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evkupybida/Documents/GitHub/MonetaryPolicyEffectOnNetInterestMargins/data/original/Aggregation/2018/"/>
    </mc:Choice>
  </mc:AlternateContent>
  <xr:revisionPtr revIDLastSave="0" documentId="13_ncr:1_{B81F6191-AB84-5543-ABFD-0A9DC20BF4CA}" xr6:coauthVersionLast="47" xr6:coauthVersionMax="47" xr10:uidLastSave="{00000000-0000-0000-0000-000000000000}"/>
  <bookViews>
    <workbookView xWindow="520" yWindow="740" windowWidth="27220" windowHeight="15780" xr2:uid="{00000000-000D-0000-FFFF-FFFF00000000}"/>
  </bookViews>
  <sheets>
    <sheet name="Активи" sheetId="4" r:id="rId1"/>
    <sheet name="Money" sheetId="13" r:id="rId2"/>
    <sheet name="Зобовязання" sheetId="5" r:id="rId3"/>
    <sheet name="Капітал" sheetId="6" r:id="rId4"/>
    <sheet name="Фінрез" sheetId="12" r:id="rId5"/>
    <sheet name="Активи_НВ" sheetId="8" r:id="rId6"/>
    <sheet name="Зобовязання_НВ" sheetId="9" r:id="rId7"/>
  </sheets>
  <definedNames>
    <definedName name="_xlnm.Print_Titles" localSheetId="0">Активи!$A:$C,Активи!$1:$5</definedName>
    <definedName name="_xlnm.Print_Titles" localSheetId="5">Активи_НВ!$A:$B,Активи_НВ!$1:$5</definedName>
    <definedName name="_xlnm.Print_Titles" localSheetId="2">Зобовязання!$A:$B,Зобовязання!$1:$5</definedName>
    <definedName name="_xlnm.Print_Titles" localSheetId="6">Зобовязання_НВ!$A:$B,Зобовязання_НВ!$1:$5</definedName>
    <definedName name="_xlnm.Print_Titles" localSheetId="3">Капітал!$A:$B,Капітал!$1:$5</definedName>
    <definedName name="_xlnm.Print_Titles" localSheetId="4">Фінрез!$A:$B,Фінрез!$1:$5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1" i="13" l="1"/>
  <c r="E91" i="13"/>
  <c r="D91" i="13"/>
  <c r="AK91" i="4"/>
  <c r="U71" i="12" l="1"/>
  <c r="M71" i="12"/>
  <c r="C71" i="12"/>
  <c r="U21" i="12"/>
  <c r="M21" i="12"/>
  <c r="C21" i="12"/>
  <c r="M79" i="12"/>
  <c r="F79" i="12"/>
  <c r="AA60" i="12"/>
  <c r="N60" i="12"/>
  <c r="M60" i="12"/>
  <c r="M87" i="12"/>
  <c r="F87" i="12"/>
  <c r="C87" i="12"/>
  <c r="M56" i="12"/>
  <c r="C56" i="12"/>
  <c r="M90" i="12"/>
  <c r="AA85" i="12"/>
  <c r="N85" i="12"/>
  <c r="M85" i="12"/>
  <c r="F85" i="12"/>
  <c r="C85" i="12"/>
  <c r="AA65" i="12"/>
  <c r="N65" i="12"/>
  <c r="M65" i="12"/>
  <c r="F65" i="12"/>
  <c r="M86" i="12"/>
  <c r="C86" i="12"/>
  <c r="M81" i="12"/>
  <c r="AA67" i="12"/>
  <c r="N67" i="12"/>
  <c r="M67" i="12"/>
  <c r="F67" i="12"/>
  <c r="C67" i="12"/>
  <c r="AA61" i="12"/>
  <c r="N61" i="12"/>
  <c r="M61" i="12"/>
  <c r="F61" i="12"/>
  <c r="M74" i="12"/>
  <c r="C74" i="12"/>
  <c r="M30" i="12"/>
  <c r="C30" i="12"/>
  <c r="N77" i="12"/>
  <c r="M77" i="12"/>
  <c r="U44" i="12"/>
  <c r="M44" i="12"/>
  <c r="N57" i="12"/>
  <c r="M57" i="12"/>
  <c r="AA63" i="12"/>
  <c r="U63" i="12"/>
  <c r="M63" i="12"/>
  <c r="M72" i="12"/>
  <c r="AA37" i="12"/>
  <c r="M37" i="12"/>
  <c r="U84" i="12"/>
  <c r="N84" i="12"/>
  <c r="M84" i="12"/>
  <c r="F84" i="12"/>
  <c r="AA31" i="12"/>
  <c r="U31" i="12"/>
  <c r="M31" i="12"/>
  <c r="C31" i="12"/>
  <c r="N52" i="12"/>
  <c r="M52" i="12"/>
  <c r="M42" i="12"/>
  <c r="C42" i="12"/>
  <c r="M59" i="12"/>
  <c r="AA27" i="12"/>
  <c r="N27" i="12"/>
  <c r="M27" i="12"/>
  <c r="F27" i="12"/>
  <c r="C27" i="12"/>
  <c r="AA80" i="12"/>
  <c r="N80" i="12"/>
  <c r="M80" i="12"/>
  <c r="F80" i="12"/>
  <c r="M32" i="12"/>
  <c r="C32" i="12"/>
  <c r="M66" i="12"/>
  <c r="AA73" i="12"/>
  <c r="N73" i="12"/>
  <c r="M73" i="12"/>
  <c r="F73" i="12"/>
  <c r="C73" i="12"/>
  <c r="AA64" i="12"/>
  <c r="N64" i="12"/>
  <c r="M64" i="12"/>
  <c r="F64" i="12"/>
  <c r="M45" i="12"/>
  <c r="C45" i="12"/>
  <c r="M70" i="12"/>
  <c r="AA46" i="12"/>
  <c r="N46" i="12"/>
  <c r="M46" i="12"/>
  <c r="F46" i="12"/>
  <c r="C46" i="12"/>
  <c r="AA69" i="12"/>
  <c r="N69" i="12"/>
  <c r="M69" i="12"/>
  <c r="F69" i="12"/>
  <c r="M54" i="12"/>
  <c r="C54" i="12"/>
  <c r="M62" i="12"/>
  <c r="AA82" i="12"/>
  <c r="N82" i="12"/>
  <c r="M82" i="12"/>
  <c r="F82" i="12"/>
  <c r="C82" i="12"/>
  <c r="AA29" i="12"/>
  <c r="N29" i="12"/>
  <c r="M29" i="12"/>
  <c r="F29" i="12"/>
  <c r="M58" i="12"/>
  <c r="C58" i="12"/>
  <c r="M15" i="12"/>
  <c r="AA47" i="12"/>
  <c r="N47" i="12"/>
  <c r="M47" i="12"/>
  <c r="F47" i="12"/>
  <c r="C47" i="12"/>
  <c r="AA20" i="12"/>
  <c r="N20" i="12"/>
  <c r="M20" i="12"/>
  <c r="F20" i="12"/>
  <c r="M35" i="12"/>
  <c r="C35" i="12"/>
  <c r="AA33" i="12"/>
  <c r="N33" i="12"/>
  <c r="M33" i="12"/>
  <c r="F33" i="12"/>
  <c r="M75" i="12"/>
  <c r="C75" i="12"/>
  <c r="M50" i="12"/>
  <c r="N83" i="12"/>
  <c r="M83" i="12"/>
  <c r="U26" i="12"/>
  <c r="M26" i="12"/>
  <c r="M76" i="12"/>
  <c r="AA78" i="12"/>
  <c r="M78" i="12"/>
  <c r="U68" i="12"/>
  <c r="N68" i="12"/>
  <c r="M68" i="12"/>
  <c r="F68" i="12"/>
  <c r="AA51" i="12"/>
  <c r="U51" i="12"/>
  <c r="M51" i="12"/>
  <c r="C51" i="12"/>
  <c r="N48" i="12"/>
  <c r="M48" i="12"/>
  <c r="U53" i="12"/>
  <c r="M53" i="12"/>
  <c r="N49" i="12"/>
  <c r="M49" i="12"/>
  <c r="AA43" i="12"/>
  <c r="U43" i="12"/>
  <c r="M43" i="12"/>
  <c r="M41" i="12"/>
  <c r="AA12" i="12"/>
  <c r="M12" i="12"/>
  <c r="U24" i="12"/>
  <c r="N24" i="12"/>
  <c r="M24" i="12"/>
  <c r="F24" i="12"/>
  <c r="AA23" i="12"/>
  <c r="U23" i="12"/>
  <c r="M23" i="12"/>
  <c r="C23" i="12"/>
  <c r="N18" i="12"/>
  <c r="M18" i="12"/>
  <c r="AA28" i="12"/>
  <c r="U28" i="12"/>
  <c r="M28" i="12"/>
  <c r="N14" i="12"/>
  <c r="M14" i="12"/>
  <c r="AA39" i="12"/>
  <c r="U39" i="12"/>
  <c r="M39" i="12"/>
  <c r="M19" i="12"/>
  <c r="AA34" i="12"/>
  <c r="M34" i="12"/>
  <c r="U38" i="12"/>
  <c r="N38" i="12"/>
  <c r="M38" i="12"/>
  <c r="F38" i="12"/>
  <c r="AA16" i="12"/>
  <c r="N16" i="12"/>
  <c r="M16" i="12"/>
  <c r="F16" i="12"/>
  <c r="C16" i="12"/>
  <c r="AA55" i="12"/>
  <c r="N55" i="12"/>
  <c r="M55" i="12"/>
  <c r="F55" i="12"/>
  <c r="AA36" i="12"/>
  <c r="N36" i="12"/>
  <c r="M36" i="12"/>
  <c r="F36" i="12"/>
  <c r="C36" i="12"/>
  <c r="AA40" i="12"/>
  <c r="N40" i="12"/>
  <c r="M40" i="12"/>
  <c r="F40" i="12"/>
  <c r="AA25" i="12"/>
  <c r="N25" i="12"/>
  <c r="M25" i="12"/>
  <c r="F25" i="12"/>
  <c r="C25" i="12"/>
  <c r="AA22" i="12"/>
  <c r="N22" i="12"/>
  <c r="M22" i="12"/>
  <c r="F22" i="12"/>
  <c r="AA11" i="12"/>
  <c r="N11" i="12"/>
  <c r="M11" i="12"/>
  <c r="C11" i="12"/>
  <c r="AA13" i="12"/>
  <c r="N13" i="12"/>
  <c r="M13" i="12"/>
  <c r="AA17" i="12"/>
  <c r="N17" i="12"/>
  <c r="M17" i="12"/>
  <c r="F17" i="12"/>
  <c r="C17" i="12"/>
  <c r="AA88" i="12"/>
  <c r="N88" i="12"/>
  <c r="M88" i="12"/>
  <c r="F88" i="12"/>
  <c r="M89" i="12"/>
  <c r="N10" i="12"/>
  <c r="M10" i="12"/>
  <c r="AA7" i="12"/>
  <c r="M7" i="12"/>
  <c r="C7" i="12"/>
  <c r="M8" i="12"/>
  <c r="AI91" i="12"/>
  <c r="AG91" i="12"/>
  <c r="AE91" i="12"/>
  <c r="AC91" i="12"/>
  <c r="Z91" i="12"/>
  <c r="X91" i="12"/>
  <c r="V91" i="12"/>
  <c r="R91" i="12"/>
  <c r="P91" i="12"/>
  <c r="E91" i="12"/>
  <c r="J17" i="12" l="1"/>
  <c r="J16" i="12"/>
  <c r="AJ43" i="12"/>
  <c r="AJ51" i="12"/>
  <c r="AJ39" i="12"/>
  <c r="J82" i="12"/>
  <c r="J73" i="12"/>
  <c r="AJ31" i="12"/>
  <c r="J36" i="12"/>
  <c r="J25" i="12"/>
  <c r="AJ28" i="12"/>
  <c r="AJ23" i="12"/>
  <c r="J47" i="12"/>
  <c r="T47" i="12" s="1"/>
  <c r="J46" i="12"/>
  <c r="T46" i="12" s="1"/>
  <c r="J27" i="12"/>
  <c r="J87" i="12"/>
  <c r="C8" i="12"/>
  <c r="N8" i="12"/>
  <c r="AA8" i="12"/>
  <c r="F7" i="12"/>
  <c r="N7" i="12"/>
  <c r="F10" i="12"/>
  <c r="U10" i="12"/>
  <c r="N89" i="12"/>
  <c r="AA89" i="12"/>
  <c r="F13" i="12"/>
  <c r="F11" i="12"/>
  <c r="U34" i="12"/>
  <c r="N19" i="12"/>
  <c r="C39" i="12"/>
  <c r="F14" i="12"/>
  <c r="U14" i="12"/>
  <c r="U12" i="12"/>
  <c r="N41" i="12"/>
  <c r="C43" i="12"/>
  <c r="F49" i="12"/>
  <c r="U49" i="12"/>
  <c r="AA53" i="12"/>
  <c r="U78" i="12"/>
  <c r="N76" i="12"/>
  <c r="C26" i="12"/>
  <c r="AA26" i="12"/>
  <c r="F50" i="12"/>
  <c r="N50" i="12"/>
  <c r="AA50" i="12"/>
  <c r="F75" i="12"/>
  <c r="N75" i="12"/>
  <c r="AA75" i="12"/>
  <c r="AJ63" i="12"/>
  <c r="F35" i="12"/>
  <c r="N35" i="12"/>
  <c r="AA35" i="12"/>
  <c r="F15" i="12"/>
  <c r="N15" i="12"/>
  <c r="AA15" i="12"/>
  <c r="F58" i="12"/>
  <c r="N58" i="12"/>
  <c r="AA58" i="12"/>
  <c r="F62" i="12"/>
  <c r="N62" i="12"/>
  <c r="AA62" i="12"/>
  <c r="F54" i="12"/>
  <c r="N54" i="12"/>
  <c r="AA54" i="12"/>
  <c r="F70" i="12"/>
  <c r="N70" i="12"/>
  <c r="AA70" i="12"/>
  <c r="F45" i="12"/>
  <c r="N45" i="12"/>
  <c r="AA45" i="12"/>
  <c r="F66" i="12"/>
  <c r="N66" i="12"/>
  <c r="AA66" i="12"/>
  <c r="F32" i="12"/>
  <c r="N32" i="12"/>
  <c r="AA32" i="12"/>
  <c r="F59" i="12"/>
  <c r="N59" i="12"/>
  <c r="AA59" i="12"/>
  <c r="F42" i="12"/>
  <c r="N42" i="12"/>
  <c r="AA42" i="12"/>
  <c r="U37" i="12"/>
  <c r="N72" i="12"/>
  <c r="C63" i="12"/>
  <c r="F57" i="12"/>
  <c r="U57" i="12"/>
  <c r="AA44" i="12"/>
  <c r="AA30" i="12"/>
  <c r="F74" i="12"/>
  <c r="N74" i="12"/>
  <c r="AA74" i="12"/>
  <c r="F81" i="12"/>
  <c r="N81" i="12"/>
  <c r="AA81" i="12"/>
  <c r="F86" i="12"/>
  <c r="N86" i="12"/>
  <c r="AA86" i="12"/>
  <c r="F90" i="12"/>
  <c r="N90" i="12"/>
  <c r="AA90" i="12"/>
  <c r="F56" i="12"/>
  <c r="N56" i="12"/>
  <c r="AA56" i="12"/>
  <c r="N87" i="12"/>
  <c r="AA87" i="12"/>
  <c r="C60" i="12"/>
  <c r="U60" i="12"/>
  <c r="C79" i="12"/>
  <c r="D91" i="12"/>
  <c r="G91" i="12"/>
  <c r="I91" i="12"/>
  <c r="O91" i="12"/>
  <c r="Q91" i="12"/>
  <c r="S91" i="12"/>
  <c r="AB91" i="12"/>
  <c r="AD91" i="12"/>
  <c r="AF91" i="12"/>
  <c r="AH91" i="12"/>
  <c r="AL91" i="12"/>
  <c r="F8" i="12"/>
  <c r="C89" i="12"/>
  <c r="C88" i="12"/>
  <c r="U17" i="12"/>
  <c r="C13" i="12"/>
  <c r="U11" i="12"/>
  <c r="C22" i="12"/>
  <c r="U25" i="12"/>
  <c r="C40" i="12"/>
  <c r="U36" i="12"/>
  <c r="C55" i="12"/>
  <c r="C34" i="12"/>
  <c r="F19" i="12"/>
  <c r="U19" i="12"/>
  <c r="C28" i="12"/>
  <c r="F18" i="12"/>
  <c r="U18" i="12"/>
  <c r="C12" i="12"/>
  <c r="F41" i="12"/>
  <c r="U41" i="12"/>
  <c r="C53" i="12"/>
  <c r="F48" i="12"/>
  <c r="U48" i="12"/>
  <c r="C78" i="12"/>
  <c r="F76" i="12"/>
  <c r="U76" i="12"/>
  <c r="F60" i="12"/>
  <c r="N79" i="12"/>
  <c r="AA79" i="12"/>
  <c r="F21" i="12"/>
  <c r="N21" i="12"/>
  <c r="AA21" i="12"/>
  <c r="F83" i="12"/>
  <c r="U83" i="12"/>
  <c r="C50" i="12"/>
  <c r="U75" i="12"/>
  <c r="C33" i="12"/>
  <c r="U35" i="12"/>
  <c r="C20" i="12"/>
  <c r="U47" i="12"/>
  <c r="C15" i="12"/>
  <c r="U58" i="12"/>
  <c r="C29" i="12"/>
  <c r="U82" i="12"/>
  <c r="C62" i="12"/>
  <c r="U54" i="12"/>
  <c r="C69" i="12"/>
  <c r="U46" i="12"/>
  <c r="C70" i="12"/>
  <c r="U45" i="12"/>
  <c r="C64" i="12"/>
  <c r="U73" i="12"/>
  <c r="C66" i="12"/>
  <c r="U32" i="12"/>
  <c r="C80" i="12"/>
  <c r="U27" i="12"/>
  <c r="C59" i="12"/>
  <c r="U42" i="12"/>
  <c r="C52" i="12"/>
  <c r="F52" i="12"/>
  <c r="U52" i="12"/>
  <c r="C37" i="12"/>
  <c r="F72" i="12"/>
  <c r="U72" i="12"/>
  <c r="C44" i="12"/>
  <c r="F77" i="12"/>
  <c r="U77" i="12"/>
  <c r="N30" i="12"/>
  <c r="U74" i="12"/>
  <c r="C61" i="12"/>
  <c r="U67" i="12"/>
  <c r="C81" i="12"/>
  <c r="U86" i="12"/>
  <c r="C65" i="12"/>
  <c r="U85" i="12"/>
  <c r="C90" i="12"/>
  <c r="U56" i="12"/>
  <c r="C9" i="12"/>
  <c r="H91" i="12"/>
  <c r="K91" i="12"/>
  <c r="L91" i="12"/>
  <c r="U9" i="12"/>
  <c r="W91" i="12"/>
  <c r="Y91" i="12"/>
  <c r="AA9" i="12"/>
  <c r="U8" i="12"/>
  <c r="U7" i="12"/>
  <c r="C10" i="12"/>
  <c r="AA10" i="12"/>
  <c r="F89" i="12"/>
  <c r="U89" i="12"/>
  <c r="U88" i="12"/>
  <c r="U13" i="12"/>
  <c r="U22" i="12"/>
  <c r="U40" i="12"/>
  <c r="U55" i="12"/>
  <c r="U16" i="12"/>
  <c r="C38" i="12"/>
  <c r="AA38" i="12"/>
  <c r="F34" i="12"/>
  <c r="N34" i="12"/>
  <c r="C19" i="12"/>
  <c r="AA19" i="12"/>
  <c r="F39" i="12"/>
  <c r="N39" i="12"/>
  <c r="C14" i="12"/>
  <c r="AA14" i="12"/>
  <c r="F28" i="12"/>
  <c r="N28" i="12"/>
  <c r="C18" i="12"/>
  <c r="AA18" i="12"/>
  <c r="F23" i="12"/>
  <c r="N23" i="12"/>
  <c r="C24" i="12"/>
  <c r="AA24" i="12"/>
  <c r="F12" i="12"/>
  <c r="N12" i="12"/>
  <c r="C41" i="12"/>
  <c r="AA41" i="12"/>
  <c r="F43" i="12"/>
  <c r="N43" i="12"/>
  <c r="C49" i="12"/>
  <c r="AA49" i="12"/>
  <c r="F53" i="12"/>
  <c r="N53" i="12"/>
  <c r="C48" i="12"/>
  <c r="AA48" i="12"/>
  <c r="F51" i="12"/>
  <c r="N51" i="12"/>
  <c r="C68" i="12"/>
  <c r="AA68" i="12"/>
  <c r="F78" i="12"/>
  <c r="N78" i="12"/>
  <c r="C76" i="12"/>
  <c r="AA76" i="12"/>
  <c r="F26" i="12"/>
  <c r="N26" i="12"/>
  <c r="C83" i="12"/>
  <c r="AA83" i="12"/>
  <c r="U50" i="12"/>
  <c r="U33" i="12"/>
  <c r="U20" i="12"/>
  <c r="U15" i="12"/>
  <c r="U29" i="12"/>
  <c r="U62" i="12"/>
  <c r="U69" i="12"/>
  <c r="U70" i="12"/>
  <c r="U64" i="12"/>
  <c r="U66" i="12"/>
  <c r="U80" i="12"/>
  <c r="U59" i="12"/>
  <c r="AJ85" i="12"/>
  <c r="AA52" i="12"/>
  <c r="F31" i="12"/>
  <c r="N31" i="12"/>
  <c r="C84" i="12"/>
  <c r="AA84" i="12"/>
  <c r="F37" i="12"/>
  <c r="N37" i="12"/>
  <c r="C72" i="12"/>
  <c r="AA72" i="12"/>
  <c r="F63" i="12"/>
  <c r="N63" i="12"/>
  <c r="C57" i="12"/>
  <c r="AA57" i="12"/>
  <c r="F44" i="12"/>
  <c r="N44" i="12"/>
  <c r="C77" i="12"/>
  <c r="AA77" i="12"/>
  <c r="F30" i="12"/>
  <c r="U30" i="12"/>
  <c r="U61" i="12"/>
  <c r="U81" i="12"/>
  <c r="U65" i="12"/>
  <c r="U90" i="12"/>
  <c r="U87" i="12"/>
  <c r="U79" i="12"/>
  <c r="F71" i="12"/>
  <c r="J71" i="12" s="1"/>
  <c r="N71" i="12"/>
  <c r="AA71" i="12"/>
  <c r="T17" i="12"/>
  <c r="M9" i="12"/>
  <c r="F9" i="12"/>
  <c r="N9" i="12"/>
  <c r="J67" i="12"/>
  <c r="J85" i="12"/>
  <c r="T85" i="12" l="1"/>
  <c r="J57" i="12"/>
  <c r="J72" i="12"/>
  <c r="J84" i="12"/>
  <c r="AJ90" i="12"/>
  <c r="AJ30" i="12"/>
  <c r="AJ64" i="12"/>
  <c r="AJ29" i="12"/>
  <c r="AJ50" i="12"/>
  <c r="J51" i="12"/>
  <c r="T51" i="12" s="1"/>
  <c r="J23" i="12"/>
  <c r="J39" i="12"/>
  <c r="T39" i="12" s="1"/>
  <c r="AJ55" i="12"/>
  <c r="AJ88" i="12"/>
  <c r="J81" i="12"/>
  <c r="T81" i="12" s="1"/>
  <c r="AJ27" i="12"/>
  <c r="AJ73" i="12"/>
  <c r="AJ46" i="12"/>
  <c r="AJ82" i="12"/>
  <c r="AJ47" i="12"/>
  <c r="AJ21" i="12"/>
  <c r="AJ25" i="12"/>
  <c r="AK25" i="12" s="1"/>
  <c r="AJ17" i="12"/>
  <c r="AK17" i="12" s="1"/>
  <c r="AJ60" i="12"/>
  <c r="J86" i="12"/>
  <c r="AJ44" i="12"/>
  <c r="J42" i="12"/>
  <c r="T42" i="12" s="1"/>
  <c r="J45" i="12"/>
  <c r="J58" i="12"/>
  <c r="T58" i="12" s="1"/>
  <c r="AJ34" i="12"/>
  <c r="J7" i="12"/>
  <c r="T7" i="12" s="1"/>
  <c r="AJ61" i="12"/>
  <c r="T67" i="12"/>
  <c r="M91" i="12"/>
  <c r="AJ65" i="12"/>
  <c r="J30" i="12"/>
  <c r="J44" i="12"/>
  <c r="J31" i="12"/>
  <c r="T31" i="12" s="1"/>
  <c r="AJ68" i="12"/>
  <c r="AJ49" i="12"/>
  <c r="AJ24" i="12"/>
  <c r="AJ18" i="12"/>
  <c r="AJ38" i="12"/>
  <c r="AJ40" i="12"/>
  <c r="AJ89" i="12"/>
  <c r="AJ7" i="12"/>
  <c r="AJ67" i="12"/>
  <c r="AK67" i="12" s="1"/>
  <c r="J80" i="12"/>
  <c r="J64" i="12"/>
  <c r="J69" i="12"/>
  <c r="J29" i="12"/>
  <c r="J20" i="12"/>
  <c r="J55" i="12"/>
  <c r="J22" i="12"/>
  <c r="J88" i="12"/>
  <c r="AJ37" i="12"/>
  <c r="AJ78" i="12"/>
  <c r="J11" i="12"/>
  <c r="T27" i="12"/>
  <c r="T73" i="12"/>
  <c r="AK73" i="12" s="1"/>
  <c r="AJ84" i="12"/>
  <c r="AJ80" i="12"/>
  <c r="AJ69" i="12"/>
  <c r="AJ20" i="12"/>
  <c r="J68" i="12"/>
  <c r="J24" i="12"/>
  <c r="J38" i="12"/>
  <c r="AJ22" i="12"/>
  <c r="J65" i="12"/>
  <c r="J61" i="12"/>
  <c r="AJ42" i="12"/>
  <c r="AJ45" i="12"/>
  <c r="AJ58" i="12"/>
  <c r="J21" i="12"/>
  <c r="T21" i="12" s="1"/>
  <c r="AJ36" i="12"/>
  <c r="AJ11" i="12"/>
  <c r="J56" i="12"/>
  <c r="T56" i="12" s="1"/>
  <c r="J74" i="12"/>
  <c r="T74" i="12" s="1"/>
  <c r="J32" i="12"/>
  <c r="T32" i="12" s="1"/>
  <c r="J54" i="12"/>
  <c r="T54" i="12" s="1"/>
  <c r="J35" i="12"/>
  <c r="J75" i="12"/>
  <c r="T75" i="12" s="1"/>
  <c r="AJ26" i="12"/>
  <c r="AJ53" i="12"/>
  <c r="T25" i="12"/>
  <c r="T82" i="12"/>
  <c r="AK82" i="12" s="1"/>
  <c r="T16" i="12"/>
  <c r="AJ71" i="12"/>
  <c r="AJ33" i="12"/>
  <c r="AJ16" i="12"/>
  <c r="AJ13" i="12"/>
  <c r="J33" i="12"/>
  <c r="J40" i="12"/>
  <c r="J79" i="12"/>
  <c r="AJ12" i="12"/>
  <c r="T36" i="12"/>
  <c r="AK36" i="12" s="1"/>
  <c r="J43" i="12"/>
  <c r="AJ79" i="12"/>
  <c r="AJ81" i="12"/>
  <c r="AJ57" i="12"/>
  <c r="AJ8" i="12"/>
  <c r="AJ32" i="12"/>
  <c r="T72" i="12"/>
  <c r="AK47" i="12"/>
  <c r="AJ54" i="12"/>
  <c r="AJ35" i="12"/>
  <c r="AK85" i="12"/>
  <c r="AJ48" i="12"/>
  <c r="J10" i="12"/>
  <c r="J89" i="12"/>
  <c r="J90" i="12"/>
  <c r="AJ75" i="12"/>
  <c r="T87" i="12"/>
  <c r="J78" i="12"/>
  <c r="T78" i="12" s="1"/>
  <c r="J12" i="12"/>
  <c r="T71" i="12"/>
  <c r="N91" i="12"/>
  <c r="T30" i="12"/>
  <c r="AK30" i="12" s="1"/>
  <c r="J77" i="12"/>
  <c r="J63" i="12"/>
  <c r="J37" i="12"/>
  <c r="AJ83" i="12"/>
  <c r="AJ76" i="12"/>
  <c r="AJ41" i="12"/>
  <c r="AJ14" i="12"/>
  <c r="AJ19" i="12"/>
  <c r="J60" i="12"/>
  <c r="J53" i="12"/>
  <c r="J28" i="12"/>
  <c r="J13" i="12"/>
  <c r="T86" i="12"/>
  <c r="AJ10" i="12"/>
  <c r="AK46" i="12"/>
  <c r="J34" i="12"/>
  <c r="AJ9" i="12"/>
  <c r="AA91" i="12"/>
  <c r="J8" i="12"/>
  <c r="J26" i="12"/>
  <c r="T43" i="12"/>
  <c r="T23" i="12"/>
  <c r="C91" i="12"/>
  <c r="AJ56" i="12"/>
  <c r="AJ86" i="12"/>
  <c r="AJ74" i="12"/>
  <c r="T28" i="12"/>
  <c r="AJ87" i="12"/>
  <c r="AJ77" i="12"/>
  <c r="AJ72" i="12"/>
  <c r="AJ52" i="12"/>
  <c r="AJ59" i="12"/>
  <c r="AJ66" i="12"/>
  <c r="AJ70" i="12"/>
  <c r="AJ62" i="12"/>
  <c r="AJ15" i="12"/>
  <c r="J83" i="12"/>
  <c r="J76" i="12"/>
  <c r="J48" i="12"/>
  <c r="J49" i="12"/>
  <c r="J41" i="12"/>
  <c r="J18" i="12"/>
  <c r="J14" i="12"/>
  <c r="J19" i="12"/>
  <c r="J59" i="12"/>
  <c r="J66" i="12"/>
  <c r="J70" i="12"/>
  <c r="J62" i="12"/>
  <c r="J15" i="12"/>
  <c r="J50" i="12"/>
  <c r="T35" i="12"/>
  <c r="U91" i="12"/>
  <c r="F91" i="12"/>
  <c r="T44" i="12"/>
  <c r="T45" i="12"/>
  <c r="J9" i="12"/>
  <c r="J52" i="12"/>
  <c r="AK27" i="12" l="1"/>
  <c r="AM17" i="12"/>
  <c r="AK51" i="12"/>
  <c r="T34" i="12"/>
  <c r="AM67" i="12"/>
  <c r="T53" i="12"/>
  <c r="T37" i="12"/>
  <c r="T10" i="12"/>
  <c r="AK10" i="12" s="1"/>
  <c r="AK31" i="12"/>
  <c r="AK39" i="12"/>
  <c r="T26" i="12"/>
  <c r="AM36" i="12"/>
  <c r="T60" i="12"/>
  <c r="T63" i="12"/>
  <c r="AK71" i="12"/>
  <c r="AM47" i="12"/>
  <c r="T40" i="12"/>
  <c r="T65" i="12"/>
  <c r="T38" i="12"/>
  <c r="T68" i="12"/>
  <c r="T88" i="12"/>
  <c r="T55" i="12"/>
  <c r="T29" i="12"/>
  <c r="T64" i="12"/>
  <c r="T79" i="12"/>
  <c r="T84" i="12"/>
  <c r="T57" i="12"/>
  <c r="AM25" i="12"/>
  <c r="AK35" i="12"/>
  <c r="T59" i="12"/>
  <c r="AK59" i="12" s="1"/>
  <c r="T83" i="12"/>
  <c r="AK72" i="12"/>
  <c r="T62" i="12"/>
  <c r="AK62" i="12" s="1"/>
  <c r="T19" i="12"/>
  <c r="T49" i="12"/>
  <c r="T70" i="12"/>
  <c r="AK70" i="12" s="1"/>
  <c r="T14" i="12"/>
  <c r="AK14" i="12" s="1"/>
  <c r="T48" i="12"/>
  <c r="AM82" i="12"/>
  <c r="AK23" i="12"/>
  <c r="AM73" i="12"/>
  <c r="AK21" i="12"/>
  <c r="AM46" i="12"/>
  <c r="T13" i="12"/>
  <c r="T77" i="12"/>
  <c r="T12" i="12"/>
  <c r="T90" i="12"/>
  <c r="AM85" i="12"/>
  <c r="AK74" i="12"/>
  <c r="T15" i="12"/>
  <c r="T41" i="12"/>
  <c r="AK28" i="12"/>
  <c r="AM30" i="12"/>
  <c r="AK58" i="12"/>
  <c r="AK78" i="12"/>
  <c r="T52" i="12"/>
  <c r="AK7" i="12"/>
  <c r="AK45" i="12"/>
  <c r="AK44" i="12"/>
  <c r="T9" i="12"/>
  <c r="AK9" i="12" s="1"/>
  <c r="AK42" i="12"/>
  <c r="AK75" i="12"/>
  <c r="T50" i="12"/>
  <c r="T66" i="12"/>
  <c r="T18" i="12"/>
  <c r="T76" i="12"/>
  <c r="AM27" i="12"/>
  <c r="AK43" i="12"/>
  <c r="T8" i="12"/>
  <c r="T89" i="12"/>
  <c r="T33" i="12"/>
  <c r="AK16" i="12"/>
  <c r="T61" i="12"/>
  <c r="T24" i="12"/>
  <c r="T11" i="12"/>
  <c r="T22" i="12"/>
  <c r="T20" i="12"/>
  <c r="T69" i="12"/>
  <c r="T80" i="12"/>
  <c r="AK81" i="12"/>
  <c r="AK32" i="12"/>
  <c r="AK54" i="12"/>
  <c r="AK86" i="12"/>
  <c r="AK56" i="12"/>
  <c r="AK66" i="12"/>
  <c r="AK87" i="12"/>
  <c r="AJ91" i="12"/>
  <c r="AK41" i="12"/>
  <c r="J91" i="12"/>
  <c r="R91" i="9"/>
  <c r="Q91" i="9"/>
  <c r="P91" i="9"/>
  <c r="O91" i="9"/>
  <c r="N91" i="9"/>
  <c r="M91" i="9"/>
  <c r="L91" i="9"/>
  <c r="K91" i="9"/>
  <c r="J91" i="9"/>
  <c r="I91" i="9"/>
  <c r="H91" i="9"/>
  <c r="G91" i="9"/>
  <c r="F91" i="9"/>
  <c r="E91" i="9"/>
  <c r="D91" i="9"/>
  <c r="C91" i="9"/>
  <c r="AI91" i="8"/>
  <c r="AG91" i="8"/>
  <c r="AE91" i="8"/>
  <c r="AD91" i="8"/>
  <c r="AC91" i="8"/>
  <c r="AB91" i="8"/>
  <c r="AA91" i="8"/>
  <c r="Z91" i="8"/>
  <c r="Y91" i="8"/>
  <c r="X91" i="8"/>
  <c r="W91" i="8"/>
  <c r="V91" i="8"/>
  <c r="U91" i="8"/>
  <c r="T91" i="8"/>
  <c r="S91" i="8"/>
  <c r="R91" i="8"/>
  <c r="Q91" i="8"/>
  <c r="P91" i="8"/>
  <c r="O91" i="8"/>
  <c r="N91" i="8"/>
  <c r="M91" i="8"/>
  <c r="K91" i="8"/>
  <c r="J91" i="8"/>
  <c r="I91" i="8"/>
  <c r="H91" i="8"/>
  <c r="G91" i="8"/>
  <c r="F91" i="8"/>
  <c r="E91" i="8"/>
  <c r="D91" i="8"/>
  <c r="C91" i="8"/>
  <c r="L71" i="8"/>
  <c r="L21" i="8"/>
  <c r="L79" i="8"/>
  <c r="L60" i="8"/>
  <c r="L87" i="8"/>
  <c r="L56" i="8"/>
  <c r="L90" i="8"/>
  <c r="L85" i="8"/>
  <c r="L65" i="8"/>
  <c r="L86" i="8"/>
  <c r="L81" i="8"/>
  <c r="L67" i="8"/>
  <c r="L61" i="8"/>
  <c r="L74" i="8"/>
  <c r="L30" i="8"/>
  <c r="L77" i="8"/>
  <c r="L44" i="8"/>
  <c r="L57" i="8"/>
  <c r="L63" i="8"/>
  <c r="L72" i="8"/>
  <c r="L37" i="8"/>
  <c r="L84" i="8"/>
  <c r="L31" i="8"/>
  <c r="L52" i="8"/>
  <c r="L42" i="8"/>
  <c r="L59" i="8"/>
  <c r="L27" i="8"/>
  <c r="L80" i="8"/>
  <c r="L32" i="8"/>
  <c r="L66" i="8"/>
  <c r="L73" i="8"/>
  <c r="L64" i="8"/>
  <c r="L45" i="8"/>
  <c r="L70" i="8"/>
  <c r="L46" i="8"/>
  <c r="L69" i="8"/>
  <c r="L54" i="8"/>
  <c r="L62" i="8"/>
  <c r="L82" i="8"/>
  <c r="L29" i="8"/>
  <c r="L58" i="8"/>
  <c r="L15" i="8"/>
  <c r="L47" i="8"/>
  <c r="L20" i="8"/>
  <c r="L35" i="8"/>
  <c r="L33" i="8"/>
  <c r="L75" i="8"/>
  <c r="L50" i="8"/>
  <c r="L83" i="8"/>
  <c r="L26" i="8"/>
  <c r="L76" i="8"/>
  <c r="L78" i="8"/>
  <c r="L68" i="8"/>
  <c r="L51" i="8"/>
  <c r="L48" i="8"/>
  <c r="L53" i="8"/>
  <c r="L49" i="8"/>
  <c r="L43" i="8"/>
  <c r="L41" i="8"/>
  <c r="L12" i="8"/>
  <c r="L24" i="8"/>
  <c r="L23" i="8"/>
  <c r="L18" i="8"/>
  <c r="L28" i="8"/>
  <c r="L14" i="8"/>
  <c r="L39" i="8"/>
  <c r="L19" i="8"/>
  <c r="L34" i="8"/>
  <c r="L38" i="8"/>
  <c r="L16" i="8"/>
  <c r="L55" i="8"/>
  <c r="L36" i="8"/>
  <c r="L40" i="8"/>
  <c r="L25" i="8"/>
  <c r="L22" i="8"/>
  <c r="L11" i="8"/>
  <c r="L13" i="8"/>
  <c r="L17" i="8"/>
  <c r="L88" i="8"/>
  <c r="L89" i="8"/>
  <c r="L10" i="8"/>
  <c r="L7" i="8"/>
  <c r="L8" i="8"/>
  <c r="L9" i="8"/>
  <c r="I91" i="6"/>
  <c r="H91" i="6"/>
  <c r="G91" i="6"/>
  <c r="F91" i="6"/>
  <c r="E91" i="6"/>
  <c r="D91" i="6"/>
  <c r="C91" i="6"/>
  <c r="J91" i="6"/>
  <c r="R91" i="5"/>
  <c r="Q91" i="5"/>
  <c r="P91" i="5"/>
  <c r="O91" i="5"/>
  <c r="N91" i="5"/>
  <c r="M91" i="5"/>
  <c r="L91" i="5"/>
  <c r="K91" i="5"/>
  <c r="J91" i="5"/>
  <c r="I91" i="5"/>
  <c r="H91" i="5"/>
  <c r="F91" i="5"/>
  <c r="E91" i="5"/>
  <c r="D91" i="5"/>
  <c r="C91" i="5"/>
  <c r="AJ91" i="4"/>
  <c r="AH91" i="4"/>
  <c r="AF91" i="4"/>
  <c r="AE91" i="4"/>
  <c r="AD91" i="4"/>
  <c r="AC91" i="4"/>
  <c r="AB91" i="4"/>
  <c r="AA91" i="4"/>
  <c r="Z91" i="4"/>
  <c r="Y91" i="4"/>
  <c r="X91" i="4"/>
  <c r="W91" i="4"/>
  <c r="V91" i="4"/>
  <c r="U91" i="4"/>
  <c r="T91" i="4"/>
  <c r="S91" i="4"/>
  <c r="R91" i="4"/>
  <c r="Q91" i="4"/>
  <c r="P91" i="4"/>
  <c r="O91" i="4"/>
  <c r="N91" i="4"/>
  <c r="L91" i="4"/>
  <c r="K91" i="4"/>
  <c r="J91" i="4"/>
  <c r="I91" i="4"/>
  <c r="H91" i="4"/>
  <c r="G91" i="4"/>
  <c r="F91" i="4"/>
  <c r="E91" i="4"/>
  <c r="D91" i="4"/>
  <c r="M71" i="4"/>
  <c r="M21" i="4"/>
  <c r="M79" i="4"/>
  <c r="M60" i="4"/>
  <c r="M87" i="4"/>
  <c r="M56" i="4"/>
  <c r="M90" i="4"/>
  <c r="M85" i="4"/>
  <c r="M65" i="4"/>
  <c r="M86" i="4"/>
  <c r="M81" i="4"/>
  <c r="M67" i="4"/>
  <c r="M61" i="4"/>
  <c r="M74" i="4"/>
  <c r="M30" i="4"/>
  <c r="M77" i="4"/>
  <c r="M44" i="4"/>
  <c r="M57" i="4"/>
  <c r="M63" i="4"/>
  <c r="M72" i="4"/>
  <c r="M37" i="4"/>
  <c r="M84" i="4"/>
  <c r="M31" i="4"/>
  <c r="M52" i="4"/>
  <c r="M42" i="4"/>
  <c r="M59" i="4"/>
  <c r="M27" i="4"/>
  <c r="M80" i="4"/>
  <c r="M32" i="4"/>
  <c r="M66" i="4"/>
  <c r="M73" i="4"/>
  <c r="M64" i="4"/>
  <c r="M45" i="4"/>
  <c r="M70" i="4"/>
  <c r="M46" i="4"/>
  <c r="M69" i="4"/>
  <c r="M54" i="4"/>
  <c r="M62" i="4"/>
  <c r="M82" i="4"/>
  <c r="M29" i="4"/>
  <c r="M58" i="4"/>
  <c r="M15" i="4"/>
  <c r="M47" i="4"/>
  <c r="M20" i="4"/>
  <c r="M35" i="4"/>
  <c r="M33" i="4"/>
  <c r="M75" i="4"/>
  <c r="M50" i="4"/>
  <c r="M83" i="4"/>
  <c r="M26" i="4"/>
  <c r="M76" i="4"/>
  <c r="M78" i="4"/>
  <c r="M68" i="4"/>
  <c r="M51" i="4"/>
  <c r="M48" i="4"/>
  <c r="M53" i="4"/>
  <c r="M49" i="4"/>
  <c r="M43" i="4"/>
  <c r="M41" i="4"/>
  <c r="M12" i="4"/>
  <c r="M24" i="4"/>
  <c r="M23" i="4"/>
  <c r="M18" i="4"/>
  <c r="M28" i="4"/>
  <c r="M14" i="4"/>
  <c r="M39" i="4"/>
  <c r="M19" i="4"/>
  <c r="M34" i="4"/>
  <c r="M38" i="4"/>
  <c r="M16" i="4"/>
  <c r="M55" i="4"/>
  <c r="M36" i="4"/>
  <c r="M40" i="4"/>
  <c r="M25" i="4"/>
  <c r="M22" i="4"/>
  <c r="M11" i="4"/>
  <c r="M13" i="4"/>
  <c r="M17" i="4"/>
  <c r="M88" i="4"/>
  <c r="M89" i="4"/>
  <c r="M10" i="4"/>
  <c r="M7" i="4"/>
  <c r="M8" i="4"/>
  <c r="M9" i="4"/>
  <c r="AG7" i="4" l="1"/>
  <c r="AG17" i="4"/>
  <c r="AI17" i="4" s="1"/>
  <c r="AG25" i="4"/>
  <c r="AG16" i="4"/>
  <c r="AI16" i="4" s="1"/>
  <c r="AG39" i="4"/>
  <c r="AI39" i="4" s="1"/>
  <c r="AG23" i="4"/>
  <c r="AI23" i="4" s="1"/>
  <c r="AG43" i="4"/>
  <c r="AI43" i="4" s="1"/>
  <c r="AG51" i="4"/>
  <c r="AI51" i="4" s="1"/>
  <c r="AG26" i="4"/>
  <c r="AG33" i="4"/>
  <c r="AI33" i="4" s="1"/>
  <c r="AG15" i="4"/>
  <c r="AI15" i="4" s="1"/>
  <c r="AG62" i="4"/>
  <c r="AI62" i="4" s="1"/>
  <c r="AG70" i="4"/>
  <c r="AG66" i="4"/>
  <c r="AI66" i="4" s="1"/>
  <c r="AG59" i="4"/>
  <c r="AG84" i="4"/>
  <c r="AI84" i="4" s="1"/>
  <c r="AG57" i="4"/>
  <c r="AG74" i="4"/>
  <c r="AI74" i="4" s="1"/>
  <c r="AG86" i="4"/>
  <c r="AG56" i="4"/>
  <c r="AG21" i="4"/>
  <c r="AI21" i="4" s="1"/>
  <c r="AF8" i="8"/>
  <c r="AH8" i="8" s="1"/>
  <c r="AF88" i="8"/>
  <c r="AH88" i="8" s="1"/>
  <c r="AF22" i="8"/>
  <c r="AH22" i="8" s="1"/>
  <c r="AF55" i="8"/>
  <c r="AF19" i="8"/>
  <c r="AF18" i="8"/>
  <c r="AH18" i="8" s="1"/>
  <c r="AF41" i="8"/>
  <c r="AH41" i="8" s="1"/>
  <c r="AF48" i="8"/>
  <c r="AF76" i="8"/>
  <c r="AH76" i="8" s="1"/>
  <c r="AF75" i="8"/>
  <c r="AH75" i="8" s="1"/>
  <c r="AF47" i="8"/>
  <c r="AH47" i="8" s="1"/>
  <c r="AF82" i="8"/>
  <c r="AF46" i="8"/>
  <c r="AH46" i="8" s="1"/>
  <c r="AF73" i="8"/>
  <c r="AH73" i="8" s="1"/>
  <c r="AF27" i="8"/>
  <c r="AH27" i="8" s="1"/>
  <c r="AF31" i="8"/>
  <c r="AH31" i="8" s="1"/>
  <c r="AF63" i="8"/>
  <c r="AH63" i="8" s="1"/>
  <c r="AF30" i="8"/>
  <c r="AF81" i="8"/>
  <c r="AH81" i="8" s="1"/>
  <c r="AF90" i="8"/>
  <c r="AF79" i="8"/>
  <c r="AH79" i="8" s="1"/>
  <c r="AM59" i="12"/>
  <c r="AM41" i="12"/>
  <c r="AM66" i="12"/>
  <c r="AM10" i="12"/>
  <c r="AM81" i="12"/>
  <c r="AK69" i="12"/>
  <c r="AK22" i="12"/>
  <c r="AK24" i="12"/>
  <c r="AM16" i="12"/>
  <c r="AK89" i="12"/>
  <c r="AM43" i="12"/>
  <c r="AK76" i="12"/>
  <c r="AM75" i="12"/>
  <c r="AM45" i="12"/>
  <c r="AK52" i="12"/>
  <c r="AM58" i="12"/>
  <c r="AM28" i="12"/>
  <c r="AK12" i="12"/>
  <c r="AK13" i="12"/>
  <c r="AM21" i="12"/>
  <c r="AM23" i="12"/>
  <c r="AK48" i="12"/>
  <c r="AM72" i="12"/>
  <c r="AK84" i="12"/>
  <c r="AG10" i="4"/>
  <c r="AG14" i="4"/>
  <c r="AI14" i="4" s="1"/>
  <c r="AG83" i="4"/>
  <c r="AI83" i="4" s="1"/>
  <c r="AG45" i="4"/>
  <c r="AI45" i="4" s="1"/>
  <c r="AG44" i="4"/>
  <c r="AI44" i="4" s="1"/>
  <c r="AG65" i="4"/>
  <c r="AI65" i="4" s="1"/>
  <c r="AG71" i="4"/>
  <c r="AF17" i="8"/>
  <c r="AH17" i="8" s="1"/>
  <c r="AM70" i="12"/>
  <c r="AM62" i="12"/>
  <c r="AM54" i="12"/>
  <c r="AK33" i="12"/>
  <c r="AK79" i="12"/>
  <c r="AK29" i="12"/>
  <c r="AK88" i="12"/>
  <c r="AK38" i="12"/>
  <c r="AK40" i="12"/>
  <c r="AM71" i="12"/>
  <c r="AK60" i="12"/>
  <c r="AK26" i="12"/>
  <c r="AM31" i="12"/>
  <c r="AK37" i="12"/>
  <c r="AM51" i="12"/>
  <c r="AG40" i="4"/>
  <c r="AG24" i="4"/>
  <c r="AI24" i="4" s="1"/>
  <c r="AG68" i="4"/>
  <c r="AI68" i="4" s="1"/>
  <c r="AG35" i="4"/>
  <c r="AI35" i="4" s="1"/>
  <c r="AG54" i="4"/>
  <c r="AI54" i="4" s="1"/>
  <c r="AG32" i="4"/>
  <c r="AI32" i="4" s="1"/>
  <c r="AG37" i="4"/>
  <c r="AI37" i="4" s="1"/>
  <c r="AG61" i="4"/>
  <c r="AG87" i="4"/>
  <c r="AI87" i="4" s="1"/>
  <c r="AF51" i="8"/>
  <c r="AG89" i="4"/>
  <c r="AI89" i="4" s="1"/>
  <c r="AG12" i="4"/>
  <c r="AI12" i="4" s="1"/>
  <c r="AG29" i="4"/>
  <c r="AI29" i="4" s="1"/>
  <c r="AG72" i="4"/>
  <c r="AI72" i="4" s="1"/>
  <c r="AF10" i="8"/>
  <c r="AH10" i="8" s="1"/>
  <c r="AF13" i="8"/>
  <c r="AF40" i="8"/>
  <c r="AH40" i="8" s="1"/>
  <c r="AF38" i="8"/>
  <c r="AF14" i="8"/>
  <c r="AH14" i="8" s="1"/>
  <c r="AF24" i="8"/>
  <c r="AF49" i="8"/>
  <c r="AH49" i="8" s="1"/>
  <c r="AF68" i="8"/>
  <c r="AH68" i="8" s="1"/>
  <c r="AF83" i="8"/>
  <c r="AH83" i="8" s="1"/>
  <c r="AF35" i="8"/>
  <c r="AF58" i="8"/>
  <c r="AF54" i="8"/>
  <c r="AH54" i="8" s="1"/>
  <c r="AF45" i="8"/>
  <c r="AF32" i="8"/>
  <c r="AH32" i="8" s="1"/>
  <c r="AF42" i="8"/>
  <c r="AH42" i="8" s="1"/>
  <c r="AF37" i="8"/>
  <c r="AH37" i="8" s="1"/>
  <c r="AF44" i="8"/>
  <c r="AF61" i="8"/>
  <c r="AF65" i="8"/>
  <c r="AH65" i="8" s="1"/>
  <c r="AF87" i="8"/>
  <c r="AH87" i="8" s="1"/>
  <c r="AF71" i="8"/>
  <c r="AH71" i="8" s="1"/>
  <c r="T91" i="12"/>
  <c r="AK15" i="12"/>
  <c r="AM87" i="12"/>
  <c r="AM56" i="12"/>
  <c r="AM14" i="12"/>
  <c r="AK80" i="12"/>
  <c r="AK20" i="12"/>
  <c r="AK11" i="12"/>
  <c r="AK61" i="12"/>
  <c r="AK8" i="12"/>
  <c r="AK18" i="12"/>
  <c r="AK50" i="12"/>
  <c r="AM42" i="12"/>
  <c r="AM44" i="12"/>
  <c r="AM7" i="12"/>
  <c r="AM78" i="12"/>
  <c r="AM74" i="12"/>
  <c r="AK90" i="12"/>
  <c r="AK49" i="12"/>
  <c r="AK83" i="12"/>
  <c r="AM35" i="12"/>
  <c r="AK57" i="12"/>
  <c r="AG13" i="4"/>
  <c r="AI13" i="4" s="1"/>
  <c r="AG38" i="4"/>
  <c r="AI38" i="4" s="1"/>
  <c r="AG49" i="4"/>
  <c r="AI49" i="4" s="1"/>
  <c r="AG58" i="4"/>
  <c r="AI58" i="4" s="1"/>
  <c r="AG42" i="4"/>
  <c r="AI42" i="4" s="1"/>
  <c r="AF7" i="8"/>
  <c r="AH7" i="8" s="1"/>
  <c r="AF25" i="8"/>
  <c r="AH25" i="8" s="1"/>
  <c r="AF16" i="8"/>
  <c r="AH16" i="8" s="1"/>
  <c r="AF39" i="8"/>
  <c r="AH39" i="8" s="1"/>
  <c r="AF23" i="8"/>
  <c r="AF43" i="8"/>
  <c r="AH43" i="8" s="1"/>
  <c r="AF26" i="8"/>
  <c r="AH26" i="8" s="1"/>
  <c r="AF33" i="8"/>
  <c r="AH33" i="8" s="1"/>
  <c r="AF15" i="8"/>
  <c r="AH15" i="8" s="1"/>
  <c r="AF62" i="8"/>
  <c r="AF70" i="8"/>
  <c r="AF66" i="8"/>
  <c r="AF59" i="8"/>
  <c r="AH59" i="8" s="1"/>
  <c r="AF84" i="8"/>
  <c r="AH84" i="8" s="1"/>
  <c r="AF57" i="8"/>
  <c r="AH57" i="8" s="1"/>
  <c r="AF74" i="8"/>
  <c r="AH74" i="8" s="1"/>
  <c r="AF86" i="8"/>
  <c r="AH86" i="8" s="1"/>
  <c r="AF56" i="8"/>
  <c r="AF21" i="8"/>
  <c r="AG11" i="4"/>
  <c r="AI11" i="4" s="1"/>
  <c r="AG36" i="4"/>
  <c r="AI36" i="4" s="1"/>
  <c r="AG34" i="4"/>
  <c r="AI34" i="4" s="1"/>
  <c r="AG28" i="4"/>
  <c r="AI28" i="4" s="1"/>
  <c r="AG53" i="4"/>
  <c r="AI53" i="4" s="1"/>
  <c r="AG78" i="4"/>
  <c r="AI78" i="4" s="1"/>
  <c r="AG50" i="4"/>
  <c r="AG20" i="4"/>
  <c r="AI20" i="4" s="1"/>
  <c r="AG69" i="4"/>
  <c r="AI69" i="4" s="1"/>
  <c r="AG64" i="4"/>
  <c r="AI64" i="4" s="1"/>
  <c r="AG80" i="4"/>
  <c r="AI80" i="4" s="1"/>
  <c r="AG52" i="4"/>
  <c r="AI52" i="4" s="1"/>
  <c r="AG77" i="4"/>
  <c r="AI77" i="4" s="1"/>
  <c r="AG67" i="4"/>
  <c r="AI67" i="4" s="1"/>
  <c r="AG85" i="4"/>
  <c r="AG60" i="4"/>
  <c r="AI60" i="4" s="1"/>
  <c r="AG8" i="4"/>
  <c r="AI8" i="4" s="1"/>
  <c r="AG88" i="4"/>
  <c r="AI88" i="4" s="1"/>
  <c r="AG22" i="4"/>
  <c r="AI22" i="4" s="1"/>
  <c r="AG55" i="4"/>
  <c r="AI55" i="4" s="1"/>
  <c r="AG19" i="4"/>
  <c r="AI19" i="4" s="1"/>
  <c r="AG18" i="4"/>
  <c r="AI18" i="4" s="1"/>
  <c r="AG41" i="4"/>
  <c r="AI41" i="4" s="1"/>
  <c r="AG48" i="4"/>
  <c r="AG76" i="4"/>
  <c r="AI76" i="4" s="1"/>
  <c r="AG75" i="4"/>
  <c r="AI75" i="4" s="1"/>
  <c r="AG47" i="4"/>
  <c r="AI47" i="4" s="1"/>
  <c r="AG82" i="4"/>
  <c r="AI82" i="4" s="1"/>
  <c r="AG46" i="4"/>
  <c r="AI46" i="4" s="1"/>
  <c r="AG73" i="4"/>
  <c r="AG27" i="4"/>
  <c r="AG31" i="4"/>
  <c r="AG63" i="4"/>
  <c r="AI63" i="4" s="1"/>
  <c r="AG30" i="4"/>
  <c r="AI30" i="4" s="1"/>
  <c r="AG81" i="4"/>
  <c r="AI81" i="4" s="1"/>
  <c r="AG90" i="4"/>
  <c r="AI90" i="4" s="1"/>
  <c r="AG79" i="4"/>
  <c r="AI79" i="4" s="1"/>
  <c r="AF89" i="8"/>
  <c r="AH89" i="8" s="1"/>
  <c r="AF11" i="8"/>
  <c r="AH11" i="8" s="1"/>
  <c r="AF36" i="8"/>
  <c r="AF34" i="8"/>
  <c r="AF28" i="8"/>
  <c r="AH28" i="8" s="1"/>
  <c r="AF12" i="8"/>
  <c r="AH12" i="8" s="1"/>
  <c r="AF53" i="8"/>
  <c r="AH53" i="8" s="1"/>
  <c r="AF78" i="8"/>
  <c r="AF50" i="8"/>
  <c r="AH50" i="8" s="1"/>
  <c r="AF20" i="8"/>
  <c r="AH20" i="8" s="1"/>
  <c r="AF29" i="8"/>
  <c r="AH29" i="8" s="1"/>
  <c r="AF69" i="8"/>
  <c r="AF64" i="8"/>
  <c r="AF80" i="8"/>
  <c r="AF52" i="8"/>
  <c r="AH52" i="8" s="1"/>
  <c r="AF72" i="8"/>
  <c r="AF77" i="8"/>
  <c r="AH77" i="8" s="1"/>
  <c r="AF67" i="8"/>
  <c r="AF85" i="8"/>
  <c r="AF60" i="8"/>
  <c r="AK77" i="12"/>
  <c r="AK19" i="12"/>
  <c r="AM86" i="12"/>
  <c r="AM32" i="12"/>
  <c r="AK64" i="12"/>
  <c r="AK55" i="12"/>
  <c r="AK68" i="12"/>
  <c r="AK65" i="12"/>
  <c r="AK63" i="12"/>
  <c r="AM39" i="12"/>
  <c r="AK53" i="12"/>
  <c r="AK34" i="12"/>
  <c r="AM9" i="12"/>
  <c r="S91" i="9"/>
  <c r="L91" i="8"/>
  <c r="AH70" i="8"/>
  <c r="AH36" i="8"/>
  <c r="AF9" i="8"/>
  <c r="AH13" i="8"/>
  <c r="AH55" i="8"/>
  <c r="AH38" i="8"/>
  <c r="AH19" i="8"/>
  <c r="AH24" i="8"/>
  <c r="AH78" i="8"/>
  <c r="AH35" i="8"/>
  <c r="AH58" i="8"/>
  <c r="AH69" i="8"/>
  <c r="AH45" i="8"/>
  <c r="AH48" i="8"/>
  <c r="AH82" i="8"/>
  <c r="AH72" i="8"/>
  <c r="AH85" i="8"/>
  <c r="AH56" i="8"/>
  <c r="AH21" i="8"/>
  <c r="AH44" i="8"/>
  <c r="AH30" i="8"/>
  <c r="AH61" i="8"/>
  <c r="AH90" i="8"/>
  <c r="S91" i="5"/>
  <c r="M91" i="4"/>
  <c r="AI25" i="4"/>
  <c r="AI40" i="4"/>
  <c r="AI7" i="4"/>
  <c r="AI10" i="4"/>
  <c r="AI48" i="4"/>
  <c r="AG9" i="4"/>
  <c r="AI70" i="4"/>
  <c r="AI73" i="4"/>
  <c r="AI26" i="4"/>
  <c r="AI50" i="4"/>
  <c r="AI27" i="4"/>
  <c r="AI59" i="4"/>
  <c r="AI31" i="4"/>
  <c r="AI57" i="4"/>
  <c r="AI61" i="4"/>
  <c r="AI86" i="4"/>
  <c r="AI85" i="4"/>
  <c r="AI56" i="4"/>
  <c r="AI71" i="4"/>
  <c r="AK91" i="12" l="1"/>
  <c r="AH60" i="8"/>
  <c r="AH67" i="8"/>
  <c r="AH34" i="8"/>
  <c r="AM68" i="12"/>
  <c r="AM64" i="12"/>
  <c r="AM61" i="12"/>
  <c r="AM20" i="12"/>
  <c r="AM38" i="12"/>
  <c r="AM29" i="12"/>
  <c r="AM33" i="12"/>
  <c r="AM84" i="12"/>
  <c r="AM89" i="12"/>
  <c r="AM24" i="12"/>
  <c r="AM69" i="12"/>
  <c r="AM53" i="12"/>
  <c r="AM63" i="12"/>
  <c r="AH66" i="8"/>
  <c r="AH62" i="8"/>
  <c r="AM49" i="12"/>
  <c r="AM18" i="12"/>
  <c r="AM37" i="12"/>
  <c r="AM26" i="12"/>
  <c r="AM48" i="12"/>
  <c r="AM12" i="12"/>
  <c r="AM76" i="12"/>
  <c r="AH80" i="8"/>
  <c r="AM65" i="12"/>
  <c r="AM55" i="12"/>
  <c r="AM19" i="12"/>
  <c r="AM57" i="12"/>
  <c r="AM11" i="12"/>
  <c r="AM80" i="12"/>
  <c r="AM15" i="12"/>
  <c r="AM40" i="12"/>
  <c r="AM88" i="12"/>
  <c r="AM79" i="12"/>
  <c r="AM22" i="12"/>
  <c r="AM34" i="12"/>
  <c r="AM77" i="12"/>
  <c r="AH64" i="8"/>
  <c r="AH23" i="8"/>
  <c r="AM83" i="12"/>
  <c r="AM90" i="12"/>
  <c r="AM50" i="12"/>
  <c r="AM8" i="12"/>
  <c r="AH51" i="8"/>
  <c r="AM60" i="12"/>
  <c r="AM13" i="12"/>
  <c r="AM52" i="12"/>
  <c r="AF91" i="8"/>
  <c r="AH9" i="8"/>
  <c r="AG91" i="4"/>
  <c r="AI9" i="4"/>
  <c r="AM91" i="12" l="1"/>
  <c r="AH91" i="8"/>
  <c r="AI91" i="4"/>
</calcChain>
</file>

<file path=xl/sharedStrings.xml><?xml version="1.0" encoding="utf-8"?>
<sst xmlns="http://schemas.openxmlformats.org/spreadsheetml/2006/main" count="1391" uniqueCount="277">
  <si>
    <t>За всіма валютами</t>
  </si>
  <si>
    <t>тис.грн.</t>
  </si>
  <si>
    <t>Зобов'язання</t>
  </si>
  <si>
    <t>Капітал</t>
  </si>
  <si>
    <t>Фінансові результати</t>
  </si>
  <si>
    <t>NKB</t>
  </si>
  <si>
    <t xml:space="preserve">Банк  </t>
  </si>
  <si>
    <t>Грошові кошти та їх еквіваленти</t>
  </si>
  <si>
    <t>у тому числі готівкові кошти</t>
  </si>
  <si>
    <t>у тому числі банківські метали</t>
  </si>
  <si>
    <t>у тому числі резерви за готівковими коштами та банківськими металами, наявність яких є непідтвердженою</t>
  </si>
  <si>
    <t>у тому числі кошти в НБУ</t>
  </si>
  <si>
    <t>Фінансові активи, що обліковуються за справедливою вартістю через прибуток або збиток</t>
  </si>
  <si>
    <t>У т.ч. що рефінансуються НБУ</t>
  </si>
  <si>
    <t>Кошти в інших банках</t>
  </si>
  <si>
    <t>резерви під знецінення коштів в інших банках</t>
  </si>
  <si>
    <t>Кредити та заборгованість клієнтів</t>
  </si>
  <si>
    <t>у тому числі кредити та заборгованість юридичних осіб</t>
  </si>
  <si>
    <t>у тому числі резерви під знецінення кредитів та заборгованості юридичних осіб</t>
  </si>
  <si>
    <t>у тому числі кредити та заборгованість фізичних осіб</t>
  </si>
  <si>
    <t>у тому числі резерви під знецінення кредитів та заборгованості фізичних осіб</t>
  </si>
  <si>
    <t>Цінні папери, які обліковуються за справедливою вартістю через інший сукупний дохід</t>
  </si>
  <si>
    <t>у т.ч. що рефінансуються НБУ</t>
  </si>
  <si>
    <t>резерви під знецінення цінних паперів, які обліковуються за справедливою вартістю через інший сукупний дохід</t>
  </si>
  <si>
    <t>Цінні папери, які обліковуються за амортизованою собівартістю</t>
  </si>
  <si>
    <t>резерви під знецінення цінних паперів у портфелі банку до погашення</t>
  </si>
  <si>
    <t>Інвестиції в асоційовані та дочірні компанії</t>
  </si>
  <si>
    <t>Інвестиційна нерухомість</t>
  </si>
  <si>
    <t>Дебіторська заборгованість щодо поточного податку на прибуток</t>
  </si>
  <si>
    <t>Відстрочений податковий актив</t>
  </si>
  <si>
    <t>Основні засоби та нематеріальні активи</t>
  </si>
  <si>
    <t>Інші фінансові активи</t>
  </si>
  <si>
    <t>резерви під інші фінансові активи</t>
  </si>
  <si>
    <t>Інші активи</t>
  </si>
  <si>
    <t>резерви під інші активи</t>
  </si>
  <si>
    <t>Чисті активи, усього</t>
  </si>
  <si>
    <t xml:space="preserve">Усього резервів </t>
  </si>
  <si>
    <t>Загальні активи, усього</t>
  </si>
  <si>
    <t>Кошти отримані від НБУ</t>
  </si>
  <si>
    <t>Кошти банків</t>
  </si>
  <si>
    <t>Кошти клієнтів</t>
  </si>
  <si>
    <t>у тому числі кошти суб'єктів господарювання та небанківських фінансових установ</t>
  </si>
  <si>
    <t>у тому числі кошти на вимогу</t>
  </si>
  <si>
    <t>у тому числі кошти фізичних осіб</t>
  </si>
  <si>
    <t>Фінансові зобов'язання, що обліковуються за справедливою вартістю через прибуток або збиток</t>
  </si>
  <si>
    <t>Боргові цінні папери, емітовані банком</t>
  </si>
  <si>
    <t>Інші залучені кошти</t>
  </si>
  <si>
    <t>Зобов’язання щодо поточного податку на прибуток</t>
  </si>
  <si>
    <t>Відстрочені податкові зобов’язання</t>
  </si>
  <si>
    <t>Резерви за зобов’язаннями</t>
  </si>
  <si>
    <t>Інші фінансові зобов’язання</t>
  </si>
  <si>
    <t>Інші зобов’язання</t>
  </si>
  <si>
    <t>Субординований борг</t>
  </si>
  <si>
    <t>Усього зобов’язань</t>
  </si>
  <si>
    <t>Статутний капітал</t>
  </si>
  <si>
    <t>Емісійні різниці</t>
  </si>
  <si>
    <t>Незареєстрований статутний капітал</t>
  </si>
  <si>
    <t>Інший додатковий капітал</t>
  </si>
  <si>
    <t>Резервні та інші фонди банку</t>
  </si>
  <si>
    <t>Резерви переоцінки</t>
  </si>
  <si>
    <t>Нерозподілений прибуток (непокритий збиток)</t>
  </si>
  <si>
    <t>Усього власного капіталу</t>
  </si>
  <si>
    <t xml:space="preserve">  2</t>
  </si>
  <si>
    <t>АТ "Укрексімбанк"</t>
  </si>
  <si>
    <t xml:space="preserve">  6</t>
  </si>
  <si>
    <t>АТ "ОЩАДБАНК"</t>
  </si>
  <si>
    <t xml:space="preserve"> 46</t>
  </si>
  <si>
    <t>ПАТ КБ "ПРИВАТБАНК"</t>
  </si>
  <si>
    <t>274</t>
  </si>
  <si>
    <t>АБ "УКРГАЗБАНК"</t>
  </si>
  <si>
    <t>313</t>
  </si>
  <si>
    <t>Укр.банк реконстр.та розв.</t>
  </si>
  <si>
    <t>593</t>
  </si>
  <si>
    <t>ПАТ "РОЗРАХУНКОВИЙ ЦЕНТР"</t>
  </si>
  <si>
    <t xml:space="preserve">  3</t>
  </si>
  <si>
    <t>ПАТ "Промінвестбанк"</t>
  </si>
  <si>
    <t xml:space="preserve">  5</t>
  </si>
  <si>
    <t>ПАТ "УКРСОЦБАНК"</t>
  </si>
  <si>
    <t xml:space="preserve"> 36</t>
  </si>
  <si>
    <t>АТ "Райффайзен Банк Аваль"</t>
  </si>
  <si>
    <t xml:space="preserve"> 42</t>
  </si>
  <si>
    <t>ПАТ "ВТБ БАНК"</t>
  </si>
  <si>
    <t xml:space="preserve"> 88</t>
  </si>
  <si>
    <t>ПАТ "КРЕДОБАНК"</t>
  </si>
  <si>
    <t xml:space="preserve"> 97</t>
  </si>
  <si>
    <t>ПАТ "ВіЕс Банк"</t>
  </si>
  <si>
    <t>105</t>
  </si>
  <si>
    <t>ПАТ "МАРФІН БАНК"</t>
  </si>
  <si>
    <t>129</t>
  </si>
  <si>
    <t>ПАТ "БТА Банк"</t>
  </si>
  <si>
    <t>136</t>
  </si>
  <si>
    <t>АТ "УкрСиббанк"</t>
  </si>
  <si>
    <t>142</t>
  </si>
  <si>
    <t>ПАТ "Ідея Банк"</t>
  </si>
  <si>
    <t>153</t>
  </si>
  <si>
    <t>ПАТКБ "ПРАВЕКС-БАНК"</t>
  </si>
  <si>
    <t>171</t>
  </si>
  <si>
    <t>ПАТ "КРЕДІ АГРІКОЛЬ БАНК"</t>
  </si>
  <si>
    <t>251</t>
  </si>
  <si>
    <t>АТ "ПІРЕУС БАНК МКБ"</t>
  </si>
  <si>
    <t>272</t>
  </si>
  <si>
    <t>ПАТ "АЛЬФА-БАНК"</t>
  </si>
  <si>
    <t>295</t>
  </si>
  <si>
    <t>ПАТ "ІНГ Банк Україна"</t>
  </si>
  <si>
    <t>296</t>
  </si>
  <si>
    <t>АТ "ОТП БАНК"</t>
  </si>
  <si>
    <t>297</t>
  </si>
  <si>
    <t>ПАТ "СІТІБАНК"</t>
  </si>
  <si>
    <t>298</t>
  </si>
  <si>
    <t>АТ "ПРОКРЕДИТ БАНК"</t>
  </si>
  <si>
    <t>299</t>
  </si>
  <si>
    <t>ПАТ "СБЕРБАНК"</t>
  </si>
  <si>
    <t>321</t>
  </si>
  <si>
    <t>АТ "БМ БАНК"</t>
  </si>
  <si>
    <t>325</t>
  </si>
  <si>
    <t>ПАТ "БАНК ФОРВАРД"</t>
  </si>
  <si>
    <t>329</t>
  </si>
  <si>
    <t>ПАТ "КРЕДИТ ЄВРОПА БАНК"</t>
  </si>
  <si>
    <t>331</t>
  </si>
  <si>
    <t>ПАТ "КРЕДИТВЕСТ БАНК"</t>
  </si>
  <si>
    <t>407</t>
  </si>
  <si>
    <t>ПАТ "Дойче Банк ДБУ"</t>
  </si>
  <si>
    <t>455</t>
  </si>
  <si>
    <t>ПАТ"СЕБ КОРПОРАТИВНИЙ БАНК"</t>
  </si>
  <si>
    <t xml:space="preserve"> 29</t>
  </si>
  <si>
    <t>ПАТ "БАНК АЛЬЯНС"</t>
  </si>
  <si>
    <t xml:space="preserve"> 43</t>
  </si>
  <si>
    <t>АТ "АЛЬТБАНК"</t>
  </si>
  <si>
    <t xml:space="preserve"> 49</t>
  </si>
  <si>
    <t>Полікомбанк</t>
  </si>
  <si>
    <t xml:space="preserve"> 62</t>
  </si>
  <si>
    <t>АТ "ТАСКОМБАНК"</t>
  </si>
  <si>
    <t xml:space="preserve"> 72</t>
  </si>
  <si>
    <t>ПАТ "БАНК ФАМІЛЬНИЙ"</t>
  </si>
  <si>
    <t xml:space="preserve"> 91</t>
  </si>
  <si>
    <t>ПАТ АКБ "Львів"</t>
  </si>
  <si>
    <t xml:space="preserve"> 95</t>
  </si>
  <si>
    <t>ПАТ "ОКСІ БАНК"</t>
  </si>
  <si>
    <t xml:space="preserve"> 96</t>
  </si>
  <si>
    <t>ПАТ "А - БАНК"</t>
  </si>
  <si>
    <t>101</t>
  </si>
  <si>
    <t>АКБ "ІНДУСТРІАЛБАНК"</t>
  </si>
  <si>
    <t>106</t>
  </si>
  <si>
    <t>Акціонерний банк"Південний"</t>
  </si>
  <si>
    <t>113</t>
  </si>
  <si>
    <t>ПАТ "Полтава-банк"</t>
  </si>
  <si>
    <t>115</t>
  </si>
  <si>
    <t>ПАT "ПУМБ"</t>
  </si>
  <si>
    <t>123</t>
  </si>
  <si>
    <t>ПАТ "БАНК "ГРАНТ"</t>
  </si>
  <si>
    <t>126</t>
  </si>
  <si>
    <t>ПАТ "МЕГАБАНК", Харків</t>
  </si>
  <si>
    <t>128</t>
  </si>
  <si>
    <t>ПАТ "СКАЙ БАНК"</t>
  </si>
  <si>
    <t>133</t>
  </si>
  <si>
    <t>ПАТ "АСВІО БАНК"</t>
  </si>
  <si>
    <t>143</t>
  </si>
  <si>
    <t>ПАТ "КОМІНВЕСТБАНК"</t>
  </si>
  <si>
    <t>146</t>
  </si>
  <si>
    <t>ПАТ"БАНК "УКРАЇН.КАПІТАЛ"</t>
  </si>
  <si>
    <t>191</t>
  </si>
  <si>
    <t>ПАТ АКБ "АРКАДА"</t>
  </si>
  <si>
    <t>205</t>
  </si>
  <si>
    <t>АТ "МетаБанк"</t>
  </si>
  <si>
    <t>206</t>
  </si>
  <si>
    <t>АТ "Місто Банк"</t>
  </si>
  <si>
    <t>231</t>
  </si>
  <si>
    <t>ПАТ "ЮНЕКС БАНК" м. Київ</t>
  </si>
  <si>
    <t>240</t>
  </si>
  <si>
    <t>АТ "КІБ"</t>
  </si>
  <si>
    <t>241</t>
  </si>
  <si>
    <t>ПАТ "АЙБОКС БАНК"</t>
  </si>
  <si>
    <t>242</t>
  </si>
  <si>
    <t>ПАТ "УНІВЕРСАЛ БАНК"</t>
  </si>
  <si>
    <t>243</t>
  </si>
  <si>
    <t>ПАТ "КБ "ЗЕМЕЛЬНИЙ КАПІТАЛ"</t>
  </si>
  <si>
    <t>270</t>
  </si>
  <si>
    <t>ПАТ "БАНК КРЕДИТ ДНІПРО"</t>
  </si>
  <si>
    <t>286</t>
  </si>
  <si>
    <t>ПАТ "АБ "РАДАБАНК"</t>
  </si>
  <si>
    <t>288</t>
  </si>
  <si>
    <t>АБ "КЛІРИНГОВИЙ ДІМ"</t>
  </si>
  <si>
    <t>290</t>
  </si>
  <si>
    <t>"ПЕРШИЙ ІНВЕСТИЦІЙНИЙ БАНК"</t>
  </si>
  <si>
    <t>305</t>
  </si>
  <si>
    <t>ПАТ "БАНК ВОСТОК"</t>
  </si>
  <si>
    <t>311</t>
  </si>
  <si>
    <t>ПАТ "АКБ "Траст-капітал"</t>
  </si>
  <si>
    <t>320</t>
  </si>
  <si>
    <t>БАНК ІНВЕСТ. ТА ЗАОЩАДЖЕНЬ</t>
  </si>
  <si>
    <t>326</t>
  </si>
  <si>
    <t>ПАТ "АКБ "КОНКОРД"</t>
  </si>
  <si>
    <t>377</t>
  </si>
  <si>
    <t>АТ "УКРБУДІНВЕСТБАНК"</t>
  </si>
  <si>
    <t>381</t>
  </si>
  <si>
    <t>ПАТ "МОТОР-БАНК"</t>
  </si>
  <si>
    <t>386</t>
  </si>
  <si>
    <t>ПАТ "КБ "ГЛОБУС"</t>
  </si>
  <si>
    <t>387</t>
  </si>
  <si>
    <t>ПАТ "АП БАНК"</t>
  </si>
  <si>
    <t>389</t>
  </si>
  <si>
    <t>ПАТ "МІБ"</t>
  </si>
  <si>
    <t>392</t>
  </si>
  <si>
    <t>ПуАТ "КБ "АКОРДБАНК"</t>
  </si>
  <si>
    <t>394</t>
  </si>
  <si>
    <t>ПАТ "БАНК 3/4"</t>
  </si>
  <si>
    <t>395</t>
  </si>
  <si>
    <t>ПАТ "ЄВРОПРОМБАНК"</t>
  </si>
  <si>
    <t>402</t>
  </si>
  <si>
    <t>ПАТ "ВЕРНУМ БАНК"</t>
  </si>
  <si>
    <t>430</t>
  </si>
  <si>
    <t>ПАТ КБ "Центр"</t>
  </si>
  <si>
    <t>460</t>
  </si>
  <si>
    <t>ПАТ "БАНК СІЧ"</t>
  </si>
  <si>
    <t>463</t>
  </si>
  <si>
    <t>ПАТ "ДІВІ БАНК"</t>
  </si>
  <si>
    <t>512</t>
  </si>
  <si>
    <t>ПАТ "АЛЬПАРІ БАНК"</t>
  </si>
  <si>
    <t>553</t>
  </si>
  <si>
    <t>ПАТ "БАНК АВАНГАРД"</t>
  </si>
  <si>
    <t>634</t>
  </si>
  <si>
    <t>ПАТ "БАНК "ПОРТАЛ"</t>
  </si>
  <si>
    <t>694</t>
  </si>
  <si>
    <t>ПАТ "КРИСТАЛБАНК"</t>
  </si>
  <si>
    <t>774</t>
  </si>
  <si>
    <t>ПАТ "РВС БАНК"</t>
  </si>
  <si>
    <t>317</t>
  </si>
  <si>
    <t>ПАТ КБ"ФІНАНСОВА ІНІЦІАТИВА</t>
  </si>
  <si>
    <t>513</t>
  </si>
  <si>
    <t>ПАТ "БАНК "ЮНІСОН"</t>
  </si>
  <si>
    <t>УСЬОГО</t>
  </si>
  <si>
    <t>Національна валюта</t>
  </si>
  <si>
    <t>Процентні доходи</t>
  </si>
  <si>
    <t>доходи від операцій з юридичними особами</t>
  </si>
  <si>
    <t>доходи від операцій з фізичними особами</t>
  </si>
  <si>
    <t>Процентні витрати</t>
  </si>
  <si>
    <t>витрати від операцій з юридичними особами</t>
  </si>
  <si>
    <t>витрати від операцій з фізичними особами</t>
  </si>
  <si>
    <t>Чистий процентний дохід/(Чисті процентні витрати)</t>
  </si>
  <si>
    <t>Комісійні доходи</t>
  </si>
  <si>
    <t>Комісійні витрати</t>
  </si>
  <si>
    <t>Чистий комісійний дохід/(Чисті комісійні витрати)</t>
  </si>
  <si>
    <t>Торговий результат</t>
  </si>
  <si>
    <t>результат від переоцінки</t>
  </si>
  <si>
    <t>результат від операцій з купівлі-продажу</t>
  </si>
  <si>
    <t>результат від операцій з фінансовими активами та зобов'язаннями</t>
  </si>
  <si>
    <t>Інші операційні доходи</t>
  </si>
  <si>
    <t>Інші доходи</t>
  </si>
  <si>
    <t>Всього доходів</t>
  </si>
  <si>
    <t>Відрахування до резервів:</t>
  </si>
  <si>
    <t>чисте (збільшення) зменшення резервів під знецінення кредитів та коштів в інших банках</t>
  </si>
  <si>
    <t>чисте (збільшення) зменшення резервів під заборгованість за наданими кредитами клієнтам</t>
  </si>
  <si>
    <t>чисте (збільшення) зменшення резервів під знецінення за дебіторською заборгованістю банку</t>
  </si>
  <si>
    <t>чисте (збільшення) зменшення резервів під банківські резерви на покриття ризиків і втрат</t>
  </si>
  <si>
    <t>чисте (збільшення) зменшення резервів під знецінення цінних паперів</t>
  </si>
  <si>
    <t>Адміністративні та інші операційні витрати</t>
  </si>
  <si>
    <t>заробітна плата персоналу</t>
  </si>
  <si>
    <t>нарахування на фонд заробітної плати</t>
  </si>
  <si>
    <t>інші витрати на персонал</t>
  </si>
  <si>
    <t>витрати на утримання основних засобів</t>
  </si>
  <si>
    <t>експлуатаційні та господарські витрати</t>
  </si>
  <si>
    <t>витрати на рекламу і маркетинг</t>
  </si>
  <si>
    <t>витрати на оренду</t>
  </si>
  <si>
    <t>інші адміністративні та операційні витрати</t>
  </si>
  <si>
    <t>Всього витрат</t>
  </si>
  <si>
    <t>Прибуток/(збиток) до оподаткування</t>
  </si>
  <si>
    <t>Витрати на податок на прибуток</t>
  </si>
  <si>
    <t>Показники фінансової діяльності (Активи банків України)</t>
  </si>
  <si>
    <t>Показники фінансової діяльності (Зобов’язання банків України)</t>
  </si>
  <si>
    <t>Фінансові показники діяльності (Власний капітал банків України)</t>
  </si>
  <si>
    <t>Показники про фінансові результати банків України</t>
  </si>
  <si>
    <t>інші процентні витрати</t>
  </si>
  <si>
    <t>Прибуток/(збиток) після оподаткування</t>
  </si>
  <si>
    <t xml:space="preserve">Примітка. З грудня 2017 року банки здійснюють перехід на новий План рахунків бухгалтерського обліку банків України відповідно до постанови Правління НБУ від 11.09.2017 № 89 (зі змінами) та впровадження МСФЗ 9 
з урахуванням постанови Правління НБУ від 12.01.2018 № 1 «Про окремі питання, пов’язані із запровадженням Міжнародного стандарту фінансової звітності 9 «Фінансові інструменти»». </t>
  </si>
  <si>
    <t xml:space="preserve">Примітка. З грудня 2017 року банки здійснюють перехід на новий План рахунків бухгалтерського обліку банків України відповідно до 
постанови Правління НБУ від 11.09.2017 № 89 (зі змінами) та впровадження МСФЗ 9 з урахуванням постанови Правління НБУ  від 12.01.2018 № 1 
«Про окремі питання, пов’язані із запровадженням Міжнародного стандарту фінансової звітності 9 «Фінансові інструменти»». </t>
  </si>
  <si>
    <t>Довідково: ОВДП</t>
  </si>
  <si>
    <t>Активи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</si>
</sst>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1" x14ac:knownFonts="1"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4"/>
      <name val="Times New Roman"/>
      <family val="1"/>
      <charset val="204"/>
    </font>
    <font>
      <i/>
      <sz val="10"/>
      <name val="Arial"/>
      <family val="2"/>
      <charset val="204"/>
    </font>
    <font>
      <sz val="9"/>
      <name val="Arial"/>
      <family val="2"/>
      <charset val="204"/>
    </font>
    <font>
      <b/>
      <sz val="14"/>
      <name val="Arial"/>
      <family val="2"/>
      <charset val="204"/>
    </font>
    <font>
      <i/>
      <sz val="12"/>
      <name val="Arial"/>
      <family val="2"/>
      <charset val="204"/>
    </font>
    <font>
      <b/>
      <sz val="12"/>
      <name val="Arial"/>
      <family val="2"/>
      <charset val="204"/>
    </font>
    <font>
      <b/>
      <sz val="12"/>
      <color rgb="FF00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52">
    <xf numFmtId="0" fontId="0" fillId="0" borderId="0" xfId="0"/>
    <xf numFmtId="0" fontId="2" fillId="0" borderId="0" xfId="1" applyFont="1" applyAlignment="1">
      <alignment vertical="top" wrapText="1"/>
    </xf>
    <xf numFmtId="0" fontId="2" fillId="0" borderId="0" xfId="1" applyFont="1"/>
    <xf numFmtId="0" fontId="3" fillId="0" borderId="0" xfId="1" applyFont="1"/>
    <xf numFmtId="3" fontId="2" fillId="0" borderId="0" xfId="1" applyNumberFormat="1" applyFont="1"/>
    <xf numFmtId="0" fontId="5" fillId="0" borderId="0" xfId="1" applyFont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3" fontId="5" fillId="0" borderId="0" xfId="1" applyNumberFormat="1" applyFont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 wrapText="1"/>
    </xf>
    <xf numFmtId="0" fontId="5" fillId="4" borderId="5" xfId="1" applyFont="1" applyFill="1" applyBorder="1" applyAlignment="1">
      <alignment horizontal="center" vertical="center" wrapText="1"/>
    </xf>
    <xf numFmtId="0" fontId="3" fillId="4" borderId="6" xfId="1" applyFont="1" applyFill="1" applyBorder="1" applyAlignment="1">
      <alignment horizontal="center" vertical="center" wrapText="1"/>
    </xf>
    <xf numFmtId="0" fontId="6" fillId="0" borderId="0" xfId="1" applyFont="1" applyAlignment="1">
      <alignment horizontal="center" vertical="center" wrapText="1"/>
    </xf>
    <xf numFmtId="3" fontId="2" fillId="0" borderId="7" xfId="1" applyNumberFormat="1" applyFont="1" applyBorder="1"/>
    <xf numFmtId="3" fontId="3" fillId="0" borderId="7" xfId="1" applyNumberFormat="1" applyFont="1" applyBorder="1"/>
    <xf numFmtId="3" fontId="3" fillId="0" borderId="1" xfId="1" applyNumberFormat="1" applyFont="1" applyBorder="1"/>
    <xf numFmtId="0" fontId="3" fillId="0" borderId="0" xfId="0" applyFont="1"/>
    <xf numFmtId="0" fontId="3" fillId="0" borderId="1" xfId="1" applyFont="1" applyBorder="1" applyAlignment="1">
      <alignment horizontal="center" vertical="center" wrapText="1"/>
    </xf>
    <xf numFmtId="3" fontId="2" fillId="0" borderId="9" xfId="1" applyNumberFormat="1" applyFont="1" applyBorder="1"/>
    <xf numFmtId="3" fontId="3" fillId="0" borderId="9" xfId="1" applyNumberFormat="1" applyFont="1" applyBorder="1"/>
    <xf numFmtId="0" fontId="3" fillId="0" borderId="0" xfId="0" applyFont="1" applyAlignment="1">
      <alignment vertical="center" wrapText="1"/>
    </xf>
    <xf numFmtId="0" fontId="3" fillId="0" borderId="0" xfId="1" applyFont="1" applyAlignment="1">
      <alignment vertical="center" wrapText="1"/>
    </xf>
    <xf numFmtId="0" fontId="9" fillId="0" borderId="0" xfId="1" applyFont="1" applyAlignment="1">
      <alignment horizontal="center"/>
    </xf>
    <xf numFmtId="0" fontId="2" fillId="2" borderId="7" xfId="1" applyFont="1" applyFill="1" applyBorder="1" applyAlignment="1">
      <alignment horizontal="left" vertical="top" wrapText="1"/>
    </xf>
    <xf numFmtId="0" fontId="2" fillId="0" borderId="7" xfId="1" applyFont="1" applyBorder="1" applyAlignment="1">
      <alignment horizontal="left" vertical="top" wrapText="1"/>
    </xf>
    <xf numFmtId="0" fontId="2" fillId="2" borderId="9" xfId="1" applyFont="1" applyFill="1" applyBorder="1" applyAlignment="1">
      <alignment horizontal="left" vertical="top" wrapText="1"/>
    </xf>
    <xf numFmtId="0" fontId="3" fillId="2" borderId="5" xfId="1" applyFont="1" applyFill="1" applyBorder="1" applyAlignment="1">
      <alignment horizontal="center" vertical="center" wrapText="1"/>
    </xf>
    <xf numFmtId="0" fontId="9" fillId="0" borderId="0" xfId="0" applyFont="1"/>
    <xf numFmtId="14" fontId="9" fillId="3" borderId="5" xfId="1" applyNumberFormat="1" applyFont="1" applyFill="1" applyBorder="1" applyAlignment="1">
      <alignment horizontal="center"/>
    </xf>
    <xf numFmtId="0" fontId="10" fillId="5" borderId="0" xfId="0" applyFont="1" applyFill="1"/>
    <xf numFmtId="3" fontId="3" fillId="5" borderId="5" xfId="1" applyNumberFormat="1" applyFont="1" applyFill="1" applyBorder="1" applyAlignment="1">
      <alignment horizontal="center" vertical="center" wrapText="1"/>
    </xf>
    <xf numFmtId="3" fontId="2" fillId="5" borderId="5" xfId="1" applyNumberFormat="1" applyFont="1" applyFill="1" applyBorder="1" applyAlignment="1">
      <alignment horizontal="center" vertical="center" wrapText="1"/>
    </xf>
    <xf numFmtId="14" fontId="9" fillId="3" borderId="1" xfId="1" applyNumberFormat="1" applyFont="1" applyFill="1" applyBorder="1" applyAlignment="1">
      <alignment horizontal="center"/>
    </xf>
    <xf numFmtId="0" fontId="3" fillId="4" borderId="8" xfId="1" applyFont="1" applyFill="1" applyBorder="1" applyAlignment="1">
      <alignment horizontal="center" vertical="center"/>
    </xf>
    <xf numFmtId="0" fontId="3" fillId="2" borderId="8" xfId="1" applyFont="1" applyFill="1" applyBorder="1" applyAlignment="1">
      <alignment horizontal="left" vertical="top" wrapText="1"/>
    </xf>
    <xf numFmtId="0" fontId="7" fillId="0" borderId="0" xfId="1" applyFont="1" applyAlignment="1">
      <alignment horizontal="center"/>
    </xf>
    <xf numFmtId="0" fontId="8" fillId="0" borderId="0" xfId="1" applyFont="1" applyAlignment="1">
      <alignment horizontal="center" vertic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2" fillId="0" borderId="0" xfId="1" applyFont="1" applyAlignment="1">
      <alignment horizontal="left" wrapText="1"/>
    </xf>
    <xf numFmtId="0" fontId="2" fillId="0" borderId="0" xfId="1" applyFont="1" applyAlignment="1">
      <alignment horizontal="left"/>
    </xf>
    <xf numFmtId="0" fontId="3" fillId="2" borderId="1" xfId="1" applyFont="1" applyFill="1" applyBorder="1" applyAlignment="1">
      <alignment horizontal="left" vertical="top" wrapText="1"/>
    </xf>
    <xf numFmtId="0" fontId="4" fillId="0" borderId="0" xfId="1" applyFont="1" applyAlignment="1">
      <alignment horizontal="center"/>
    </xf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4" fontId="3" fillId="0" borderId="1" xfId="1" applyNumberFormat="1" applyFont="1" applyBorder="1" applyAlignment="1">
      <alignment horizontal="center" vertical="center"/>
    </xf>
    <xf numFmtId="0" fontId="3" fillId="0" borderId="5" xfId="1" applyFont="1" applyBorder="1" applyAlignment="1">
      <alignment horizontal="center"/>
    </xf>
  </cellXfs>
  <cellStyles count="2">
    <cellStyle name="Normal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outlinePr summaryBelow="0"/>
  </sheetPr>
  <dimension ref="A1:XFB93"/>
  <sheetViews>
    <sheetView showGridLines="0" tabSelected="1" zoomScale="115" zoomScaleNormal="80" workbookViewId="0">
      <pane xSplit="3" ySplit="5" topLeftCell="I6" activePane="bottomRight" state="frozenSplit"/>
      <selection activeCell="A94" sqref="A94:XFD333"/>
      <selection pane="topRight" activeCell="A94" sqref="A94:XFD333"/>
      <selection pane="bottomLeft" activeCell="A94" sqref="A94:XFD333"/>
      <selection pane="bottomRight" activeCell="Q5" sqref="Q5"/>
    </sheetView>
  </sheetViews>
  <sheetFormatPr baseColWidth="10" defaultColWidth="10.83203125" defaultRowHeight="12.75" customHeight="1" x14ac:dyDescent="0.15"/>
  <cols>
    <col min="1" max="2" width="4.83203125" style="2" customWidth="1"/>
    <col min="3" max="3" width="34.1640625" style="2" customWidth="1"/>
    <col min="4" max="8" width="11" style="2" bestFit="1" customWidth="1"/>
    <col min="9" max="9" width="12.33203125" style="2" customWidth="1"/>
    <col min="10" max="10" width="11" style="2" bestFit="1" customWidth="1"/>
    <col min="11" max="11" width="12.33203125" style="2" customWidth="1"/>
    <col min="12" max="12" width="11" style="2" bestFit="1" customWidth="1"/>
    <col min="13" max="13" width="11.5" style="2" customWidth="1"/>
    <col min="14" max="14" width="11.6640625" style="2" customWidth="1"/>
    <col min="15" max="15" width="12.5" style="2" customWidth="1"/>
    <col min="16" max="16" width="11" style="2" bestFit="1" customWidth="1"/>
    <col min="17" max="17" width="11.83203125" style="2" customWidth="1"/>
    <col min="18" max="19" width="12" style="2" customWidth="1"/>
    <col min="20" max="20" width="11" style="2" bestFit="1" customWidth="1"/>
    <col min="21" max="21" width="11.6640625" style="2" customWidth="1"/>
    <col min="22" max="22" width="11" style="2" bestFit="1" customWidth="1"/>
    <col min="23" max="23" width="11.83203125" style="2" customWidth="1"/>
    <col min="24" max="24" width="11" style="2" bestFit="1" customWidth="1"/>
    <col min="25" max="25" width="11.6640625" style="2" customWidth="1"/>
    <col min="26" max="32" width="11" style="2" bestFit="1" customWidth="1"/>
    <col min="33" max="33" width="14" style="2" customWidth="1"/>
    <col min="34" max="34" width="12.6640625" style="2" customWidth="1"/>
    <col min="35" max="35" width="13.5" style="2" customWidth="1"/>
    <col min="36" max="36" width="12.6640625" style="2" customWidth="1"/>
    <col min="37" max="37" width="11" style="2" bestFit="1" customWidth="1"/>
    <col min="38" max="16384" width="10.83203125" style="2"/>
  </cols>
  <sheetData>
    <row r="1" spans="1:1023 1027:2048 2052:4093 4097:5118 5122:6143 6147:7168 7172:9213 9217:10238 10242:11263 11267:12288 12292:14333 14337:15358 15362:16382" ht="15.75" customHeight="1" x14ac:dyDescent="0.2">
      <c r="A1" s="29" t="s">
        <v>267</v>
      </c>
      <c r="B1" s="29" t="s">
        <v>267</v>
      </c>
      <c r="C1" s="1"/>
      <c r="G1" s="18"/>
      <c r="H1" s="1"/>
      <c r="L1" s="18"/>
      <c r="M1" s="1"/>
      <c r="Q1" s="18"/>
      <c r="R1" s="1"/>
      <c r="V1" s="18"/>
      <c r="W1" s="1"/>
      <c r="AA1" s="18"/>
      <c r="AB1" s="1"/>
      <c r="AF1" s="18"/>
      <c r="AG1" s="1"/>
      <c r="AL1" s="1"/>
      <c r="AP1" s="18"/>
      <c r="AQ1" s="1"/>
      <c r="AU1" s="18"/>
      <c r="AV1" s="1"/>
      <c r="AZ1" s="18"/>
      <c r="BA1" s="1"/>
      <c r="BE1" s="18"/>
      <c r="BF1" s="1"/>
      <c r="BJ1" s="18"/>
      <c r="BK1" s="1"/>
      <c r="BO1" s="18"/>
      <c r="BP1" s="1"/>
      <c r="BT1" s="18"/>
      <c r="BU1" s="1"/>
      <c r="BY1" s="18"/>
      <c r="BZ1" s="1"/>
      <c r="CD1" s="18"/>
      <c r="CE1" s="1"/>
      <c r="CI1" s="18"/>
      <c r="CJ1" s="1"/>
      <c r="CN1" s="18"/>
      <c r="CO1" s="1"/>
      <c r="CS1" s="18"/>
      <c r="CT1" s="1"/>
      <c r="CX1" s="18"/>
      <c r="CY1" s="1"/>
      <c r="DC1" s="18"/>
      <c r="DD1" s="1"/>
      <c r="DH1" s="18"/>
      <c r="DI1" s="1"/>
      <c r="DM1" s="18"/>
      <c r="DN1" s="1"/>
      <c r="DR1" s="18"/>
      <c r="DS1" s="1"/>
      <c r="DW1" s="18"/>
      <c r="DX1" s="1"/>
      <c r="EB1" s="18"/>
      <c r="EC1" s="1"/>
      <c r="EG1" s="18"/>
      <c r="EH1" s="1"/>
      <c r="EL1" s="18"/>
      <c r="EM1" s="1"/>
      <c r="EQ1" s="18"/>
      <c r="ER1" s="1"/>
      <c r="EV1" s="18"/>
      <c r="EW1" s="1"/>
      <c r="FA1" s="18"/>
      <c r="FB1" s="1"/>
      <c r="FF1" s="18"/>
      <c r="FG1" s="1"/>
      <c r="FK1" s="18"/>
      <c r="FL1" s="1"/>
      <c r="FP1" s="18"/>
      <c r="FQ1" s="1"/>
      <c r="FU1" s="18"/>
      <c r="FV1" s="1"/>
      <c r="FZ1" s="18"/>
      <c r="GA1" s="1"/>
      <c r="GE1" s="18"/>
      <c r="GF1" s="1"/>
      <c r="GJ1" s="18"/>
      <c r="GK1" s="1"/>
      <c r="GO1" s="18"/>
      <c r="GP1" s="1"/>
      <c r="GT1" s="18"/>
      <c r="GU1" s="1"/>
      <c r="GY1" s="18"/>
      <c r="GZ1" s="1"/>
      <c r="HD1" s="18"/>
      <c r="HE1" s="1"/>
      <c r="HI1" s="18"/>
      <c r="HJ1" s="1"/>
      <c r="HN1" s="18"/>
      <c r="HO1" s="1"/>
      <c r="HS1" s="18"/>
      <c r="HT1" s="1"/>
      <c r="HX1" s="18"/>
      <c r="HY1" s="1"/>
      <c r="IC1" s="18"/>
      <c r="ID1" s="1"/>
      <c r="IH1" s="18"/>
      <c r="II1" s="1"/>
      <c r="IM1" s="18"/>
      <c r="IN1" s="1"/>
      <c r="IR1" s="18"/>
      <c r="IS1" s="1"/>
      <c r="IW1" s="18"/>
      <c r="IX1" s="1"/>
      <c r="JB1" s="18"/>
      <c r="JC1" s="1"/>
      <c r="JG1" s="18"/>
      <c r="JH1" s="1"/>
      <c r="JL1" s="18"/>
      <c r="JM1" s="1"/>
      <c r="JQ1" s="18"/>
      <c r="JR1" s="1"/>
      <c r="JV1" s="18"/>
      <c r="JW1" s="1"/>
      <c r="KA1" s="18"/>
      <c r="KB1" s="1"/>
      <c r="KF1" s="18"/>
      <c r="KG1" s="1"/>
      <c r="KK1" s="18"/>
      <c r="KL1" s="1"/>
      <c r="KP1" s="18"/>
      <c r="KQ1" s="1"/>
      <c r="KU1" s="18"/>
      <c r="KV1" s="1"/>
      <c r="KZ1" s="18"/>
      <c r="LA1" s="1"/>
      <c r="LE1" s="18"/>
      <c r="LF1" s="1"/>
      <c r="LJ1" s="18"/>
      <c r="LK1" s="1"/>
      <c r="LO1" s="18"/>
      <c r="LP1" s="1"/>
      <c r="LT1" s="18"/>
      <c r="LU1" s="1"/>
      <c r="LY1" s="18"/>
      <c r="LZ1" s="1"/>
      <c r="MD1" s="18"/>
      <c r="ME1" s="1"/>
      <c r="MI1" s="18"/>
      <c r="MJ1" s="1"/>
      <c r="MN1" s="18"/>
      <c r="MO1" s="1"/>
      <c r="MS1" s="18"/>
      <c r="MT1" s="1"/>
      <c r="MX1" s="18"/>
      <c r="MY1" s="1"/>
      <c r="NC1" s="18"/>
      <c r="ND1" s="1"/>
      <c r="NH1" s="18"/>
      <c r="NI1" s="1"/>
      <c r="NM1" s="18"/>
      <c r="NN1" s="1"/>
      <c r="NR1" s="18"/>
      <c r="NS1" s="1"/>
      <c r="NW1" s="18"/>
      <c r="NX1" s="1"/>
      <c r="OB1" s="18"/>
      <c r="OC1" s="1"/>
      <c r="OG1" s="18"/>
      <c r="OH1" s="1"/>
      <c r="OL1" s="18"/>
      <c r="OM1" s="1"/>
      <c r="OQ1" s="18"/>
      <c r="OR1" s="1"/>
      <c r="OV1" s="18"/>
      <c r="OW1" s="1"/>
      <c r="PA1" s="18"/>
      <c r="PB1" s="1"/>
      <c r="PF1" s="18"/>
      <c r="PG1" s="1"/>
      <c r="PK1" s="18"/>
      <c r="PL1" s="1"/>
      <c r="PP1" s="18"/>
      <c r="PQ1" s="1"/>
      <c r="PU1" s="18"/>
      <c r="PV1" s="1"/>
      <c r="PZ1" s="18"/>
      <c r="QA1" s="1"/>
      <c r="QE1" s="18"/>
      <c r="QF1" s="1"/>
      <c r="QJ1" s="18"/>
      <c r="QK1" s="1"/>
      <c r="QO1" s="18"/>
      <c r="QP1" s="1"/>
      <c r="QT1" s="18"/>
      <c r="QU1" s="1"/>
      <c r="QY1" s="18"/>
      <c r="QZ1" s="1"/>
      <c r="RD1" s="18"/>
      <c r="RE1" s="1"/>
      <c r="RI1" s="18"/>
      <c r="RJ1" s="1"/>
      <c r="RN1" s="18"/>
      <c r="RO1" s="1"/>
      <c r="RS1" s="18"/>
      <c r="RT1" s="1"/>
      <c r="RX1" s="18"/>
      <c r="RY1" s="1"/>
      <c r="SC1" s="18"/>
      <c r="SD1" s="1"/>
      <c r="SH1" s="18"/>
      <c r="SI1" s="1"/>
      <c r="SM1" s="18"/>
      <c r="SN1" s="1"/>
      <c r="SR1" s="18"/>
      <c r="SS1" s="1"/>
      <c r="SW1" s="18"/>
      <c r="SX1" s="1"/>
      <c r="TB1" s="18"/>
      <c r="TC1" s="1"/>
      <c r="TG1" s="18"/>
      <c r="TH1" s="1"/>
      <c r="TL1" s="18"/>
      <c r="TM1" s="1"/>
      <c r="TQ1" s="18"/>
      <c r="TR1" s="1"/>
      <c r="TV1" s="18"/>
      <c r="TW1" s="1"/>
      <c r="UA1" s="18"/>
      <c r="UB1" s="1"/>
      <c r="UF1" s="18"/>
      <c r="UG1" s="1"/>
      <c r="UK1" s="18"/>
      <c r="UL1" s="1"/>
      <c r="UP1" s="18"/>
      <c r="UQ1" s="1"/>
      <c r="UU1" s="18"/>
      <c r="UV1" s="1"/>
      <c r="UZ1" s="18"/>
      <c r="VA1" s="1"/>
      <c r="VE1" s="18"/>
      <c r="VF1" s="1"/>
      <c r="VJ1" s="18"/>
      <c r="VK1" s="1"/>
      <c r="VO1" s="18"/>
      <c r="VP1" s="1"/>
      <c r="VT1" s="18"/>
      <c r="VU1" s="1"/>
      <c r="VY1" s="18"/>
      <c r="VZ1" s="1"/>
      <c r="WD1" s="18"/>
      <c r="WE1" s="1"/>
      <c r="WI1" s="18"/>
      <c r="WJ1" s="1"/>
      <c r="WN1" s="18"/>
      <c r="WO1" s="1"/>
      <c r="WS1" s="18"/>
      <c r="WT1" s="1"/>
      <c r="WX1" s="18"/>
      <c r="WY1" s="1"/>
      <c r="XC1" s="18"/>
      <c r="XD1" s="1"/>
      <c r="XH1" s="18"/>
      <c r="XI1" s="1"/>
      <c r="XM1" s="18"/>
      <c r="XN1" s="1"/>
      <c r="XR1" s="18"/>
      <c r="XS1" s="1"/>
      <c r="XW1" s="18"/>
      <c r="XX1" s="1"/>
      <c r="YB1" s="18"/>
      <c r="YC1" s="1"/>
      <c r="YG1" s="18"/>
      <c r="YH1" s="1"/>
      <c r="YL1" s="18"/>
      <c r="YM1" s="1"/>
      <c r="YQ1" s="18"/>
      <c r="YR1" s="1"/>
      <c r="YV1" s="18"/>
      <c r="YW1" s="1"/>
      <c r="ZA1" s="18"/>
      <c r="ZB1" s="1"/>
      <c r="ZF1" s="18"/>
      <c r="ZG1" s="1"/>
      <c r="ZK1" s="18"/>
      <c r="ZL1" s="1"/>
      <c r="ZP1" s="18"/>
      <c r="ZQ1" s="1"/>
      <c r="ZU1" s="18"/>
      <c r="ZV1" s="1"/>
      <c r="ZZ1" s="18"/>
      <c r="AAA1" s="1"/>
      <c r="AAE1" s="18"/>
      <c r="AAF1" s="1"/>
      <c r="AAJ1" s="18"/>
      <c r="AAK1" s="1"/>
      <c r="AAO1" s="18"/>
      <c r="AAP1" s="1"/>
      <c r="AAT1" s="18"/>
      <c r="AAU1" s="1"/>
      <c r="AAY1" s="18"/>
      <c r="AAZ1" s="1"/>
      <c r="ABD1" s="18"/>
      <c r="ABE1" s="1"/>
      <c r="ABI1" s="18"/>
      <c r="ABJ1" s="1"/>
      <c r="ABN1" s="18"/>
      <c r="ABO1" s="1"/>
      <c r="ABS1" s="18"/>
      <c r="ABT1" s="1"/>
      <c r="ABX1" s="18"/>
      <c r="ABY1" s="1"/>
      <c r="ACC1" s="18"/>
      <c r="ACD1" s="1"/>
      <c r="ACH1" s="18"/>
      <c r="ACI1" s="1"/>
      <c r="ACM1" s="18"/>
      <c r="ACN1" s="1"/>
      <c r="ACR1" s="18"/>
      <c r="ACS1" s="1"/>
      <c r="ACW1" s="18"/>
      <c r="ACX1" s="1"/>
      <c r="ADB1" s="18"/>
      <c r="ADC1" s="1"/>
      <c r="ADG1" s="18"/>
      <c r="ADH1" s="1"/>
      <c r="ADL1" s="18"/>
      <c r="ADM1" s="1"/>
      <c r="ADQ1" s="18"/>
      <c r="ADR1" s="1"/>
      <c r="ADV1" s="18"/>
      <c r="ADW1" s="1"/>
      <c r="AEA1" s="18"/>
      <c r="AEB1" s="1"/>
      <c r="AEF1" s="18"/>
      <c r="AEG1" s="1"/>
      <c r="AEK1" s="18"/>
      <c r="AEL1" s="1"/>
      <c r="AEP1" s="18"/>
      <c r="AEQ1" s="1"/>
      <c r="AEU1" s="18"/>
      <c r="AEV1" s="1"/>
      <c r="AEZ1" s="18"/>
      <c r="AFA1" s="1"/>
      <c r="AFE1" s="18"/>
      <c r="AFF1" s="1"/>
      <c r="AFJ1" s="18"/>
      <c r="AFK1" s="1"/>
      <c r="AFO1" s="18"/>
      <c r="AFP1" s="1"/>
      <c r="AFT1" s="18"/>
      <c r="AFU1" s="1"/>
      <c r="AFY1" s="18"/>
      <c r="AFZ1" s="1"/>
      <c r="AGD1" s="18"/>
      <c r="AGE1" s="1"/>
      <c r="AGI1" s="18"/>
      <c r="AGJ1" s="1"/>
      <c r="AGN1" s="18"/>
      <c r="AGO1" s="1"/>
      <c r="AGS1" s="18"/>
      <c r="AGT1" s="1"/>
      <c r="AGX1" s="18"/>
      <c r="AGY1" s="1"/>
      <c r="AHC1" s="18"/>
      <c r="AHD1" s="1"/>
      <c r="AHH1" s="18"/>
      <c r="AHI1" s="1"/>
      <c r="AHM1" s="18"/>
      <c r="AHN1" s="1"/>
      <c r="AHR1" s="18"/>
      <c r="AHS1" s="1"/>
      <c r="AHW1" s="18"/>
      <c r="AHX1" s="1"/>
      <c r="AIB1" s="18"/>
      <c r="AIC1" s="1"/>
      <c r="AIG1" s="18"/>
      <c r="AIH1" s="1"/>
      <c r="AIL1" s="18"/>
      <c r="AIM1" s="1"/>
      <c r="AIQ1" s="18"/>
      <c r="AIR1" s="1"/>
      <c r="AIV1" s="18"/>
      <c r="AIW1" s="1"/>
      <c r="AJA1" s="18"/>
      <c r="AJB1" s="1"/>
      <c r="AJF1" s="18"/>
      <c r="AJG1" s="1"/>
      <c r="AJK1" s="18"/>
      <c r="AJL1" s="1"/>
      <c r="AJP1" s="18"/>
      <c r="AJQ1" s="1"/>
      <c r="AJU1" s="18"/>
      <c r="AJV1" s="1"/>
      <c r="AJZ1" s="18"/>
      <c r="AKA1" s="1"/>
      <c r="AKE1" s="18"/>
      <c r="AKF1" s="1"/>
      <c r="AKJ1" s="18"/>
      <c r="AKK1" s="1"/>
      <c r="AKO1" s="18"/>
      <c r="AKP1" s="1"/>
      <c r="AKT1" s="18"/>
      <c r="AKU1" s="1"/>
      <c r="AKY1" s="18"/>
      <c r="AKZ1" s="1"/>
      <c r="ALD1" s="18"/>
      <c r="ALE1" s="1"/>
      <c r="ALI1" s="18"/>
      <c r="ALJ1" s="1"/>
      <c r="ALN1" s="18"/>
      <c r="ALO1" s="1"/>
      <c r="ALS1" s="18"/>
      <c r="ALT1" s="1"/>
      <c r="ALX1" s="18"/>
      <c r="ALY1" s="1"/>
      <c r="AMC1" s="18"/>
      <c r="AMD1" s="1"/>
      <c r="AMH1" s="18"/>
      <c r="AMI1" s="1"/>
      <c r="AMM1" s="18"/>
      <c r="AMN1" s="1"/>
      <c r="AMR1" s="18"/>
      <c r="AMS1" s="1"/>
      <c r="AMW1" s="18"/>
      <c r="AMX1" s="1"/>
      <c r="ANB1" s="18"/>
      <c r="ANC1" s="1"/>
      <c r="ANG1" s="18"/>
      <c r="ANH1" s="1"/>
      <c r="ANL1" s="18"/>
      <c r="ANM1" s="1"/>
      <c r="ANQ1" s="18"/>
      <c r="ANR1" s="1"/>
      <c r="ANV1" s="18"/>
      <c r="ANW1" s="1"/>
      <c r="AOA1" s="18"/>
      <c r="AOB1" s="1"/>
      <c r="AOF1" s="18"/>
      <c r="AOG1" s="1"/>
      <c r="AOK1" s="18"/>
      <c r="AOL1" s="1"/>
      <c r="AOP1" s="18"/>
      <c r="AOQ1" s="1"/>
      <c r="AOU1" s="18"/>
      <c r="AOV1" s="1"/>
      <c r="AOZ1" s="18"/>
      <c r="APA1" s="1"/>
      <c r="APE1" s="18"/>
      <c r="APF1" s="1"/>
      <c r="APJ1" s="18"/>
      <c r="APK1" s="1"/>
      <c r="APO1" s="18"/>
      <c r="APP1" s="1"/>
      <c r="APT1" s="18"/>
      <c r="APU1" s="1"/>
      <c r="APY1" s="18"/>
      <c r="APZ1" s="1"/>
      <c r="AQD1" s="18"/>
      <c r="AQE1" s="1"/>
      <c r="AQI1" s="18"/>
      <c r="AQJ1" s="1"/>
      <c r="AQN1" s="18"/>
      <c r="AQO1" s="1"/>
      <c r="AQS1" s="18"/>
      <c r="AQT1" s="1"/>
      <c r="AQX1" s="18"/>
      <c r="AQY1" s="1"/>
      <c r="ARC1" s="18"/>
      <c r="ARD1" s="1"/>
      <c r="ARH1" s="18"/>
      <c r="ARI1" s="1"/>
      <c r="ARM1" s="18"/>
      <c r="ARN1" s="1"/>
      <c r="ARR1" s="18"/>
      <c r="ARS1" s="1"/>
      <c r="ARW1" s="18"/>
      <c r="ARX1" s="1"/>
      <c r="ASB1" s="18"/>
      <c r="ASC1" s="1"/>
      <c r="ASG1" s="18"/>
      <c r="ASH1" s="1"/>
      <c r="ASL1" s="18"/>
      <c r="ASM1" s="1"/>
      <c r="ASQ1" s="18"/>
      <c r="ASR1" s="1"/>
      <c r="ASV1" s="18"/>
      <c r="ASW1" s="1"/>
      <c r="ATA1" s="18"/>
      <c r="ATB1" s="1"/>
      <c r="ATF1" s="18"/>
      <c r="ATG1" s="1"/>
      <c r="ATK1" s="18"/>
      <c r="ATL1" s="1"/>
      <c r="ATP1" s="18"/>
      <c r="ATQ1" s="1"/>
      <c r="ATU1" s="18"/>
      <c r="ATV1" s="1"/>
      <c r="ATZ1" s="18"/>
      <c r="AUA1" s="1"/>
      <c r="AUE1" s="18"/>
      <c r="AUF1" s="1"/>
      <c r="AUJ1" s="18"/>
      <c r="AUK1" s="1"/>
      <c r="AUO1" s="18"/>
      <c r="AUP1" s="1"/>
      <c r="AUT1" s="18"/>
      <c r="AUU1" s="1"/>
      <c r="AUY1" s="18"/>
      <c r="AUZ1" s="1"/>
      <c r="AVD1" s="18"/>
      <c r="AVE1" s="1"/>
      <c r="AVI1" s="18"/>
      <c r="AVJ1" s="1"/>
      <c r="AVN1" s="18"/>
      <c r="AVO1" s="1"/>
      <c r="AVS1" s="18"/>
      <c r="AVT1" s="1"/>
      <c r="AVX1" s="18"/>
      <c r="AVY1" s="1"/>
      <c r="AWC1" s="18"/>
      <c r="AWD1" s="1"/>
      <c r="AWH1" s="18"/>
      <c r="AWI1" s="1"/>
      <c r="AWM1" s="18"/>
      <c r="AWN1" s="1"/>
      <c r="AWR1" s="18"/>
      <c r="AWS1" s="1"/>
      <c r="AWW1" s="18"/>
      <c r="AWX1" s="1"/>
      <c r="AXB1" s="18"/>
      <c r="AXC1" s="1"/>
      <c r="AXG1" s="18"/>
      <c r="AXH1" s="1"/>
      <c r="AXL1" s="18"/>
      <c r="AXM1" s="1"/>
      <c r="AXQ1" s="18"/>
      <c r="AXR1" s="1"/>
      <c r="AXV1" s="18"/>
      <c r="AXW1" s="1"/>
      <c r="AYA1" s="18"/>
      <c r="AYB1" s="1"/>
      <c r="AYF1" s="18"/>
      <c r="AYG1" s="1"/>
      <c r="AYK1" s="18"/>
      <c r="AYL1" s="1"/>
      <c r="AYP1" s="18"/>
      <c r="AYQ1" s="1"/>
      <c r="AYU1" s="18"/>
      <c r="AYV1" s="1"/>
      <c r="AYZ1" s="18"/>
      <c r="AZA1" s="1"/>
      <c r="AZE1" s="18"/>
      <c r="AZF1" s="1"/>
      <c r="AZJ1" s="18"/>
      <c r="AZK1" s="1"/>
      <c r="AZO1" s="18"/>
      <c r="AZP1" s="1"/>
      <c r="AZT1" s="18"/>
      <c r="AZU1" s="1"/>
      <c r="AZY1" s="18"/>
      <c r="AZZ1" s="1"/>
      <c r="BAD1" s="18"/>
      <c r="BAE1" s="1"/>
      <c r="BAI1" s="18"/>
      <c r="BAJ1" s="1"/>
      <c r="BAN1" s="18"/>
      <c r="BAO1" s="1"/>
      <c r="BAS1" s="18"/>
      <c r="BAT1" s="1"/>
      <c r="BAX1" s="18"/>
      <c r="BAY1" s="1"/>
      <c r="BBC1" s="18"/>
      <c r="BBD1" s="1"/>
      <c r="BBH1" s="18"/>
      <c r="BBI1" s="1"/>
      <c r="BBM1" s="18"/>
      <c r="BBN1" s="1"/>
      <c r="BBR1" s="18"/>
      <c r="BBS1" s="1"/>
      <c r="BBW1" s="18"/>
      <c r="BBX1" s="1"/>
      <c r="BCB1" s="18"/>
      <c r="BCC1" s="1"/>
      <c r="BCG1" s="18"/>
      <c r="BCH1" s="1"/>
      <c r="BCL1" s="18"/>
      <c r="BCM1" s="1"/>
      <c r="BCQ1" s="18"/>
      <c r="BCR1" s="1"/>
      <c r="BCV1" s="18"/>
      <c r="BCW1" s="1"/>
      <c r="BDA1" s="18"/>
      <c r="BDB1" s="1"/>
      <c r="BDF1" s="18"/>
      <c r="BDG1" s="1"/>
      <c r="BDK1" s="18"/>
      <c r="BDL1" s="1"/>
      <c r="BDP1" s="18"/>
      <c r="BDQ1" s="1"/>
      <c r="BDU1" s="18"/>
      <c r="BDV1" s="1"/>
      <c r="BDZ1" s="18"/>
      <c r="BEA1" s="1"/>
      <c r="BEE1" s="18"/>
      <c r="BEF1" s="1"/>
      <c r="BEJ1" s="18"/>
      <c r="BEK1" s="1"/>
      <c r="BEO1" s="18"/>
      <c r="BEP1" s="1"/>
      <c r="BET1" s="18"/>
      <c r="BEU1" s="1"/>
      <c r="BEY1" s="18"/>
      <c r="BEZ1" s="1"/>
      <c r="BFD1" s="18"/>
      <c r="BFE1" s="1"/>
      <c r="BFI1" s="18"/>
      <c r="BFJ1" s="1"/>
      <c r="BFN1" s="18"/>
      <c r="BFO1" s="1"/>
      <c r="BFS1" s="18"/>
      <c r="BFT1" s="1"/>
      <c r="BFX1" s="18"/>
      <c r="BFY1" s="1"/>
      <c r="BGC1" s="18"/>
      <c r="BGD1" s="1"/>
      <c r="BGH1" s="18"/>
      <c r="BGI1" s="1"/>
      <c r="BGM1" s="18"/>
      <c r="BGN1" s="1"/>
      <c r="BGR1" s="18"/>
      <c r="BGS1" s="1"/>
      <c r="BGW1" s="18"/>
      <c r="BGX1" s="1"/>
      <c r="BHB1" s="18"/>
      <c r="BHC1" s="1"/>
      <c r="BHG1" s="18"/>
      <c r="BHH1" s="1"/>
      <c r="BHL1" s="18"/>
      <c r="BHM1" s="1"/>
      <c r="BHQ1" s="18"/>
      <c r="BHR1" s="1"/>
      <c r="BHV1" s="18"/>
      <c r="BHW1" s="1"/>
      <c r="BIA1" s="18"/>
      <c r="BIB1" s="1"/>
      <c r="BIF1" s="18"/>
      <c r="BIG1" s="1"/>
      <c r="BIK1" s="18"/>
      <c r="BIL1" s="1"/>
      <c r="BIP1" s="18"/>
      <c r="BIQ1" s="1"/>
      <c r="BIU1" s="18"/>
      <c r="BIV1" s="1"/>
      <c r="BIZ1" s="18"/>
      <c r="BJA1" s="1"/>
      <c r="BJE1" s="18"/>
      <c r="BJF1" s="1"/>
      <c r="BJJ1" s="18"/>
      <c r="BJK1" s="1"/>
      <c r="BJO1" s="18"/>
      <c r="BJP1" s="1"/>
      <c r="BJT1" s="18"/>
      <c r="BJU1" s="1"/>
      <c r="BJY1" s="18"/>
      <c r="BJZ1" s="1"/>
      <c r="BKD1" s="18"/>
      <c r="BKE1" s="1"/>
      <c r="BKI1" s="18"/>
      <c r="BKJ1" s="1"/>
      <c r="BKN1" s="18"/>
      <c r="BKO1" s="1"/>
      <c r="BKS1" s="18"/>
      <c r="BKT1" s="1"/>
      <c r="BKX1" s="18"/>
      <c r="BKY1" s="1"/>
      <c r="BLC1" s="18"/>
      <c r="BLD1" s="1"/>
      <c r="BLH1" s="18"/>
      <c r="BLI1" s="1"/>
      <c r="BLM1" s="18"/>
      <c r="BLN1" s="1"/>
      <c r="BLR1" s="18"/>
      <c r="BLS1" s="1"/>
      <c r="BLW1" s="18"/>
      <c r="BLX1" s="1"/>
      <c r="BMB1" s="18"/>
      <c r="BMC1" s="1"/>
      <c r="BMG1" s="18"/>
      <c r="BMH1" s="1"/>
      <c r="BML1" s="18"/>
      <c r="BMM1" s="1"/>
      <c r="BMQ1" s="18"/>
      <c r="BMR1" s="1"/>
      <c r="BMV1" s="18"/>
      <c r="BMW1" s="1"/>
      <c r="BNA1" s="18"/>
      <c r="BNB1" s="1"/>
      <c r="BNF1" s="18"/>
      <c r="BNG1" s="1"/>
      <c r="BNK1" s="18"/>
      <c r="BNL1" s="1"/>
      <c r="BNP1" s="18"/>
      <c r="BNQ1" s="1"/>
      <c r="BNU1" s="18"/>
      <c r="BNV1" s="1"/>
      <c r="BNZ1" s="18"/>
      <c r="BOA1" s="1"/>
      <c r="BOE1" s="18"/>
      <c r="BOF1" s="1"/>
      <c r="BOJ1" s="18"/>
      <c r="BOK1" s="1"/>
      <c r="BOO1" s="18"/>
      <c r="BOP1" s="1"/>
      <c r="BOT1" s="18"/>
      <c r="BOU1" s="1"/>
      <c r="BOY1" s="18"/>
      <c r="BOZ1" s="1"/>
      <c r="BPD1" s="18"/>
      <c r="BPE1" s="1"/>
      <c r="BPI1" s="18"/>
      <c r="BPJ1" s="1"/>
      <c r="BPN1" s="18"/>
      <c r="BPO1" s="1"/>
      <c r="BPS1" s="18"/>
      <c r="BPT1" s="1"/>
      <c r="BPX1" s="18"/>
      <c r="BPY1" s="1"/>
      <c r="BQC1" s="18"/>
      <c r="BQD1" s="1"/>
      <c r="BQH1" s="18"/>
      <c r="BQI1" s="1"/>
      <c r="BQM1" s="18"/>
      <c r="BQN1" s="1"/>
      <c r="BQR1" s="18"/>
      <c r="BQS1" s="1"/>
      <c r="BQW1" s="18"/>
      <c r="BQX1" s="1"/>
      <c r="BRB1" s="18"/>
      <c r="BRC1" s="1"/>
      <c r="BRG1" s="18"/>
      <c r="BRH1" s="1"/>
      <c r="BRL1" s="18"/>
      <c r="BRM1" s="1"/>
      <c r="BRQ1" s="18"/>
      <c r="BRR1" s="1"/>
      <c r="BRV1" s="18"/>
      <c r="BRW1" s="1"/>
      <c r="BSA1" s="18"/>
      <c r="BSB1" s="1"/>
      <c r="BSF1" s="18"/>
      <c r="BSG1" s="1"/>
      <c r="BSK1" s="18"/>
      <c r="BSL1" s="1"/>
      <c r="BSP1" s="18"/>
      <c r="BSQ1" s="1"/>
      <c r="BSU1" s="18"/>
      <c r="BSV1" s="1"/>
      <c r="BSZ1" s="18"/>
      <c r="BTA1" s="1"/>
      <c r="BTE1" s="18"/>
      <c r="BTF1" s="1"/>
      <c r="BTJ1" s="18"/>
      <c r="BTK1" s="1"/>
      <c r="BTO1" s="18"/>
      <c r="BTP1" s="1"/>
      <c r="BTT1" s="18"/>
      <c r="BTU1" s="1"/>
      <c r="BTY1" s="18"/>
      <c r="BTZ1" s="1"/>
      <c r="BUD1" s="18"/>
      <c r="BUE1" s="1"/>
      <c r="BUI1" s="18"/>
      <c r="BUJ1" s="1"/>
      <c r="BUN1" s="18"/>
      <c r="BUO1" s="1"/>
      <c r="BUS1" s="18"/>
      <c r="BUT1" s="1"/>
      <c r="BUX1" s="18"/>
      <c r="BUY1" s="1"/>
      <c r="BVC1" s="18"/>
      <c r="BVD1" s="1"/>
      <c r="BVH1" s="18"/>
      <c r="BVI1" s="1"/>
      <c r="BVM1" s="18"/>
      <c r="BVN1" s="1"/>
      <c r="BVR1" s="18"/>
      <c r="BVS1" s="1"/>
      <c r="BVW1" s="18"/>
      <c r="BVX1" s="1"/>
      <c r="BWB1" s="18"/>
      <c r="BWC1" s="1"/>
      <c r="BWG1" s="18"/>
      <c r="BWH1" s="1"/>
      <c r="BWL1" s="18"/>
      <c r="BWM1" s="1"/>
      <c r="BWQ1" s="18"/>
      <c r="BWR1" s="1"/>
      <c r="BWV1" s="18"/>
      <c r="BWW1" s="1"/>
      <c r="BXA1" s="18"/>
      <c r="BXB1" s="1"/>
      <c r="BXF1" s="18"/>
      <c r="BXG1" s="1"/>
      <c r="BXK1" s="18"/>
      <c r="BXL1" s="1"/>
      <c r="BXP1" s="18"/>
      <c r="BXQ1" s="1"/>
      <c r="BXU1" s="18"/>
      <c r="BXV1" s="1"/>
      <c r="BXZ1" s="18"/>
      <c r="BYA1" s="1"/>
      <c r="BYE1" s="18"/>
      <c r="BYF1" s="1"/>
      <c r="BYJ1" s="18"/>
      <c r="BYK1" s="1"/>
      <c r="BYO1" s="18"/>
      <c r="BYP1" s="1"/>
      <c r="BYT1" s="18"/>
      <c r="BYU1" s="1"/>
      <c r="BYY1" s="18"/>
      <c r="BYZ1" s="1"/>
      <c r="BZD1" s="18"/>
      <c r="BZE1" s="1"/>
      <c r="BZI1" s="18"/>
      <c r="BZJ1" s="1"/>
      <c r="BZN1" s="18"/>
      <c r="BZO1" s="1"/>
      <c r="BZS1" s="18"/>
      <c r="BZT1" s="1"/>
      <c r="BZX1" s="18"/>
      <c r="BZY1" s="1"/>
      <c r="CAC1" s="18"/>
      <c r="CAD1" s="1"/>
      <c r="CAH1" s="18"/>
      <c r="CAI1" s="1"/>
      <c r="CAM1" s="18"/>
      <c r="CAN1" s="1"/>
      <c r="CAR1" s="18"/>
      <c r="CAS1" s="1"/>
      <c r="CAW1" s="18"/>
      <c r="CAX1" s="1"/>
      <c r="CBB1" s="18"/>
      <c r="CBC1" s="1"/>
      <c r="CBG1" s="18"/>
      <c r="CBH1" s="1"/>
      <c r="CBL1" s="18"/>
      <c r="CBM1" s="1"/>
      <c r="CBQ1" s="18"/>
      <c r="CBR1" s="1"/>
      <c r="CBV1" s="18"/>
      <c r="CBW1" s="1"/>
      <c r="CCA1" s="18"/>
      <c r="CCB1" s="1"/>
      <c r="CCF1" s="18"/>
      <c r="CCG1" s="1"/>
      <c r="CCK1" s="18"/>
      <c r="CCL1" s="1"/>
      <c r="CCP1" s="18"/>
      <c r="CCQ1" s="1"/>
      <c r="CCU1" s="18"/>
      <c r="CCV1" s="1"/>
      <c r="CCZ1" s="18"/>
      <c r="CDA1" s="1"/>
      <c r="CDE1" s="18"/>
      <c r="CDF1" s="1"/>
      <c r="CDJ1" s="18"/>
      <c r="CDK1" s="1"/>
      <c r="CDO1" s="18"/>
      <c r="CDP1" s="1"/>
      <c r="CDT1" s="18"/>
      <c r="CDU1" s="1"/>
      <c r="CDY1" s="18"/>
      <c r="CDZ1" s="1"/>
      <c r="CED1" s="18"/>
      <c r="CEE1" s="1"/>
      <c r="CEI1" s="18"/>
      <c r="CEJ1" s="1"/>
      <c r="CEN1" s="18"/>
      <c r="CEO1" s="1"/>
      <c r="CES1" s="18"/>
      <c r="CET1" s="1"/>
      <c r="CEX1" s="18"/>
      <c r="CEY1" s="1"/>
      <c r="CFC1" s="18"/>
      <c r="CFD1" s="1"/>
      <c r="CFH1" s="18"/>
      <c r="CFI1" s="1"/>
      <c r="CFM1" s="18"/>
      <c r="CFN1" s="1"/>
      <c r="CFR1" s="18"/>
      <c r="CFS1" s="1"/>
      <c r="CFW1" s="18"/>
      <c r="CFX1" s="1"/>
      <c r="CGB1" s="18"/>
      <c r="CGC1" s="1"/>
      <c r="CGG1" s="18"/>
      <c r="CGH1" s="1"/>
      <c r="CGL1" s="18"/>
      <c r="CGM1" s="1"/>
      <c r="CGQ1" s="18"/>
      <c r="CGR1" s="1"/>
      <c r="CGV1" s="18"/>
      <c r="CGW1" s="1"/>
      <c r="CHA1" s="18"/>
      <c r="CHB1" s="1"/>
      <c r="CHF1" s="18"/>
      <c r="CHG1" s="1"/>
      <c r="CHK1" s="18"/>
      <c r="CHL1" s="1"/>
      <c r="CHP1" s="18"/>
      <c r="CHQ1" s="1"/>
      <c r="CHU1" s="18"/>
      <c r="CHV1" s="1"/>
      <c r="CHZ1" s="18"/>
      <c r="CIA1" s="1"/>
      <c r="CIE1" s="18"/>
      <c r="CIF1" s="1"/>
      <c r="CIJ1" s="18"/>
      <c r="CIK1" s="1"/>
      <c r="CIO1" s="18"/>
      <c r="CIP1" s="1"/>
      <c r="CIT1" s="18"/>
      <c r="CIU1" s="1"/>
      <c r="CIY1" s="18"/>
      <c r="CIZ1" s="1"/>
      <c r="CJD1" s="18"/>
      <c r="CJE1" s="1"/>
      <c r="CJI1" s="18"/>
      <c r="CJJ1" s="1"/>
      <c r="CJN1" s="18"/>
      <c r="CJO1" s="1"/>
      <c r="CJS1" s="18"/>
      <c r="CJT1" s="1"/>
      <c r="CJX1" s="18"/>
      <c r="CJY1" s="1"/>
      <c r="CKC1" s="18"/>
      <c r="CKD1" s="1"/>
      <c r="CKH1" s="18"/>
      <c r="CKI1" s="1"/>
      <c r="CKM1" s="18"/>
      <c r="CKN1" s="1"/>
      <c r="CKR1" s="18"/>
      <c r="CKS1" s="1"/>
      <c r="CKW1" s="18"/>
      <c r="CKX1" s="1"/>
      <c r="CLB1" s="18"/>
      <c r="CLC1" s="1"/>
      <c r="CLG1" s="18"/>
      <c r="CLH1" s="1"/>
      <c r="CLL1" s="18"/>
      <c r="CLM1" s="1"/>
      <c r="CLQ1" s="18"/>
      <c r="CLR1" s="1"/>
      <c r="CLV1" s="18"/>
      <c r="CLW1" s="1"/>
      <c r="CMA1" s="18"/>
      <c r="CMB1" s="1"/>
      <c r="CMF1" s="18"/>
      <c r="CMG1" s="1"/>
      <c r="CMK1" s="18"/>
      <c r="CML1" s="1"/>
      <c r="CMP1" s="18"/>
      <c r="CMQ1" s="1"/>
      <c r="CMU1" s="18"/>
      <c r="CMV1" s="1"/>
      <c r="CMZ1" s="18"/>
      <c r="CNA1" s="1"/>
      <c r="CNE1" s="18"/>
      <c r="CNF1" s="1"/>
      <c r="CNJ1" s="18"/>
      <c r="CNK1" s="1"/>
      <c r="CNO1" s="18"/>
      <c r="CNP1" s="1"/>
      <c r="CNT1" s="18"/>
      <c r="CNU1" s="1"/>
      <c r="CNY1" s="18"/>
      <c r="CNZ1" s="1"/>
      <c r="COD1" s="18"/>
      <c r="COE1" s="1"/>
      <c r="COI1" s="18"/>
      <c r="COJ1" s="1"/>
      <c r="CON1" s="18"/>
      <c r="COO1" s="1"/>
      <c r="COS1" s="18"/>
      <c r="COT1" s="1"/>
      <c r="COX1" s="18"/>
      <c r="COY1" s="1"/>
      <c r="CPC1" s="18"/>
      <c r="CPD1" s="1"/>
      <c r="CPH1" s="18"/>
      <c r="CPI1" s="1"/>
      <c r="CPM1" s="18"/>
      <c r="CPN1" s="1"/>
      <c r="CPR1" s="18"/>
      <c r="CPS1" s="1"/>
      <c r="CPW1" s="18"/>
      <c r="CPX1" s="1"/>
      <c r="CQB1" s="18"/>
      <c r="CQC1" s="1"/>
      <c r="CQG1" s="18"/>
      <c r="CQH1" s="1"/>
      <c r="CQL1" s="18"/>
      <c r="CQM1" s="1"/>
      <c r="CQQ1" s="18"/>
      <c r="CQR1" s="1"/>
      <c r="CQV1" s="18"/>
      <c r="CQW1" s="1"/>
      <c r="CRA1" s="18"/>
      <c r="CRB1" s="1"/>
      <c r="CRF1" s="18"/>
      <c r="CRG1" s="1"/>
      <c r="CRK1" s="18"/>
      <c r="CRL1" s="1"/>
      <c r="CRP1" s="18"/>
      <c r="CRQ1" s="1"/>
      <c r="CRU1" s="18"/>
      <c r="CRV1" s="1"/>
      <c r="CRZ1" s="18"/>
      <c r="CSA1" s="1"/>
      <c r="CSE1" s="18"/>
      <c r="CSF1" s="1"/>
      <c r="CSJ1" s="18"/>
      <c r="CSK1" s="1"/>
      <c r="CSO1" s="18"/>
      <c r="CSP1" s="1"/>
      <c r="CST1" s="18"/>
      <c r="CSU1" s="1"/>
      <c r="CSY1" s="18"/>
      <c r="CSZ1" s="1"/>
      <c r="CTD1" s="18"/>
      <c r="CTE1" s="1"/>
      <c r="CTI1" s="18"/>
      <c r="CTJ1" s="1"/>
      <c r="CTN1" s="18"/>
      <c r="CTO1" s="1"/>
      <c r="CTS1" s="18"/>
      <c r="CTT1" s="1"/>
      <c r="CTX1" s="18"/>
      <c r="CTY1" s="1"/>
      <c r="CUC1" s="18"/>
      <c r="CUD1" s="1"/>
      <c r="CUH1" s="18"/>
      <c r="CUI1" s="1"/>
      <c r="CUM1" s="18"/>
      <c r="CUN1" s="1"/>
      <c r="CUR1" s="18"/>
      <c r="CUS1" s="1"/>
      <c r="CUW1" s="18"/>
      <c r="CUX1" s="1"/>
      <c r="CVB1" s="18"/>
      <c r="CVC1" s="1"/>
      <c r="CVG1" s="18"/>
      <c r="CVH1" s="1"/>
      <c r="CVL1" s="18"/>
      <c r="CVM1" s="1"/>
      <c r="CVQ1" s="18"/>
      <c r="CVR1" s="1"/>
      <c r="CVV1" s="18"/>
      <c r="CVW1" s="1"/>
      <c r="CWA1" s="18"/>
      <c r="CWB1" s="1"/>
      <c r="CWF1" s="18"/>
      <c r="CWG1" s="1"/>
      <c r="CWK1" s="18"/>
      <c r="CWL1" s="1"/>
      <c r="CWP1" s="18"/>
      <c r="CWQ1" s="1"/>
      <c r="CWU1" s="18"/>
      <c r="CWV1" s="1"/>
      <c r="CWZ1" s="18"/>
      <c r="CXA1" s="1"/>
      <c r="CXE1" s="18"/>
      <c r="CXF1" s="1"/>
      <c r="CXJ1" s="18"/>
      <c r="CXK1" s="1"/>
      <c r="CXO1" s="18"/>
      <c r="CXP1" s="1"/>
      <c r="CXT1" s="18"/>
      <c r="CXU1" s="1"/>
      <c r="CXY1" s="18"/>
      <c r="CXZ1" s="1"/>
      <c r="CYD1" s="18"/>
      <c r="CYE1" s="1"/>
      <c r="CYI1" s="18"/>
      <c r="CYJ1" s="1"/>
      <c r="CYN1" s="18"/>
      <c r="CYO1" s="1"/>
      <c r="CYS1" s="18"/>
      <c r="CYT1" s="1"/>
      <c r="CYX1" s="18"/>
      <c r="CYY1" s="1"/>
      <c r="CZC1" s="18"/>
      <c r="CZD1" s="1"/>
      <c r="CZH1" s="18"/>
      <c r="CZI1" s="1"/>
      <c r="CZM1" s="18"/>
      <c r="CZN1" s="1"/>
      <c r="CZR1" s="18"/>
      <c r="CZS1" s="1"/>
      <c r="CZW1" s="18"/>
      <c r="CZX1" s="1"/>
      <c r="DAB1" s="18"/>
      <c r="DAC1" s="1"/>
      <c r="DAG1" s="18"/>
      <c r="DAH1" s="1"/>
      <c r="DAL1" s="18"/>
      <c r="DAM1" s="1"/>
      <c r="DAQ1" s="18"/>
      <c r="DAR1" s="1"/>
      <c r="DAV1" s="18"/>
      <c r="DAW1" s="1"/>
      <c r="DBA1" s="18"/>
      <c r="DBB1" s="1"/>
      <c r="DBF1" s="18"/>
      <c r="DBG1" s="1"/>
      <c r="DBK1" s="18"/>
      <c r="DBL1" s="1"/>
      <c r="DBP1" s="18"/>
      <c r="DBQ1" s="1"/>
      <c r="DBU1" s="18"/>
      <c r="DBV1" s="1"/>
      <c r="DBZ1" s="18"/>
      <c r="DCA1" s="1"/>
      <c r="DCE1" s="18"/>
      <c r="DCF1" s="1"/>
      <c r="DCJ1" s="18"/>
      <c r="DCK1" s="1"/>
      <c r="DCO1" s="18"/>
      <c r="DCP1" s="1"/>
      <c r="DCT1" s="18"/>
      <c r="DCU1" s="1"/>
      <c r="DCY1" s="18"/>
      <c r="DCZ1" s="1"/>
      <c r="DDD1" s="18"/>
      <c r="DDE1" s="1"/>
      <c r="DDI1" s="18"/>
      <c r="DDJ1" s="1"/>
      <c r="DDN1" s="18"/>
      <c r="DDO1" s="1"/>
      <c r="DDS1" s="18"/>
      <c r="DDT1" s="1"/>
      <c r="DDX1" s="18"/>
      <c r="DDY1" s="1"/>
      <c r="DEC1" s="18"/>
      <c r="DED1" s="1"/>
      <c r="DEH1" s="18"/>
      <c r="DEI1" s="1"/>
      <c r="DEM1" s="18"/>
      <c r="DEN1" s="1"/>
      <c r="DER1" s="18"/>
      <c r="DES1" s="1"/>
      <c r="DEW1" s="18"/>
      <c r="DEX1" s="1"/>
      <c r="DFB1" s="18"/>
      <c r="DFC1" s="1"/>
      <c r="DFG1" s="18"/>
      <c r="DFH1" s="1"/>
      <c r="DFL1" s="18"/>
      <c r="DFM1" s="1"/>
      <c r="DFQ1" s="18"/>
      <c r="DFR1" s="1"/>
      <c r="DFV1" s="18"/>
      <c r="DFW1" s="1"/>
      <c r="DGA1" s="18"/>
      <c r="DGB1" s="1"/>
      <c r="DGF1" s="18"/>
      <c r="DGG1" s="1"/>
      <c r="DGK1" s="18"/>
      <c r="DGL1" s="1"/>
      <c r="DGP1" s="18"/>
      <c r="DGQ1" s="1"/>
      <c r="DGU1" s="18"/>
      <c r="DGV1" s="1"/>
      <c r="DGZ1" s="18"/>
      <c r="DHA1" s="1"/>
      <c r="DHE1" s="18"/>
      <c r="DHF1" s="1"/>
      <c r="DHJ1" s="18"/>
      <c r="DHK1" s="1"/>
      <c r="DHO1" s="18"/>
      <c r="DHP1" s="1"/>
      <c r="DHT1" s="18"/>
      <c r="DHU1" s="1"/>
      <c r="DHY1" s="18"/>
      <c r="DHZ1" s="1"/>
      <c r="DID1" s="18"/>
      <c r="DIE1" s="1"/>
      <c r="DII1" s="18"/>
      <c r="DIJ1" s="1"/>
      <c r="DIN1" s="18"/>
      <c r="DIO1" s="1"/>
      <c r="DIS1" s="18"/>
      <c r="DIT1" s="1"/>
      <c r="DIX1" s="18"/>
      <c r="DIY1" s="1"/>
      <c r="DJC1" s="18"/>
      <c r="DJD1" s="1"/>
      <c r="DJH1" s="18"/>
      <c r="DJI1" s="1"/>
      <c r="DJM1" s="18"/>
      <c r="DJN1" s="1"/>
      <c r="DJR1" s="18"/>
      <c r="DJS1" s="1"/>
      <c r="DJW1" s="18"/>
      <c r="DJX1" s="1"/>
      <c r="DKB1" s="18"/>
      <c r="DKC1" s="1"/>
      <c r="DKG1" s="18"/>
      <c r="DKH1" s="1"/>
      <c r="DKL1" s="18"/>
      <c r="DKM1" s="1"/>
      <c r="DKQ1" s="18"/>
      <c r="DKR1" s="1"/>
      <c r="DKV1" s="18"/>
      <c r="DKW1" s="1"/>
      <c r="DLA1" s="18"/>
      <c r="DLB1" s="1"/>
      <c r="DLF1" s="18"/>
      <c r="DLG1" s="1"/>
      <c r="DLK1" s="18"/>
      <c r="DLL1" s="1"/>
      <c r="DLP1" s="18"/>
      <c r="DLQ1" s="1"/>
      <c r="DLU1" s="18"/>
      <c r="DLV1" s="1"/>
      <c r="DLZ1" s="18"/>
      <c r="DMA1" s="1"/>
      <c r="DME1" s="18"/>
      <c r="DMF1" s="1"/>
      <c r="DMJ1" s="18"/>
      <c r="DMK1" s="1"/>
      <c r="DMO1" s="18"/>
      <c r="DMP1" s="1"/>
      <c r="DMT1" s="18"/>
      <c r="DMU1" s="1"/>
      <c r="DMY1" s="18"/>
      <c r="DMZ1" s="1"/>
      <c r="DND1" s="18"/>
      <c r="DNE1" s="1"/>
      <c r="DNI1" s="18"/>
      <c r="DNJ1" s="1"/>
      <c r="DNN1" s="18"/>
      <c r="DNO1" s="1"/>
      <c r="DNS1" s="18"/>
      <c r="DNT1" s="1"/>
      <c r="DNX1" s="18"/>
      <c r="DNY1" s="1"/>
      <c r="DOC1" s="18"/>
      <c r="DOD1" s="1"/>
      <c r="DOH1" s="18"/>
      <c r="DOI1" s="1"/>
      <c r="DOM1" s="18"/>
      <c r="DON1" s="1"/>
      <c r="DOR1" s="18"/>
      <c r="DOS1" s="1"/>
      <c r="DOW1" s="18"/>
      <c r="DOX1" s="1"/>
      <c r="DPB1" s="18"/>
      <c r="DPC1" s="1"/>
      <c r="DPG1" s="18"/>
      <c r="DPH1" s="1"/>
      <c r="DPL1" s="18"/>
      <c r="DPM1" s="1"/>
      <c r="DPQ1" s="18"/>
      <c r="DPR1" s="1"/>
      <c r="DPV1" s="18"/>
      <c r="DPW1" s="1"/>
      <c r="DQA1" s="18"/>
      <c r="DQB1" s="1"/>
      <c r="DQF1" s="18"/>
      <c r="DQG1" s="1"/>
      <c r="DQK1" s="18"/>
      <c r="DQL1" s="1"/>
      <c r="DQP1" s="18"/>
      <c r="DQQ1" s="1"/>
      <c r="DQU1" s="18"/>
      <c r="DQV1" s="1"/>
      <c r="DQZ1" s="18"/>
      <c r="DRA1" s="1"/>
      <c r="DRE1" s="18"/>
      <c r="DRF1" s="1"/>
      <c r="DRJ1" s="18"/>
      <c r="DRK1" s="1"/>
      <c r="DRO1" s="18"/>
      <c r="DRP1" s="1"/>
      <c r="DRT1" s="18"/>
      <c r="DRU1" s="1"/>
      <c r="DRY1" s="18"/>
      <c r="DRZ1" s="1"/>
      <c r="DSD1" s="18"/>
      <c r="DSE1" s="1"/>
      <c r="DSI1" s="18"/>
      <c r="DSJ1" s="1"/>
      <c r="DSN1" s="18"/>
      <c r="DSO1" s="1"/>
      <c r="DSS1" s="18"/>
      <c r="DST1" s="1"/>
      <c r="DSX1" s="18"/>
      <c r="DSY1" s="1"/>
      <c r="DTC1" s="18"/>
      <c r="DTD1" s="1"/>
      <c r="DTH1" s="18"/>
      <c r="DTI1" s="1"/>
      <c r="DTM1" s="18"/>
      <c r="DTN1" s="1"/>
      <c r="DTR1" s="18"/>
      <c r="DTS1" s="1"/>
      <c r="DTW1" s="18"/>
      <c r="DTX1" s="1"/>
      <c r="DUB1" s="18"/>
      <c r="DUC1" s="1"/>
      <c r="DUG1" s="18"/>
      <c r="DUH1" s="1"/>
      <c r="DUL1" s="18"/>
      <c r="DUM1" s="1"/>
      <c r="DUQ1" s="18"/>
      <c r="DUR1" s="1"/>
      <c r="DUV1" s="18"/>
      <c r="DUW1" s="1"/>
      <c r="DVA1" s="18"/>
      <c r="DVB1" s="1"/>
      <c r="DVF1" s="18"/>
      <c r="DVG1" s="1"/>
      <c r="DVK1" s="18"/>
      <c r="DVL1" s="1"/>
      <c r="DVP1" s="18"/>
      <c r="DVQ1" s="1"/>
      <c r="DVU1" s="18"/>
      <c r="DVV1" s="1"/>
      <c r="DVZ1" s="18"/>
      <c r="DWA1" s="1"/>
      <c r="DWE1" s="18"/>
      <c r="DWF1" s="1"/>
      <c r="DWJ1" s="18"/>
      <c r="DWK1" s="1"/>
      <c r="DWO1" s="18"/>
      <c r="DWP1" s="1"/>
      <c r="DWT1" s="18"/>
      <c r="DWU1" s="1"/>
      <c r="DWY1" s="18"/>
      <c r="DWZ1" s="1"/>
      <c r="DXD1" s="18"/>
      <c r="DXE1" s="1"/>
      <c r="DXI1" s="18"/>
      <c r="DXJ1" s="1"/>
      <c r="DXN1" s="18"/>
      <c r="DXO1" s="1"/>
      <c r="DXS1" s="18"/>
      <c r="DXT1" s="1"/>
      <c r="DXX1" s="18"/>
      <c r="DXY1" s="1"/>
      <c r="DYC1" s="18"/>
      <c r="DYD1" s="1"/>
      <c r="DYH1" s="18"/>
      <c r="DYI1" s="1"/>
      <c r="DYM1" s="18"/>
      <c r="DYN1" s="1"/>
      <c r="DYR1" s="18"/>
      <c r="DYS1" s="1"/>
      <c r="DYW1" s="18"/>
      <c r="DYX1" s="1"/>
      <c r="DZB1" s="18"/>
      <c r="DZC1" s="1"/>
      <c r="DZG1" s="18"/>
      <c r="DZH1" s="1"/>
      <c r="DZL1" s="18"/>
      <c r="DZM1" s="1"/>
      <c r="DZQ1" s="18"/>
      <c r="DZR1" s="1"/>
      <c r="DZV1" s="18"/>
      <c r="DZW1" s="1"/>
      <c r="EAA1" s="18"/>
      <c r="EAB1" s="1"/>
      <c r="EAF1" s="18"/>
      <c r="EAG1" s="1"/>
      <c r="EAK1" s="18"/>
      <c r="EAL1" s="1"/>
      <c r="EAP1" s="18"/>
      <c r="EAQ1" s="1"/>
      <c r="EAU1" s="18"/>
      <c r="EAV1" s="1"/>
      <c r="EAZ1" s="18"/>
      <c r="EBA1" s="1"/>
      <c r="EBE1" s="18"/>
      <c r="EBF1" s="1"/>
      <c r="EBJ1" s="18"/>
      <c r="EBK1" s="1"/>
      <c r="EBO1" s="18"/>
      <c r="EBP1" s="1"/>
      <c r="EBT1" s="18"/>
      <c r="EBU1" s="1"/>
      <c r="EBY1" s="18"/>
      <c r="EBZ1" s="1"/>
      <c r="ECD1" s="18"/>
      <c r="ECE1" s="1"/>
      <c r="ECI1" s="18"/>
      <c r="ECJ1" s="1"/>
      <c r="ECN1" s="18"/>
      <c r="ECO1" s="1"/>
      <c r="ECS1" s="18"/>
      <c r="ECT1" s="1"/>
      <c r="ECX1" s="18"/>
      <c r="ECY1" s="1"/>
      <c r="EDC1" s="18"/>
      <c r="EDD1" s="1"/>
      <c r="EDH1" s="18"/>
      <c r="EDI1" s="1"/>
      <c r="EDM1" s="18"/>
      <c r="EDN1" s="1"/>
      <c r="EDR1" s="18"/>
      <c r="EDS1" s="1"/>
      <c r="EDW1" s="18"/>
      <c r="EDX1" s="1"/>
      <c r="EEB1" s="18"/>
      <c r="EEC1" s="1"/>
      <c r="EEG1" s="18"/>
      <c r="EEH1" s="1"/>
      <c r="EEL1" s="18"/>
      <c r="EEM1" s="1"/>
      <c r="EEQ1" s="18"/>
      <c r="EER1" s="1"/>
      <c r="EEV1" s="18"/>
      <c r="EEW1" s="1"/>
      <c r="EFA1" s="18"/>
      <c r="EFB1" s="1"/>
      <c r="EFF1" s="18"/>
      <c r="EFG1" s="1"/>
      <c r="EFK1" s="18"/>
      <c r="EFL1" s="1"/>
      <c r="EFP1" s="18"/>
      <c r="EFQ1" s="1"/>
      <c r="EFU1" s="18"/>
      <c r="EFV1" s="1"/>
      <c r="EFZ1" s="18"/>
      <c r="EGA1" s="1"/>
      <c r="EGE1" s="18"/>
      <c r="EGF1" s="1"/>
      <c r="EGJ1" s="18"/>
      <c r="EGK1" s="1"/>
      <c r="EGO1" s="18"/>
      <c r="EGP1" s="1"/>
      <c r="EGT1" s="18"/>
      <c r="EGU1" s="1"/>
      <c r="EGY1" s="18"/>
      <c r="EGZ1" s="1"/>
      <c r="EHD1" s="18"/>
      <c r="EHE1" s="1"/>
      <c r="EHI1" s="18"/>
      <c r="EHJ1" s="1"/>
      <c r="EHN1" s="18"/>
      <c r="EHO1" s="1"/>
      <c r="EHS1" s="18"/>
      <c r="EHT1" s="1"/>
      <c r="EHX1" s="18"/>
      <c r="EHY1" s="1"/>
      <c r="EIC1" s="18"/>
      <c r="EID1" s="1"/>
      <c r="EIH1" s="18"/>
      <c r="EII1" s="1"/>
      <c r="EIM1" s="18"/>
      <c r="EIN1" s="1"/>
      <c r="EIR1" s="18"/>
      <c r="EIS1" s="1"/>
      <c r="EIW1" s="18"/>
      <c r="EIX1" s="1"/>
      <c r="EJB1" s="18"/>
      <c r="EJC1" s="1"/>
      <c r="EJG1" s="18"/>
      <c r="EJH1" s="1"/>
      <c r="EJL1" s="18"/>
      <c r="EJM1" s="1"/>
      <c r="EJQ1" s="18"/>
      <c r="EJR1" s="1"/>
      <c r="EJV1" s="18"/>
      <c r="EJW1" s="1"/>
      <c r="EKA1" s="18"/>
      <c r="EKB1" s="1"/>
      <c r="EKF1" s="18"/>
      <c r="EKG1" s="1"/>
      <c r="EKK1" s="18"/>
      <c r="EKL1" s="1"/>
      <c r="EKP1" s="18"/>
      <c r="EKQ1" s="1"/>
      <c r="EKU1" s="18"/>
      <c r="EKV1" s="1"/>
      <c r="EKZ1" s="18"/>
      <c r="ELA1" s="1"/>
      <c r="ELE1" s="18"/>
      <c r="ELF1" s="1"/>
      <c r="ELJ1" s="18"/>
      <c r="ELK1" s="1"/>
      <c r="ELO1" s="18"/>
      <c r="ELP1" s="1"/>
      <c r="ELT1" s="18"/>
      <c r="ELU1" s="1"/>
      <c r="ELY1" s="18"/>
      <c r="ELZ1" s="1"/>
      <c r="EMD1" s="18"/>
      <c r="EME1" s="1"/>
      <c r="EMI1" s="18"/>
      <c r="EMJ1" s="1"/>
      <c r="EMN1" s="18"/>
      <c r="EMO1" s="1"/>
      <c r="EMS1" s="18"/>
      <c r="EMT1" s="1"/>
      <c r="EMX1" s="18"/>
      <c r="EMY1" s="1"/>
      <c r="ENC1" s="18"/>
      <c r="END1" s="1"/>
      <c r="ENH1" s="18"/>
      <c r="ENI1" s="1"/>
      <c r="ENM1" s="18"/>
      <c r="ENN1" s="1"/>
      <c r="ENR1" s="18"/>
      <c r="ENS1" s="1"/>
      <c r="ENW1" s="18"/>
      <c r="ENX1" s="1"/>
      <c r="EOB1" s="18"/>
      <c r="EOC1" s="1"/>
      <c r="EOG1" s="18"/>
      <c r="EOH1" s="1"/>
      <c r="EOL1" s="18"/>
      <c r="EOM1" s="1"/>
      <c r="EOQ1" s="18"/>
      <c r="EOR1" s="1"/>
      <c r="EOV1" s="18"/>
      <c r="EOW1" s="1"/>
      <c r="EPA1" s="18"/>
      <c r="EPB1" s="1"/>
      <c r="EPF1" s="18"/>
      <c r="EPG1" s="1"/>
      <c r="EPK1" s="18"/>
      <c r="EPL1" s="1"/>
      <c r="EPP1" s="18"/>
      <c r="EPQ1" s="1"/>
      <c r="EPU1" s="18"/>
      <c r="EPV1" s="1"/>
      <c r="EPZ1" s="18"/>
      <c r="EQA1" s="1"/>
      <c r="EQE1" s="18"/>
      <c r="EQF1" s="1"/>
      <c r="EQJ1" s="18"/>
      <c r="EQK1" s="1"/>
      <c r="EQO1" s="18"/>
      <c r="EQP1" s="1"/>
      <c r="EQT1" s="18"/>
      <c r="EQU1" s="1"/>
      <c r="EQY1" s="18"/>
      <c r="EQZ1" s="1"/>
      <c r="ERD1" s="18"/>
      <c r="ERE1" s="1"/>
      <c r="ERI1" s="18"/>
      <c r="ERJ1" s="1"/>
      <c r="ERN1" s="18"/>
      <c r="ERO1" s="1"/>
      <c r="ERS1" s="18"/>
      <c r="ERT1" s="1"/>
      <c r="ERX1" s="18"/>
      <c r="ERY1" s="1"/>
      <c r="ESC1" s="18"/>
      <c r="ESD1" s="1"/>
      <c r="ESH1" s="18"/>
      <c r="ESI1" s="1"/>
      <c r="ESM1" s="18"/>
      <c r="ESN1" s="1"/>
      <c r="ESR1" s="18"/>
      <c r="ESS1" s="1"/>
      <c r="ESW1" s="18"/>
      <c r="ESX1" s="1"/>
      <c r="ETB1" s="18"/>
      <c r="ETC1" s="1"/>
      <c r="ETG1" s="18"/>
      <c r="ETH1" s="1"/>
      <c r="ETL1" s="18"/>
      <c r="ETM1" s="1"/>
      <c r="ETQ1" s="18"/>
      <c r="ETR1" s="1"/>
      <c r="ETV1" s="18"/>
      <c r="ETW1" s="1"/>
      <c r="EUA1" s="18"/>
      <c r="EUB1" s="1"/>
      <c r="EUF1" s="18"/>
      <c r="EUG1" s="1"/>
      <c r="EUK1" s="18"/>
      <c r="EUL1" s="1"/>
      <c r="EUP1" s="18"/>
      <c r="EUQ1" s="1"/>
      <c r="EUU1" s="18"/>
      <c r="EUV1" s="1"/>
      <c r="EUZ1" s="18"/>
      <c r="EVA1" s="1"/>
      <c r="EVE1" s="18"/>
      <c r="EVF1" s="1"/>
      <c r="EVJ1" s="18"/>
      <c r="EVK1" s="1"/>
      <c r="EVO1" s="18"/>
      <c r="EVP1" s="1"/>
      <c r="EVT1" s="18"/>
      <c r="EVU1" s="1"/>
      <c r="EVY1" s="18"/>
      <c r="EVZ1" s="1"/>
      <c r="EWD1" s="18"/>
      <c r="EWE1" s="1"/>
      <c r="EWI1" s="18"/>
      <c r="EWJ1" s="1"/>
      <c r="EWN1" s="18"/>
      <c r="EWO1" s="1"/>
      <c r="EWS1" s="18"/>
      <c r="EWT1" s="1"/>
      <c r="EWX1" s="18"/>
      <c r="EWY1" s="1"/>
      <c r="EXC1" s="18"/>
      <c r="EXD1" s="1"/>
      <c r="EXH1" s="18"/>
      <c r="EXI1" s="1"/>
      <c r="EXM1" s="18"/>
      <c r="EXN1" s="1"/>
      <c r="EXR1" s="18"/>
      <c r="EXS1" s="1"/>
      <c r="EXW1" s="18"/>
      <c r="EXX1" s="1"/>
      <c r="EYB1" s="18"/>
      <c r="EYC1" s="1"/>
      <c r="EYG1" s="18"/>
      <c r="EYH1" s="1"/>
      <c r="EYL1" s="18"/>
      <c r="EYM1" s="1"/>
      <c r="EYQ1" s="18"/>
      <c r="EYR1" s="1"/>
      <c r="EYV1" s="18"/>
      <c r="EYW1" s="1"/>
      <c r="EZA1" s="18"/>
      <c r="EZB1" s="1"/>
      <c r="EZF1" s="18"/>
      <c r="EZG1" s="1"/>
      <c r="EZK1" s="18"/>
      <c r="EZL1" s="1"/>
      <c r="EZP1" s="18"/>
      <c r="EZQ1" s="1"/>
      <c r="EZU1" s="18"/>
      <c r="EZV1" s="1"/>
      <c r="EZZ1" s="18"/>
      <c r="FAA1" s="1"/>
      <c r="FAE1" s="18"/>
      <c r="FAF1" s="1"/>
      <c r="FAJ1" s="18"/>
      <c r="FAK1" s="1"/>
      <c r="FAO1" s="18"/>
      <c r="FAP1" s="1"/>
      <c r="FAT1" s="18"/>
      <c r="FAU1" s="1"/>
      <c r="FAY1" s="18"/>
      <c r="FAZ1" s="1"/>
      <c r="FBD1" s="18"/>
      <c r="FBE1" s="1"/>
      <c r="FBI1" s="18"/>
      <c r="FBJ1" s="1"/>
      <c r="FBN1" s="18"/>
      <c r="FBO1" s="1"/>
      <c r="FBS1" s="18"/>
      <c r="FBT1" s="1"/>
      <c r="FBX1" s="18"/>
      <c r="FBY1" s="1"/>
      <c r="FCC1" s="18"/>
      <c r="FCD1" s="1"/>
      <c r="FCH1" s="18"/>
      <c r="FCI1" s="1"/>
      <c r="FCM1" s="18"/>
      <c r="FCN1" s="1"/>
      <c r="FCR1" s="18"/>
      <c r="FCS1" s="1"/>
      <c r="FCW1" s="18"/>
      <c r="FCX1" s="1"/>
      <c r="FDB1" s="18"/>
      <c r="FDC1" s="1"/>
      <c r="FDG1" s="18"/>
      <c r="FDH1" s="1"/>
      <c r="FDL1" s="18"/>
      <c r="FDM1" s="1"/>
      <c r="FDQ1" s="18"/>
      <c r="FDR1" s="1"/>
      <c r="FDV1" s="18"/>
      <c r="FDW1" s="1"/>
      <c r="FEA1" s="18"/>
      <c r="FEB1" s="1"/>
      <c r="FEF1" s="18"/>
      <c r="FEG1" s="1"/>
      <c r="FEK1" s="18"/>
      <c r="FEL1" s="1"/>
      <c r="FEP1" s="18"/>
      <c r="FEQ1" s="1"/>
      <c r="FEU1" s="18"/>
      <c r="FEV1" s="1"/>
      <c r="FEZ1" s="18"/>
      <c r="FFA1" s="1"/>
      <c r="FFE1" s="18"/>
      <c r="FFF1" s="1"/>
      <c r="FFJ1" s="18"/>
      <c r="FFK1" s="1"/>
      <c r="FFO1" s="18"/>
      <c r="FFP1" s="1"/>
      <c r="FFT1" s="18"/>
      <c r="FFU1" s="1"/>
      <c r="FFY1" s="18"/>
      <c r="FFZ1" s="1"/>
      <c r="FGD1" s="18"/>
      <c r="FGE1" s="1"/>
      <c r="FGI1" s="18"/>
      <c r="FGJ1" s="1"/>
      <c r="FGN1" s="18"/>
      <c r="FGO1" s="1"/>
      <c r="FGS1" s="18"/>
      <c r="FGT1" s="1"/>
      <c r="FGX1" s="18"/>
      <c r="FGY1" s="1"/>
      <c r="FHC1" s="18"/>
      <c r="FHD1" s="1"/>
      <c r="FHH1" s="18"/>
      <c r="FHI1" s="1"/>
      <c r="FHM1" s="18"/>
      <c r="FHN1" s="1"/>
      <c r="FHR1" s="18"/>
      <c r="FHS1" s="1"/>
      <c r="FHW1" s="18"/>
      <c r="FHX1" s="1"/>
      <c r="FIB1" s="18"/>
      <c r="FIC1" s="1"/>
      <c r="FIG1" s="18"/>
      <c r="FIH1" s="1"/>
      <c r="FIL1" s="18"/>
      <c r="FIM1" s="1"/>
      <c r="FIQ1" s="18"/>
      <c r="FIR1" s="1"/>
      <c r="FIV1" s="18"/>
      <c r="FIW1" s="1"/>
      <c r="FJA1" s="18"/>
      <c r="FJB1" s="1"/>
      <c r="FJF1" s="18"/>
      <c r="FJG1" s="1"/>
      <c r="FJK1" s="18"/>
      <c r="FJL1" s="1"/>
      <c r="FJP1" s="18"/>
      <c r="FJQ1" s="1"/>
      <c r="FJU1" s="18"/>
      <c r="FJV1" s="1"/>
      <c r="FJZ1" s="18"/>
      <c r="FKA1" s="1"/>
      <c r="FKE1" s="18"/>
      <c r="FKF1" s="1"/>
      <c r="FKJ1" s="18"/>
      <c r="FKK1" s="1"/>
      <c r="FKO1" s="18"/>
      <c r="FKP1" s="1"/>
      <c r="FKT1" s="18"/>
      <c r="FKU1" s="1"/>
      <c r="FKY1" s="18"/>
      <c r="FKZ1" s="1"/>
      <c r="FLD1" s="18"/>
      <c r="FLE1" s="1"/>
      <c r="FLI1" s="18"/>
      <c r="FLJ1" s="1"/>
      <c r="FLN1" s="18"/>
      <c r="FLO1" s="1"/>
      <c r="FLS1" s="18"/>
      <c r="FLT1" s="1"/>
      <c r="FLX1" s="18"/>
      <c r="FLY1" s="1"/>
      <c r="FMC1" s="18"/>
      <c r="FMD1" s="1"/>
      <c r="FMH1" s="18"/>
      <c r="FMI1" s="1"/>
      <c r="FMM1" s="18"/>
      <c r="FMN1" s="1"/>
      <c r="FMR1" s="18"/>
      <c r="FMS1" s="1"/>
      <c r="FMW1" s="18"/>
      <c r="FMX1" s="1"/>
      <c r="FNB1" s="18"/>
      <c r="FNC1" s="1"/>
      <c r="FNG1" s="18"/>
      <c r="FNH1" s="1"/>
      <c r="FNL1" s="18"/>
      <c r="FNM1" s="1"/>
      <c r="FNQ1" s="18"/>
      <c r="FNR1" s="1"/>
      <c r="FNV1" s="18"/>
      <c r="FNW1" s="1"/>
      <c r="FOA1" s="18"/>
      <c r="FOB1" s="1"/>
      <c r="FOF1" s="18"/>
      <c r="FOG1" s="1"/>
      <c r="FOK1" s="18"/>
      <c r="FOL1" s="1"/>
      <c r="FOP1" s="18"/>
      <c r="FOQ1" s="1"/>
      <c r="FOU1" s="18"/>
      <c r="FOV1" s="1"/>
      <c r="FOZ1" s="18"/>
      <c r="FPA1" s="1"/>
      <c r="FPE1" s="18"/>
      <c r="FPF1" s="1"/>
      <c r="FPJ1" s="18"/>
      <c r="FPK1" s="1"/>
      <c r="FPO1" s="18"/>
      <c r="FPP1" s="1"/>
      <c r="FPT1" s="18"/>
      <c r="FPU1" s="1"/>
      <c r="FPY1" s="18"/>
      <c r="FPZ1" s="1"/>
      <c r="FQD1" s="18"/>
      <c r="FQE1" s="1"/>
      <c r="FQI1" s="18"/>
      <c r="FQJ1" s="1"/>
      <c r="FQN1" s="18"/>
      <c r="FQO1" s="1"/>
      <c r="FQS1" s="18"/>
      <c r="FQT1" s="1"/>
      <c r="FQX1" s="18"/>
      <c r="FQY1" s="1"/>
      <c r="FRC1" s="18"/>
      <c r="FRD1" s="1"/>
      <c r="FRH1" s="18"/>
      <c r="FRI1" s="1"/>
      <c r="FRM1" s="18"/>
      <c r="FRN1" s="1"/>
      <c r="FRR1" s="18"/>
      <c r="FRS1" s="1"/>
      <c r="FRW1" s="18"/>
      <c r="FRX1" s="1"/>
      <c r="FSB1" s="18"/>
      <c r="FSC1" s="1"/>
      <c r="FSG1" s="18"/>
      <c r="FSH1" s="1"/>
      <c r="FSL1" s="18"/>
      <c r="FSM1" s="1"/>
      <c r="FSQ1" s="18"/>
      <c r="FSR1" s="1"/>
      <c r="FSV1" s="18"/>
      <c r="FSW1" s="1"/>
      <c r="FTA1" s="18"/>
      <c r="FTB1" s="1"/>
      <c r="FTF1" s="18"/>
      <c r="FTG1" s="1"/>
      <c r="FTK1" s="18"/>
      <c r="FTL1" s="1"/>
      <c r="FTP1" s="18"/>
      <c r="FTQ1" s="1"/>
      <c r="FTU1" s="18"/>
      <c r="FTV1" s="1"/>
      <c r="FTZ1" s="18"/>
      <c r="FUA1" s="1"/>
      <c r="FUE1" s="18"/>
      <c r="FUF1" s="1"/>
      <c r="FUJ1" s="18"/>
      <c r="FUK1" s="1"/>
      <c r="FUO1" s="18"/>
      <c r="FUP1" s="1"/>
      <c r="FUT1" s="18"/>
      <c r="FUU1" s="1"/>
      <c r="FUY1" s="18"/>
      <c r="FUZ1" s="1"/>
      <c r="FVD1" s="18"/>
      <c r="FVE1" s="1"/>
      <c r="FVI1" s="18"/>
      <c r="FVJ1" s="1"/>
      <c r="FVN1" s="18"/>
      <c r="FVO1" s="1"/>
      <c r="FVS1" s="18"/>
      <c r="FVT1" s="1"/>
      <c r="FVX1" s="18"/>
      <c r="FVY1" s="1"/>
      <c r="FWC1" s="18"/>
      <c r="FWD1" s="1"/>
      <c r="FWH1" s="18"/>
      <c r="FWI1" s="1"/>
      <c r="FWM1" s="18"/>
      <c r="FWN1" s="1"/>
      <c r="FWR1" s="18"/>
      <c r="FWS1" s="1"/>
      <c r="FWW1" s="18"/>
      <c r="FWX1" s="1"/>
      <c r="FXB1" s="18"/>
      <c r="FXC1" s="1"/>
      <c r="FXG1" s="18"/>
      <c r="FXH1" s="1"/>
      <c r="FXL1" s="18"/>
      <c r="FXM1" s="1"/>
      <c r="FXQ1" s="18"/>
      <c r="FXR1" s="1"/>
      <c r="FXV1" s="18"/>
      <c r="FXW1" s="1"/>
      <c r="FYA1" s="18"/>
      <c r="FYB1" s="1"/>
      <c r="FYF1" s="18"/>
      <c r="FYG1" s="1"/>
      <c r="FYK1" s="18"/>
      <c r="FYL1" s="1"/>
      <c r="FYP1" s="18"/>
      <c r="FYQ1" s="1"/>
      <c r="FYU1" s="18"/>
      <c r="FYV1" s="1"/>
      <c r="FYZ1" s="18"/>
      <c r="FZA1" s="1"/>
      <c r="FZE1" s="18"/>
      <c r="FZF1" s="1"/>
      <c r="FZJ1" s="18"/>
      <c r="FZK1" s="1"/>
      <c r="FZO1" s="18"/>
      <c r="FZP1" s="1"/>
      <c r="FZT1" s="18"/>
      <c r="FZU1" s="1"/>
      <c r="FZY1" s="18"/>
      <c r="FZZ1" s="1"/>
      <c r="GAD1" s="18"/>
      <c r="GAE1" s="1"/>
      <c r="GAI1" s="18"/>
      <c r="GAJ1" s="1"/>
      <c r="GAN1" s="18"/>
      <c r="GAO1" s="1"/>
      <c r="GAS1" s="18"/>
      <c r="GAT1" s="1"/>
      <c r="GAX1" s="18"/>
      <c r="GAY1" s="1"/>
      <c r="GBC1" s="18"/>
      <c r="GBD1" s="1"/>
      <c r="GBH1" s="18"/>
      <c r="GBI1" s="1"/>
      <c r="GBM1" s="18"/>
      <c r="GBN1" s="1"/>
      <c r="GBR1" s="18"/>
      <c r="GBS1" s="1"/>
      <c r="GBW1" s="18"/>
      <c r="GBX1" s="1"/>
      <c r="GCB1" s="18"/>
      <c r="GCC1" s="1"/>
      <c r="GCG1" s="18"/>
      <c r="GCH1" s="1"/>
      <c r="GCL1" s="18"/>
      <c r="GCM1" s="1"/>
      <c r="GCQ1" s="18"/>
      <c r="GCR1" s="1"/>
      <c r="GCV1" s="18"/>
      <c r="GCW1" s="1"/>
      <c r="GDA1" s="18"/>
      <c r="GDB1" s="1"/>
      <c r="GDF1" s="18"/>
      <c r="GDG1" s="1"/>
      <c r="GDK1" s="18"/>
      <c r="GDL1" s="1"/>
      <c r="GDP1" s="18"/>
      <c r="GDQ1" s="1"/>
      <c r="GDU1" s="18"/>
      <c r="GDV1" s="1"/>
      <c r="GDZ1" s="18"/>
      <c r="GEA1" s="1"/>
      <c r="GEE1" s="18"/>
      <c r="GEF1" s="1"/>
      <c r="GEJ1" s="18"/>
      <c r="GEK1" s="1"/>
      <c r="GEO1" s="18"/>
      <c r="GEP1" s="1"/>
      <c r="GET1" s="18"/>
      <c r="GEU1" s="1"/>
      <c r="GEY1" s="18"/>
      <c r="GEZ1" s="1"/>
      <c r="GFD1" s="18"/>
      <c r="GFE1" s="1"/>
      <c r="GFI1" s="18"/>
      <c r="GFJ1" s="1"/>
      <c r="GFN1" s="18"/>
      <c r="GFO1" s="1"/>
      <c r="GFS1" s="18"/>
      <c r="GFT1" s="1"/>
      <c r="GFX1" s="18"/>
      <c r="GFY1" s="1"/>
      <c r="GGC1" s="18"/>
      <c r="GGD1" s="1"/>
      <c r="GGH1" s="18"/>
      <c r="GGI1" s="1"/>
      <c r="GGM1" s="18"/>
      <c r="GGN1" s="1"/>
      <c r="GGR1" s="18"/>
      <c r="GGS1" s="1"/>
      <c r="GGW1" s="18"/>
      <c r="GGX1" s="1"/>
      <c r="GHB1" s="18"/>
      <c r="GHC1" s="1"/>
      <c r="GHG1" s="18"/>
      <c r="GHH1" s="1"/>
      <c r="GHL1" s="18"/>
      <c r="GHM1" s="1"/>
      <c r="GHQ1" s="18"/>
      <c r="GHR1" s="1"/>
      <c r="GHV1" s="18"/>
      <c r="GHW1" s="1"/>
      <c r="GIA1" s="18"/>
      <c r="GIB1" s="1"/>
      <c r="GIF1" s="18"/>
      <c r="GIG1" s="1"/>
      <c r="GIK1" s="18"/>
      <c r="GIL1" s="1"/>
      <c r="GIP1" s="18"/>
      <c r="GIQ1" s="1"/>
      <c r="GIU1" s="18"/>
      <c r="GIV1" s="1"/>
      <c r="GIZ1" s="18"/>
      <c r="GJA1" s="1"/>
      <c r="GJE1" s="18"/>
      <c r="GJF1" s="1"/>
      <c r="GJJ1" s="18"/>
      <c r="GJK1" s="1"/>
      <c r="GJO1" s="18"/>
      <c r="GJP1" s="1"/>
      <c r="GJT1" s="18"/>
      <c r="GJU1" s="1"/>
      <c r="GJY1" s="18"/>
      <c r="GJZ1" s="1"/>
      <c r="GKD1" s="18"/>
      <c r="GKE1" s="1"/>
      <c r="GKI1" s="18"/>
      <c r="GKJ1" s="1"/>
      <c r="GKN1" s="18"/>
      <c r="GKO1" s="1"/>
      <c r="GKS1" s="18"/>
      <c r="GKT1" s="1"/>
      <c r="GKX1" s="18"/>
      <c r="GKY1" s="1"/>
      <c r="GLC1" s="18"/>
      <c r="GLD1" s="1"/>
      <c r="GLH1" s="18"/>
      <c r="GLI1" s="1"/>
      <c r="GLM1" s="18"/>
      <c r="GLN1" s="1"/>
      <c r="GLR1" s="18"/>
      <c r="GLS1" s="1"/>
      <c r="GLW1" s="18"/>
      <c r="GLX1" s="1"/>
      <c r="GMB1" s="18"/>
      <c r="GMC1" s="1"/>
      <c r="GMG1" s="18"/>
      <c r="GMH1" s="1"/>
      <c r="GML1" s="18"/>
      <c r="GMM1" s="1"/>
      <c r="GMQ1" s="18"/>
      <c r="GMR1" s="1"/>
      <c r="GMV1" s="18"/>
      <c r="GMW1" s="1"/>
      <c r="GNA1" s="18"/>
      <c r="GNB1" s="1"/>
      <c r="GNF1" s="18"/>
      <c r="GNG1" s="1"/>
      <c r="GNK1" s="18"/>
      <c r="GNL1" s="1"/>
      <c r="GNP1" s="18"/>
      <c r="GNQ1" s="1"/>
      <c r="GNU1" s="18"/>
      <c r="GNV1" s="1"/>
      <c r="GNZ1" s="18"/>
      <c r="GOA1" s="1"/>
      <c r="GOE1" s="18"/>
      <c r="GOF1" s="1"/>
      <c r="GOJ1" s="18"/>
      <c r="GOK1" s="1"/>
      <c r="GOO1" s="18"/>
      <c r="GOP1" s="1"/>
      <c r="GOT1" s="18"/>
      <c r="GOU1" s="1"/>
      <c r="GOY1" s="18"/>
      <c r="GOZ1" s="1"/>
      <c r="GPD1" s="18"/>
      <c r="GPE1" s="1"/>
      <c r="GPI1" s="18"/>
      <c r="GPJ1" s="1"/>
      <c r="GPN1" s="18"/>
      <c r="GPO1" s="1"/>
      <c r="GPS1" s="18"/>
      <c r="GPT1" s="1"/>
      <c r="GPX1" s="18"/>
      <c r="GPY1" s="1"/>
      <c r="GQC1" s="18"/>
      <c r="GQD1" s="1"/>
      <c r="GQH1" s="18"/>
      <c r="GQI1" s="1"/>
      <c r="GQM1" s="18"/>
      <c r="GQN1" s="1"/>
      <c r="GQR1" s="18"/>
      <c r="GQS1" s="1"/>
      <c r="GQW1" s="18"/>
      <c r="GQX1" s="1"/>
      <c r="GRB1" s="18"/>
      <c r="GRC1" s="1"/>
      <c r="GRG1" s="18"/>
      <c r="GRH1" s="1"/>
      <c r="GRL1" s="18"/>
      <c r="GRM1" s="1"/>
      <c r="GRQ1" s="18"/>
      <c r="GRR1" s="1"/>
      <c r="GRV1" s="18"/>
      <c r="GRW1" s="1"/>
      <c r="GSA1" s="18"/>
      <c r="GSB1" s="1"/>
      <c r="GSF1" s="18"/>
      <c r="GSG1" s="1"/>
      <c r="GSK1" s="18"/>
      <c r="GSL1" s="1"/>
      <c r="GSP1" s="18"/>
      <c r="GSQ1" s="1"/>
      <c r="GSU1" s="18"/>
      <c r="GSV1" s="1"/>
      <c r="GSZ1" s="18"/>
      <c r="GTA1" s="1"/>
      <c r="GTE1" s="18"/>
      <c r="GTF1" s="1"/>
      <c r="GTJ1" s="18"/>
      <c r="GTK1" s="1"/>
      <c r="GTO1" s="18"/>
      <c r="GTP1" s="1"/>
      <c r="GTT1" s="18"/>
      <c r="GTU1" s="1"/>
      <c r="GTY1" s="18"/>
      <c r="GTZ1" s="1"/>
      <c r="GUD1" s="18"/>
      <c r="GUE1" s="1"/>
      <c r="GUI1" s="18"/>
      <c r="GUJ1" s="1"/>
      <c r="GUN1" s="18"/>
      <c r="GUO1" s="1"/>
      <c r="GUS1" s="18"/>
      <c r="GUT1" s="1"/>
      <c r="GUX1" s="18"/>
      <c r="GUY1" s="1"/>
      <c r="GVC1" s="18"/>
      <c r="GVD1" s="1"/>
      <c r="GVH1" s="18"/>
      <c r="GVI1" s="1"/>
      <c r="GVM1" s="18"/>
      <c r="GVN1" s="1"/>
      <c r="GVR1" s="18"/>
      <c r="GVS1" s="1"/>
      <c r="GVW1" s="18"/>
      <c r="GVX1" s="1"/>
      <c r="GWB1" s="18"/>
      <c r="GWC1" s="1"/>
      <c r="GWG1" s="18"/>
      <c r="GWH1" s="1"/>
      <c r="GWL1" s="18"/>
      <c r="GWM1" s="1"/>
      <c r="GWQ1" s="18"/>
      <c r="GWR1" s="1"/>
      <c r="GWV1" s="18"/>
      <c r="GWW1" s="1"/>
      <c r="GXA1" s="18"/>
      <c r="GXB1" s="1"/>
      <c r="GXF1" s="18"/>
      <c r="GXG1" s="1"/>
      <c r="GXK1" s="18"/>
      <c r="GXL1" s="1"/>
      <c r="GXP1" s="18"/>
      <c r="GXQ1" s="1"/>
      <c r="GXU1" s="18"/>
      <c r="GXV1" s="1"/>
      <c r="GXZ1" s="18"/>
      <c r="GYA1" s="1"/>
      <c r="GYE1" s="18"/>
      <c r="GYF1" s="1"/>
      <c r="GYJ1" s="18"/>
      <c r="GYK1" s="1"/>
      <c r="GYO1" s="18"/>
      <c r="GYP1" s="1"/>
      <c r="GYT1" s="18"/>
      <c r="GYU1" s="1"/>
      <c r="GYY1" s="18"/>
      <c r="GYZ1" s="1"/>
      <c r="GZD1" s="18"/>
      <c r="GZE1" s="1"/>
      <c r="GZI1" s="18"/>
      <c r="GZJ1" s="1"/>
      <c r="GZN1" s="18"/>
      <c r="GZO1" s="1"/>
      <c r="GZS1" s="18"/>
      <c r="GZT1" s="1"/>
      <c r="GZX1" s="18"/>
      <c r="GZY1" s="1"/>
      <c r="HAC1" s="18"/>
      <c r="HAD1" s="1"/>
      <c r="HAH1" s="18"/>
      <c r="HAI1" s="1"/>
      <c r="HAM1" s="18"/>
      <c r="HAN1" s="1"/>
      <c r="HAR1" s="18"/>
      <c r="HAS1" s="1"/>
      <c r="HAW1" s="18"/>
      <c r="HAX1" s="1"/>
      <c r="HBB1" s="18"/>
      <c r="HBC1" s="1"/>
      <c r="HBG1" s="18"/>
      <c r="HBH1" s="1"/>
      <c r="HBL1" s="18"/>
      <c r="HBM1" s="1"/>
      <c r="HBQ1" s="18"/>
      <c r="HBR1" s="1"/>
      <c r="HBV1" s="18"/>
      <c r="HBW1" s="1"/>
      <c r="HCA1" s="18"/>
      <c r="HCB1" s="1"/>
      <c r="HCF1" s="18"/>
      <c r="HCG1" s="1"/>
      <c r="HCK1" s="18"/>
      <c r="HCL1" s="1"/>
      <c r="HCP1" s="18"/>
      <c r="HCQ1" s="1"/>
      <c r="HCU1" s="18"/>
      <c r="HCV1" s="1"/>
      <c r="HCZ1" s="18"/>
      <c r="HDA1" s="1"/>
      <c r="HDE1" s="18"/>
      <c r="HDF1" s="1"/>
      <c r="HDJ1" s="18"/>
      <c r="HDK1" s="1"/>
      <c r="HDO1" s="18"/>
      <c r="HDP1" s="1"/>
      <c r="HDT1" s="18"/>
      <c r="HDU1" s="1"/>
      <c r="HDY1" s="18"/>
      <c r="HDZ1" s="1"/>
      <c r="HED1" s="18"/>
      <c r="HEE1" s="1"/>
      <c r="HEI1" s="18"/>
      <c r="HEJ1" s="1"/>
      <c r="HEN1" s="18"/>
      <c r="HEO1" s="1"/>
      <c r="HES1" s="18"/>
      <c r="HET1" s="1"/>
      <c r="HEX1" s="18"/>
      <c r="HEY1" s="1"/>
      <c r="HFC1" s="18"/>
      <c r="HFD1" s="1"/>
      <c r="HFH1" s="18"/>
      <c r="HFI1" s="1"/>
      <c r="HFM1" s="18"/>
      <c r="HFN1" s="1"/>
      <c r="HFR1" s="18"/>
      <c r="HFS1" s="1"/>
      <c r="HFW1" s="18"/>
      <c r="HFX1" s="1"/>
      <c r="HGB1" s="18"/>
      <c r="HGC1" s="1"/>
      <c r="HGG1" s="18"/>
      <c r="HGH1" s="1"/>
      <c r="HGL1" s="18"/>
      <c r="HGM1" s="1"/>
      <c r="HGQ1" s="18"/>
      <c r="HGR1" s="1"/>
      <c r="HGV1" s="18"/>
      <c r="HGW1" s="1"/>
      <c r="HHA1" s="18"/>
      <c r="HHB1" s="1"/>
      <c r="HHF1" s="18"/>
      <c r="HHG1" s="1"/>
      <c r="HHK1" s="18"/>
      <c r="HHL1" s="1"/>
      <c r="HHP1" s="18"/>
      <c r="HHQ1" s="1"/>
      <c r="HHU1" s="18"/>
      <c r="HHV1" s="1"/>
      <c r="HHZ1" s="18"/>
      <c r="HIA1" s="1"/>
      <c r="HIE1" s="18"/>
      <c r="HIF1" s="1"/>
      <c r="HIJ1" s="18"/>
      <c r="HIK1" s="1"/>
      <c r="HIO1" s="18"/>
      <c r="HIP1" s="1"/>
      <c r="HIT1" s="18"/>
      <c r="HIU1" s="1"/>
      <c r="HIY1" s="18"/>
      <c r="HIZ1" s="1"/>
      <c r="HJD1" s="18"/>
      <c r="HJE1" s="1"/>
      <c r="HJI1" s="18"/>
      <c r="HJJ1" s="1"/>
      <c r="HJN1" s="18"/>
      <c r="HJO1" s="1"/>
      <c r="HJS1" s="18"/>
      <c r="HJT1" s="1"/>
      <c r="HJX1" s="18"/>
      <c r="HJY1" s="1"/>
      <c r="HKC1" s="18"/>
      <c r="HKD1" s="1"/>
      <c r="HKH1" s="18"/>
      <c r="HKI1" s="1"/>
      <c r="HKM1" s="18"/>
      <c r="HKN1" s="1"/>
      <c r="HKR1" s="18"/>
      <c r="HKS1" s="1"/>
      <c r="HKW1" s="18"/>
      <c r="HKX1" s="1"/>
      <c r="HLB1" s="18"/>
      <c r="HLC1" s="1"/>
      <c r="HLG1" s="18"/>
      <c r="HLH1" s="1"/>
      <c r="HLL1" s="18"/>
      <c r="HLM1" s="1"/>
      <c r="HLQ1" s="18"/>
      <c r="HLR1" s="1"/>
      <c r="HLV1" s="18"/>
      <c r="HLW1" s="1"/>
      <c r="HMA1" s="18"/>
      <c r="HMB1" s="1"/>
      <c r="HMF1" s="18"/>
      <c r="HMG1" s="1"/>
      <c r="HMK1" s="18"/>
      <c r="HML1" s="1"/>
      <c r="HMP1" s="18"/>
      <c r="HMQ1" s="1"/>
      <c r="HMU1" s="18"/>
      <c r="HMV1" s="1"/>
      <c r="HMZ1" s="18"/>
      <c r="HNA1" s="1"/>
      <c r="HNE1" s="18"/>
      <c r="HNF1" s="1"/>
      <c r="HNJ1" s="18"/>
      <c r="HNK1" s="1"/>
      <c r="HNO1" s="18"/>
      <c r="HNP1" s="1"/>
      <c r="HNT1" s="18"/>
      <c r="HNU1" s="1"/>
      <c r="HNY1" s="18"/>
      <c r="HNZ1" s="1"/>
      <c r="HOD1" s="18"/>
      <c r="HOE1" s="1"/>
      <c r="HOI1" s="18"/>
      <c r="HOJ1" s="1"/>
      <c r="HON1" s="18"/>
      <c r="HOO1" s="1"/>
      <c r="HOS1" s="18"/>
      <c r="HOT1" s="1"/>
      <c r="HOX1" s="18"/>
      <c r="HOY1" s="1"/>
      <c r="HPC1" s="18"/>
      <c r="HPD1" s="1"/>
      <c r="HPH1" s="18"/>
      <c r="HPI1" s="1"/>
      <c r="HPM1" s="18"/>
      <c r="HPN1" s="1"/>
      <c r="HPR1" s="18"/>
      <c r="HPS1" s="1"/>
      <c r="HPW1" s="18"/>
      <c r="HPX1" s="1"/>
      <c r="HQB1" s="18"/>
      <c r="HQC1" s="1"/>
      <c r="HQG1" s="18"/>
      <c r="HQH1" s="1"/>
      <c r="HQL1" s="18"/>
      <c r="HQM1" s="1"/>
      <c r="HQQ1" s="18"/>
      <c r="HQR1" s="1"/>
      <c r="HQV1" s="18"/>
      <c r="HQW1" s="1"/>
      <c r="HRA1" s="18"/>
      <c r="HRB1" s="1"/>
      <c r="HRF1" s="18"/>
      <c r="HRG1" s="1"/>
      <c r="HRK1" s="18"/>
      <c r="HRL1" s="1"/>
      <c r="HRP1" s="18"/>
      <c r="HRQ1" s="1"/>
      <c r="HRU1" s="18"/>
      <c r="HRV1" s="1"/>
      <c r="HRZ1" s="18"/>
      <c r="HSA1" s="1"/>
      <c r="HSE1" s="18"/>
      <c r="HSF1" s="1"/>
      <c r="HSJ1" s="18"/>
      <c r="HSK1" s="1"/>
      <c r="HSO1" s="18"/>
      <c r="HSP1" s="1"/>
      <c r="HST1" s="18"/>
      <c r="HSU1" s="1"/>
      <c r="HSY1" s="18"/>
      <c r="HSZ1" s="1"/>
      <c r="HTD1" s="18"/>
      <c r="HTE1" s="1"/>
      <c r="HTI1" s="18"/>
      <c r="HTJ1" s="1"/>
      <c r="HTN1" s="18"/>
      <c r="HTO1" s="1"/>
      <c r="HTS1" s="18"/>
      <c r="HTT1" s="1"/>
      <c r="HTX1" s="18"/>
      <c r="HTY1" s="1"/>
      <c r="HUC1" s="18"/>
      <c r="HUD1" s="1"/>
      <c r="HUH1" s="18"/>
      <c r="HUI1" s="1"/>
      <c r="HUM1" s="18"/>
      <c r="HUN1" s="1"/>
      <c r="HUR1" s="18"/>
      <c r="HUS1" s="1"/>
      <c r="HUW1" s="18"/>
      <c r="HUX1" s="1"/>
      <c r="HVB1" s="18"/>
      <c r="HVC1" s="1"/>
      <c r="HVG1" s="18"/>
      <c r="HVH1" s="1"/>
      <c r="HVL1" s="18"/>
      <c r="HVM1" s="1"/>
      <c r="HVQ1" s="18"/>
      <c r="HVR1" s="1"/>
      <c r="HVV1" s="18"/>
      <c r="HVW1" s="1"/>
      <c r="HWA1" s="18"/>
      <c r="HWB1" s="1"/>
      <c r="HWF1" s="18"/>
      <c r="HWG1" s="1"/>
      <c r="HWK1" s="18"/>
      <c r="HWL1" s="1"/>
      <c r="HWP1" s="18"/>
      <c r="HWQ1" s="1"/>
      <c r="HWU1" s="18"/>
      <c r="HWV1" s="1"/>
      <c r="HWZ1" s="18"/>
      <c r="HXA1" s="1"/>
      <c r="HXE1" s="18"/>
      <c r="HXF1" s="1"/>
      <c r="HXJ1" s="18"/>
      <c r="HXK1" s="1"/>
      <c r="HXO1" s="18"/>
      <c r="HXP1" s="1"/>
      <c r="HXT1" s="18"/>
      <c r="HXU1" s="1"/>
      <c r="HXY1" s="18"/>
      <c r="HXZ1" s="1"/>
      <c r="HYD1" s="18"/>
      <c r="HYE1" s="1"/>
      <c r="HYI1" s="18"/>
      <c r="HYJ1" s="1"/>
      <c r="HYN1" s="18"/>
      <c r="HYO1" s="1"/>
      <c r="HYS1" s="18"/>
      <c r="HYT1" s="1"/>
      <c r="HYX1" s="18"/>
      <c r="HYY1" s="1"/>
      <c r="HZC1" s="18"/>
      <c r="HZD1" s="1"/>
      <c r="HZH1" s="18"/>
      <c r="HZI1" s="1"/>
      <c r="HZM1" s="18"/>
      <c r="HZN1" s="1"/>
      <c r="HZR1" s="18"/>
      <c r="HZS1" s="1"/>
      <c r="HZW1" s="18"/>
      <c r="HZX1" s="1"/>
      <c r="IAB1" s="18"/>
      <c r="IAC1" s="1"/>
      <c r="IAG1" s="18"/>
      <c r="IAH1" s="1"/>
      <c r="IAL1" s="18"/>
      <c r="IAM1" s="1"/>
      <c r="IAQ1" s="18"/>
      <c r="IAR1" s="1"/>
      <c r="IAV1" s="18"/>
      <c r="IAW1" s="1"/>
      <c r="IBA1" s="18"/>
      <c r="IBB1" s="1"/>
      <c r="IBF1" s="18"/>
      <c r="IBG1" s="1"/>
      <c r="IBK1" s="18"/>
      <c r="IBL1" s="1"/>
      <c r="IBP1" s="18"/>
      <c r="IBQ1" s="1"/>
      <c r="IBU1" s="18"/>
      <c r="IBV1" s="1"/>
      <c r="IBZ1" s="18"/>
      <c r="ICA1" s="1"/>
      <c r="ICE1" s="18"/>
      <c r="ICF1" s="1"/>
      <c r="ICJ1" s="18"/>
      <c r="ICK1" s="1"/>
      <c r="ICO1" s="18"/>
      <c r="ICP1" s="1"/>
      <c r="ICT1" s="18"/>
      <c r="ICU1" s="1"/>
      <c r="ICY1" s="18"/>
      <c r="ICZ1" s="1"/>
      <c r="IDD1" s="18"/>
      <c r="IDE1" s="1"/>
      <c r="IDI1" s="18"/>
      <c r="IDJ1" s="1"/>
      <c r="IDN1" s="18"/>
      <c r="IDO1" s="1"/>
      <c r="IDS1" s="18"/>
      <c r="IDT1" s="1"/>
      <c r="IDX1" s="18"/>
      <c r="IDY1" s="1"/>
      <c r="IEC1" s="18"/>
      <c r="IED1" s="1"/>
      <c r="IEH1" s="18"/>
      <c r="IEI1" s="1"/>
      <c r="IEM1" s="18"/>
      <c r="IEN1" s="1"/>
      <c r="IER1" s="18"/>
      <c r="IES1" s="1"/>
      <c r="IEW1" s="18"/>
      <c r="IEX1" s="1"/>
      <c r="IFB1" s="18"/>
      <c r="IFC1" s="1"/>
      <c r="IFG1" s="18"/>
      <c r="IFH1" s="1"/>
      <c r="IFL1" s="18"/>
      <c r="IFM1" s="1"/>
      <c r="IFQ1" s="18"/>
      <c r="IFR1" s="1"/>
      <c r="IFV1" s="18"/>
      <c r="IFW1" s="1"/>
      <c r="IGA1" s="18"/>
      <c r="IGB1" s="1"/>
      <c r="IGF1" s="18"/>
      <c r="IGG1" s="1"/>
      <c r="IGK1" s="18"/>
      <c r="IGL1" s="1"/>
      <c r="IGP1" s="18"/>
      <c r="IGQ1" s="1"/>
      <c r="IGU1" s="18"/>
      <c r="IGV1" s="1"/>
      <c r="IGZ1" s="18"/>
      <c r="IHA1" s="1"/>
      <c r="IHE1" s="18"/>
      <c r="IHF1" s="1"/>
      <c r="IHJ1" s="18"/>
      <c r="IHK1" s="1"/>
      <c r="IHO1" s="18"/>
      <c r="IHP1" s="1"/>
      <c r="IHT1" s="18"/>
      <c r="IHU1" s="1"/>
      <c r="IHY1" s="18"/>
      <c r="IHZ1" s="1"/>
      <c r="IID1" s="18"/>
      <c r="IIE1" s="1"/>
      <c r="III1" s="18"/>
      <c r="IIJ1" s="1"/>
      <c r="IIN1" s="18"/>
      <c r="IIO1" s="1"/>
      <c r="IIS1" s="18"/>
      <c r="IIT1" s="1"/>
      <c r="IIX1" s="18"/>
      <c r="IIY1" s="1"/>
      <c r="IJC1" s="18"/>
      <c r="IJD1" s="1"/>
      <c r="IJH1" s="18"/>
      <c r="IJI1" s="1"/>
      <c r="IJM1" s="18"/>
      <c r="IJN1" s="1"/>
      <c r="IJR1" s="18"/>
      <c r="IJS1" s="1"/>
      <c r="IJW1" s="18"/>
      <c r="IJX1" s="1"/>
      <c r="IKB1" s="18"/>
      <c r="IKC1" s="1"/>
      <c r="IKG1" s="18"/>
      <c r="IKH1" s="1"/>
      <c r="IKL1" s="18"/>
      <c r="IKM1" s="1"/>
      <c r="IKQ1" s="18"/>
      <c r="IKR1" s="1"/>
      <c r="IKV1" s="18"/>
      <c r="IKW1" s="1"/>
      <c r="ILA1" s="18"/>
      <c r="ILB1" s="1"/>
      <c r="ILF1" s="18"/>
      <c r="ILG1" s="1"/>
      <c r="ILK1" s="18"/>
      <c r="ILL1" s="1"/>
      <c r="ILP1" s="18"/>
      <c r="ILQ1" s="1"/>
      <c r="ILU1" s="18"/>
      <c r="ILV1" s="1"/>
      <c r="ILZ1" s="18"/>
      <c r="IMA1" s="1"/>
      <c r="IME1" s="18"/>
      <c r="IMF1" s="1"/>
      <c r="IMJ1" s="18"/>
      <c r="IMK1" s="1"/>
      <c r="IMO1" s="18"/>
      <c r="IMP1" s="1"/>
      <c r="IMT1" s="18"/>
      <c r="IMU1" s="1"/>
      <c r="IMY1" s="18"/>
      <c r="IMZ1" s="1"/>
      <c r="IND1" s="18"/>
      <c r="INE1" s="1"/>
      <c r="INI1" s="18"/>
      <c r="INJ1" s="1"/>
      <c r="INN1" s="18"/>
      <c r="INO1" s="1"/>
      <c r="INS1" s="18"/>
      <c r="INT1" s="1"/>
      <c r="INX1" s="18"/>
      <c r="INY1" s="1"/>
      <c r="IOC1" s="18"/>
      <c r="IOD1" s="1"/>
      <c r="IOH1" s="18"/>
      <c r="IOI1" s="1"/>
      <c r="IOM1" s="18"/>
      <c r="ION1" s="1"/>
      <c r="IOR1" s="18"/>
      <c r="IOS1" s="1"/>
      <c r="IOW1" s="18"/>
      <c r="IOX1" s="1"/>
      <c r="IPB1" s="18"/>
      <c r="IPC1" s="1"/>
      <c r="IPG1" s="18"/>
      <c r="IPH1" s="1"/>
      <c r="IPL1" s="18"/>
      <c r="IPM1" s="1"/>
      <c r="IPQ1" s="18"/>
      <c r="IPR1" s="1"/>
      <c r="IPV1" s="18"/>
      <c r="IPW1" s="1"/>
      <c r="IQA1" s="18"/>
      <c r="IQB1" s="1"/>
      <c r="IQF1" s="18"/>
      <c r="IQG1" s="1"/>
      <c r="IQK1" s="18"/>
      <c r="IQL1" s="1"/>
      <c r="IQP1" s="18"/>
      <c r="IQQ1" s="1"/>
      <c r="IQU1" s="18"/>
      <c r="IQV1" s="1"/>
      <c r="IQZ1" s="18"/>
      <c r="IRA1" s="1"/>
      <c r="IRE1" s="18"/>
      <c r="IRF1" s="1"/>
      <c r="IRJ1" s="18"/>
      <c r="IRK1" s="1"/>
      <c r="IRO1" s="18"/>
      <c r="IRP1" s="1"/>
      <c r="IRT1" s="18"/>
      <c r="IRU1" s="1"/>
      <c r="IRY1" s="18"/>
      <c r="IRZ1" s="1"/>
      <c r="ISD1" s="18"/>
      <c r="ISE1" s="1"/>
      <c r="ISI1" s="18"/>
      <c r="ISJ1" s="1"/>
      <c r="ISN1" s="18"/>
      <c r="ISO1" s="1"/>
      <c r="ISS1" s="18"/>
      <c r="IST1" s="1"/>
      <c r="ISX1" s="18"/>
      <c r="ISY1" s="1"/>
      <c r="ITC1" s="18"/>
      <c r="ITD1" s="1"/>
      <c r="ITH1" s="18"/>
      <c r="ITI1" s="1"/>
      <c r="ITM1" s="18"/>
      <c r="ITN1" s="1"/>
      <c r="ITR1" s="18"/>
      <c r="ITS1" s="1"/>
      <c r="ITW1" s="18"/>
      <c r="ITX1" s="1"/>
      <c r="IUB1" s="18"/>
      <c r="IUC1" s="1"/>
      <c r="IUG1" s="18"/>
      <c r="IUH1" s="1"/>
      <c r="IUL1" s="18"/>
      <c r="IUM1" s="1"/>
      <c r="IUQ1" s="18"/>
      <c r="IUR1" s="1"/>
      <c r="IUV1" s="18"/>
      <c r="IUW1" s="1"/>
      <c r="IVA1" s="18"/>
      <c r="IVB1" s="1"/>
      <c r="IVF1" s="18"/>
      <c r="IVG1" s="1"/>
      <c r="IVK1" s="18"/>
      <c r="IVL1" s="1"/>
      <c r="IVP1" s="18"/>
      <c r="IVQ1" s="1"/>
      <c r="IVU1" s="18"/>
      <c r="IVV1" s="1"/>
      <c r="IVZ1" s="18"/>
      <c r="IWA1" s="1"/>
      <c r="IWE1" s="18"/>
      <c r="IWF1" s="1"/>
      <c r="IWJ1" s="18"/>
      <c r="IWK1" s="1"/>
      <c r="IWO1" s="18"/>
      <c r="IWP1" s="1"/>
      <c r="IWT1" s="18"/>
      <c r="IWU1" s="1"/>
      <c r="IWY1" s="18"/>
      <c r="IWZ1" s="1"/>
      <c r="IXD1" s="18"/>
      <c r="IXE1" s="1"/>
      <c r="IXI1" s="18"/>
      <c r="IXJ1" s="1"/>
      <c r="IXN1" s="18"/>
      <c r="IXO1" s="1"/>
      <c r="IXS1" s="18"/>
      <c r="IXT1" s="1"/>
      <c r="IXX1" s="18"/>
      <c r="IXY1" s="1"/>
      <c r="IYC1" s="18"/>
      <c r="IYD1" s="1"/>
      <c r="IYH1" s="18"/>
      <c r="IYI1" s="1"/>
      <c r="IYM1" s="18"/>
      <c r="IYN1" s="1"/>
      <c r="IYR1" s="18"/>
      <c r="IYS1" s="1"/>
      <c r="IYW1" s="18"/>
      <c r="IYX1" s="1"/>
      <c r="IZB1" s="18"/>
      <c r="IZC1" s="1"/>
      <c r="IZG1" s="18"/>
      <c r="IZH1" s="1"/>
      <c r="IZL1" s="18"/>
      <c r="IZM1" s="1"/>
      <c r="IZQ1" s="18"/>
      <c r="IZR1" s="1"/>
      <c r="IZV1" s="18"/>
      <c r="IZW1" s="1"/>
      <c r="JAA1" s="18"/>
      <c r="JAB1" s="1"/>
      <c r="JAF1" s="18"/>
      <c r="JAG1" s="1"/>
      <c r="JAK1" s="18"/>
      <c r="JAL1" s="1"/>
      <c r="JAP1" s="18"/>
      <c r="JAQ1" s="1"/>
      <c r="JAU1" s="18"/>
      <c r="JAV1" s="1"/>
      <c r="JAZ1" s="18"/>
      <c r="JBA1" s="1"/>
      <c r="JBE1" s="18"/>
      <c r="JBF1" s="1"/>
      <c r="JBJ1" s="18"/>
      <c r="JBK1" s="1"/>
      <c r="JBO1" s="18"/>
      <c r="JBP1" s="1"/>
      <c r="JBT1" s="18"/>
      <c r="JBU1" s="1"/>
      <c r="JBY1" s="18"/>
      <c r="JBZ1" s="1"/>
      <c r="JCD1" s="18"/>
      <c r="JCE1" s="1"/>
      <c r="JCI1" s="18"/>
      <c r="JCJ1" s="1"/>
      <c r="JCN1" s="18"/>
      <c r="JCO1" s="1"/>
      <c r="JCS1" s="18"/>
      <c r="JCT1" s="1"/>
      <c r="JCX1" s="18"/>
      <c r="JCY1" s="1"/>
      <c r="JDC1" s="18"/>
      <c r="JDD1" s="1"/>
      <c r="JDH1" s="18"/>
      <c r="JDI1" s="1"/>
      <c r="JDM1" s="18"/>
      <c r="JDN1" s="1"/>
      <c r="JDR1" s="18"/>
      <c r="JDS1" s="1"/>
      <c r="JDW1" s="18"/>
      <c r="JDX1" s="1"/>
      <c r="JEB1" s="18"/>
      <c r="JEC1" s="1"/>
      <c r="JEG1" s="18"/>
      <c r="JEH1" s="1"/>
      <c r="JEL1" s="18"/>
      <c r="JEM1" s="1"/>
      <c r="JEQ1" s="18"/>
      <c r="JER1" s="1"/>
      <c r="JEV1" s="18"/>
      <c r="JEW1" s="1"/>
      <c r="JFA1" s="18"/>
      <c r="JFB1" s="1"/>
      <c r="JFF1" s="18"/>
      <c r="JFG1" s="1"/>
      <c r="JFK1" s="18"/>
      <c r="JFL1" s="1"/>
      <c r="JFP1" s="18"/>
      <c r="JFQ1" s="1"/>
      <c r="JFU1" s="18"/>
      <c r="JFV1" s="1"/>
      <c r="JFZ1" s="18"/>
      <c r="JGA1" s="1"/>
      <c r="JGE1" s="18"/>
      <c r="JGF1" s="1"/>
      <c r="JGJ1" s="18"/>
      <c r="JGK1" s="1"/>
      <c r="JGO1" s="18"/>
      <c r="JGP1" s="1"/>
      <c r="JGT1" s="18"/>
      <c r="JGU1" s="1"/>
      <c r="JGY1" s="18"/>
      <c r="JGZ1" s="1"/>
      <c r="JHD1" s="18"/>
      <c r="JHE1" s="1"/>
      <c r="JHI1" s="18"/>
      <c r="JHJ1" s="1"/>
      <c r="JHN1" s="18"/>
      <c r="JHO1" s="1"/>
      <c r="JHS1" s="18"/>
      <c r="JHT1" s="1"/>
      <c r="JHX1" s="18"/>
      <c r="JHY1" s="1"/>
      <c r="JIC1" s="18"/>
      <c r="JID1" s="1"/>
      <c r="JIH1" s="18"/>
      <c r="JII1" s="1"/>
      <c r="JIM1" s="18"/>
      <c r="JIN1" s="1"/>
      <c r="JIR1" s="18"/>
      <c r="JIS1" s="1"/>
      <c r="JIW1" s="18"/>
      <c r="JIX1" s="1"/>
      <c r="JJB1" s="18"/>
      <c r="JJC1" s="1"/>
      <c r="JJG1" s="18"/>
      <c r="JJH1" s="1"/>
      <c r="JJL1" s="18"/>
      <c r="JJM1" s="1"/>
      <c r="JJQ1" s="18"/>
      <c r="JJR1" s="1"/>
      <c r="JJV1" s="18"/>
      <c r="JJW1" s="1"/>
      <c r="JKA1" s="18"/>
      <c r="JKB1" s="1"/>
      <c r="JKF1" s="18"/>
      <c r="JKG1" s="1"/>
      <c r="JKK1" s="18"/>
      <c r="JKL1" s="1"/>
      <c r="JKP1" s="18"/>
      <c r="JKQ1" s="1"/>
      <c r="JKU1" s="18"/>
      <c r="JKV1" s="1"/>
      <c r="JKZ1" s="18"/>
      <c r="JLA1" s="1"/>
      <c r="JLE1" s="18"/>
      <c r="JLF1" s="1"/>
      <c r="JLJ1" s="18"/>
      <c r="JLK1" s="1"/>
      <c r="JLO1" s="18"/>
      <c r="JLP1" s="1"/>
      <c r="JLT1" s="18"/>
      <c r="JLU1" s="1"/>
      <c r="JLY1" s="18"/>
      <c r="JLZ1" s="1"/>
      <c r="JMD1" s="18"/>
      <c r="JME1" s="1"/>
      <c r="JMI1" s="18"/>
      <c r="JMJ1" s="1"/>
      <c r="JMN1" s="18"/>
      <c r="JMO1" s="1"/>
      <c r="JMS1" s="18"/>
      <c r="JMT1" s="1"/>
      <c r="JMX1" s="18"/>
      <c r="JMY1" s="1"/>
      <c r="JNC1" s="18"/>
      <c r="JND1" s="1"/>
      <c r="JNH1" s="18"/>
      <c r="JNI1" s="1"/>
      <c r="JNM1" s="18"/>
      <c r="JNN1" s="1"/>
      <c r="JNR1" s="18"/>
      <c r="JNS1" s="1"/>
      <c r="JNW1" s="18"/>
      <c r="JNX1" s="1"/>
      <c r="JOB1" s="18"/>
      <c r="JOC1" s="1"/>
      <c r="JOG1" s="18"/>
      <c r="JOH1" s="1"/>
      <c r="JOL1" s="18"/>
      <c r="JOM1" s="1"/>
      <c r="JOQ1" s="18"/>
      <c r="JOR1" s="1"/>
      <c r="JOV1" s="18"/>
      <c r="JOW1" s="1"/>
      <c r="JPA1" s="18"/>
      <c r="JPB1" s="1"/>
      <c r="JPF1" s="18"/>
      <c r="JPG1" s="1"/>
      <c r="JPK1" s="18"/>
      <c r="JPL1" s="1"/>
      <c r="JPP1" s="18"/>
      <c r="JPQ1" s="1"/>
      <c r="JPU1" s="18"/>
      <c r="JPV1" s="1"/>
      <c r="JPZ1" s="18"/>
      <c r="JQA1" s="1"/>
      <c r="JQE1" s="18"/>
      <c r="JQF1" s="1"/>
      <c r="JQJ1" s="18"/>
      <c r="JQK1" s="1"/>
      <c r="JQO1" s="18"/>
      <c r="JQP1" s="1"/>
      <c r="JQT1" s="18"/>
      <c r="JQU1" s="1"/>
      <c r="JQY1" s="18"/>
      <c r="JQZ1" s="1"/>
      <c r="JRD1" s="18"/>
      <c r="JRE1" s="1"/>
      <c r="JRI1" s="18"/>
      <c r="JRJ1" s="1"/>
      <c r="JRN1" s="18"/>
      <c r="JRO1" s="1"/>
      <c r="JRS1" s="18"/>
      <c r="JRT1" s="1"/>
      <c r="JRX1" s="18"/>
      <c r="JRY1" s="1"/>
      <c r="JSC1" s="18"/>
      <c r="JSD1" s="1"/>
      <c r="JSH1" s="18"/>
      <c r="JSI1" s="1"/>
      <c r="JSM1" s="18"/>
      <c r="JSN1" s="1"/>
      <c r="JSR1" s="18"/>
      <c r="JSS1" s="1"/>
      <c r="JSW1" s="18"/>
      <c r="JSX1" s="1"/>
      <c r="JTB1" s="18"/>
      <c r="JTC1" s="1"/>
      <c r="JTG1" s="18"/>
      <c r="JTH1" s="1"/>
      <c r="JTL1" s="18"/>
      <c r="JTM1" s="1"/>
      <c r="JTQ1" s="18"/>
      <c r="JTR1" s="1"/>
      <c r="JTV1" s="18"/>
      <c r="JTW1" s="1"/>
      <c r="JUA1" s="18"/>
      <c r="JUB1" s="1"/>
      <c r="JUF1" s="18"/>
      <c r="JUG1" s="1"/>
      <c r="JUK1" s="18"/>
      <c r="JUL1" s="1"/>
      <c r="JUP1" s="18"/>
      <c r="JUQ1" s="1"/>
      <c r="JUU1" s="18"/>
      <c r="JUV1" s="1"/>
      <c r="JUZ1" s="18"/>
      <c r="JVA1" s="1"/>
      <c r="JVE1" s="18"/>
      <c r="JVF1" s="1"/>
      <c r="JVJ1" s="18"/>
      <c r="JVK1" s="1"/>
      <c r="JVO1" s="18"/>
      <c r="JVP1" s="1"/>
      <c r="JVT1" s="18"/>
      <c r="JVU1" s="1"/>
      <c r="JVY1" s="18"/>
      <c r="JVZ1" s="1"/>
      <c r="JWD1" s="18"/>
      <c r="JWE1" s="1"/>
      <c r="JWI1" s="18"/>
      <c r="JWJ1" s="1"/>
      <c r="JWN1" s="18"/>
      <c r="JWO1" s="1"/>
      <c r="JWS1" s="18"/>
      <c r="JWT1" s="1"/>
      <c r="JWX1" s="18"/>
      <c r="JWY1" s="1"/>
      <c r="JXC1" s="18"/>
      <c r="JXD1" s="1"/>
      <c r="JXH1" s="18"/>
      <c r="JXI1" s="1"/>
      <c r="JXM1" s="18"/>
      <c r="JXN1" s="1"/>
      <c r="JXR1" s="18"/>
      <c r="JXS1" s="1"/>
      <c r="JXW1" s="18"/>
      <c r="JXX1" s="1"/>
      <c r="JYB1" s="18"/>
      <c r="JYC1" s="1"/>
      <c r="JYG1" s="18"/>
      <c r="JYH1" s="1"/>
      <c r="JYL1" s="18"/>
      <c r="JYM1" s="1"/>
      <c r="JYQ1" s="18"/>
      <c r="JYR1" s="1"/>
      <c r="JYV1" s="18"/>
      <c r="JYW1" s="1"/>
      <c r="JZA1" s="18"/>
      <c r="JZB1" s="1"/>
      <c r="JZF1" s="18"/>
      <c r="JZG1" s="1"/>
      <c r="JZK1" s="18"/>
      <c r="JZL1" s="1"/>
      <c r="JZP1" s="18"/>
      <c r="JZQ1" s="1"/>
      <c r="JZU1" s="18"/>
      <c r="JZV1" s="1"/>
      <c r="JZZ1" s="18"/>
      <c r="KAA1" s="1"/>
      <c r="KAE1" s="18"/>
      <c r="KAF1" s="1"/>
      <c r="KAJ1" s="18"/>
      <c r="KAK1" s="1"/>
      <c r="KAO1" s="18"/>
      <c r="KAP1" s="1"/>
      <c r="KAT1" s="18"/>
      <c r="KAU1" s="1"/>
      <c r="KAY1" s="18"/>
      <c r="KAZ1" s="1"/>
      <c r="KBD1" s="18"/>
      <c r="KBE1" s="1"/>
      <c r="KBI1" s="18"/>
      <c r="KBJ1" s="1"/>
      <c r="KBN1" s="18"/>
      <c r="KBO1" s="1"/>
      <c r="KBS1" s="18"/>
      <c r="KBT1" s="1"/>
      <c r="KBX1" s="18"/>
      <c r="KBY1" s="1"/>
      <c r="KCC1" s="18"/>
      <c r="KCD1" s="1"/>
      <c r="KCH1" s="18"/>
      <c r="KCI1" s="1"/>
      <c r="KCM1" s="18"/>
      <c r="KCN1" s="1"/>
      <c r="KCR1" s="18"/>
      <c r="KCS1" s="1"/>
      <c r="KCW1" s="18"/>
      <c r="KCX1" s="1"/>
      <c r="KDB1" s="18"/>
      <c r="KDC1" s="1"/>
      <c r="KDG1" s="18"/>
      <c r="KDH1" s="1"/>
      <c r="KDL1" s="18"/>
      <c r="KDM1" s="1"/>
      <c r="KDQ1" s="18"/>
      <c r="KDR1" s="1"/>
      <c r="KDV1" s="18"/>
      <c r="KDW1" s="1"/>
      <c r="KEA1" s="18"/>
      <c r="KEB1" s="1"/>
      <c r="KEF1" s="18"/>
      <c r="KEG1" s="1"/>
      <c r="KEK1" s="18"/>
      <c r="KEL1" s="1"/>
      <c r="KEP1" s="18"/>
      <c r="KEQ1" s="1"/>
      <c r="KEU1" s="18"/>
      <c r="KEV1" s="1"/>
      <c r="KEZ1" s="18"/>
      <c r="KFA1" s="1"/>
      <c r="KFE1" s="18"/>
      <c r="KFF1" s="1"/>
      <c r="KFJ1" s="18"/>
      <c r="KFK1" s="1"/>
      <c r="KFO1" s="18"/>
      <c r="KFP1" s="1"/>
      <c r="KFT1" s="18"/>
      <c r="KFU1" s="1"/>
      <c r="KFY1" s="18"/>
      <c r="KFZ1" s="1"/>
      <c r="KGD1" s="18"/>
      <c r="KGE1" s="1"/>
      <c r="KGI1" s="18"/>
      <c r="KGJ1" s="1"/>
      <c r="KGN1" s="18"/>
      <c r="KGO1" s="1"/>
      <c r="KGS1" s="18"/>
      <c r="KGT1" s="1"/>
      <c r="KGX1" s="18"/>
      <c r="KGY1" s="1"/>
      <c r="KHC1" s="18"/>
      <c r="KHD1" s="1"/>
      <c r="KHH1" s="18"/>
      <c r="KHI1" s="1"/>
      <c r="KHM1" s="18"/>
      <c r="KHN1" s="1"/>
      <c r="KHR1" s="18"/>
      <c r="KHS1" s="1"/>
      <c r="KHW1" s="18"/>
      <c r="KHX1" s="1"/>
      <c r="KIB1" s="18"/>
      <c r="KIC1" s="1"/>
      <c r="KIG1" s="18"/>
      <c r="KIH1" s="1"/>
      <c r="KIL1" s="18"/>
      <c r="KIM1" s="1"/>
      <c r="KIQ1" s="18"/>
      <c r="KIR1" s="1"/>
      <c r="KIV1" s="18"/>
      <c r="KIW1" s="1"/>
      <c r="KJA1" s="18"/>
      <c r="KJB1" s="1"/>
      <c r="KJF1" s="18"/>
      <c r="KJG1" s="1"/>
      <c r="KJK1" s="18"/>
      <c r="KJL1" s="1"/>
      <c r="KJP1" s="18"/>
      <c r="KJQ1" s="1"/>
      <c r="KJU1" s="18"/>
      <c r="KJV1" s="1"/>
      <c r="KJZ1" s="18"/>
      <c r="KKA1" s="1"/>
      <c r="KKE1" s="18"/>
      <c r="KKF1" s="1"/>
      <c r="KKJ1" s="18"/>
      <c r="KKK1" s="1"/>
      <c r="KKO1" s="18"/>
      <c r="KKP1" s="1"/>
      <c r="KKT1" s="18"/>
      <c r="KKU1" s="1"/>
      <c r="KKY1" s="18"/>
      <c r="KKZ1" s="1"/>
      <c r="KLD1" s="18"/>
      <c r="KLE1" s="1"/>
      <c r="KLI1" s="18"/>
      <c r="KLJ1" s="1"/>
      <c r="KLN1" s="18"/>
      <c r="KLO1" s="1"/>
      <c r="KLS1" s="18"/>
      <c r="KLT1" s="1"/>
      <c r="KLX1" s="18"/>
      <c r="KLY1" s="1"/>
      <c r="KMC1" s="18"/>
      <c r="KMD1" s="1"/>
      <c r="KMH1" s="18"/>
      <c r="KMI1" s="1"/>
      <c r="KMM1" s="18"/>
      <c r="KMN1" s="1"/>
      <c r="KMR1" s="18"/>
      <c r="KMS1" s="1"/>
      <c r="KMW1" s="18"/>
      <c r="KMX1" s="1"/>
      <c r="KNB1" s="18"/>
      <c r="KNC1" s="1"/>
      <c r="KNG1" s="18"/>
      <c r="KNH1" s="1"/>
      <c r="KNL1" s="18"/>
      <c r="KNM1" s="1"/>
      <c r="KNQ1" s="18"/>
      <c r="KNR1" s="1"/>
      <c r="KNV1" s="18"/>
      <c r="KNW1" s="1"/>
      <c r="KOA1" s="18"/>
      <c r="KOB1" s="1"/>
      <c r="KOF1" s="18"/>
      <c r="KOG1" s="1"/>
      <c r="KOK1" s="18"/>
      <c r="KOL1" s="1"/>
      <c r="KOP1" s="18"/>
      <c r="KOQ1" s="1"/>
      <c r="KOU1" s="18"/>
      <c r="KOV1" s="1"/>
      <c r="KOZ1" s="18"/>
      <c r="KPA1" s="1"/>
      <c r="KPE1" s="18"/>
      <c r="KPF1" s="1"/>
      <c r="KPJ1" s="18"/>
      <c r="KPK1" s="1"/>
      <c r="KPO1" s="18"/>
      <c r="KPP1" s="1"/>
      <c r="KPT1" s="18"/>
      <c r="KPU1" s="1"/>
      <c r="KPY1" s="18"/>
      <c r="KPZ1" s="1"/>
      <c r="KQD1" s="18"/>
      <c r="KQE1" s="1"/>
      <c r="KQI1" s="18"/>
      <c r="KQJ1" s="1"/>
      <c r="KQN1" s="18"/>
      <c r="KQO1" s="1"/>
      <c r="KQS1" s="18"/>
      <c r="KQT1" s="1"/>
      <c r="KQX1" s="18"/>
      <c r="KQY1" s="1"/>
      <c r="KRC1" s="18"/>
      <c r="KRD1" s="1"/>
      <c r="KRH1" s="18"/>
      <c r="KRI1" s="1"/>
      <c r="KRM1" s="18"/>
      <c r="KRN1" s="1"/>
      <c r="KRR1" s="18"/>
      <c r="KRS1" s="1"/>
      <c r="KRW1" s="18"/>
      <c r="KRX1" s="1"/>
      <c r="KSB1" s="18"/>
      <c r="KSC1" s="1"/>
      <c r="KSG1" s="18"/>
      <c r="KSH1" s="1"/>
      <c r="KSL1" s="18"/>
      <c r="KSM1" s="1"/>
      <c r="KSQ1" s="18"/>
      <c r="KSR1" s="1"/>
      <c r="KSV1" s="18"/>
      <c r="KSW1" s="1"/>
      <c r="KTA1" s="18"/>
      <c r="KTB1" s="1"/>
      <c r="KTF1" s="18"/>
      <c r="KTG1" s="1"/>
      <c r="KTK1" s="18"/>
      <c r="KTL1" s="1"/>
      <c r="KTP1" s="18"/>
      <c r="KTQ1" s="1"/>
      <c r="KTU1" s="18"/>
      <c r="KTV1" s="1"/>
      <c r="KTZ1" s="18"/>
      <c r="KUA1" s="1"/>
      <c r="KUE1" s="18"/>
      <c r="KUF1" s="1"/>
      <c r="KUJ1" s="18"/>
      <c r="KUK1" s="1"/>
      <c r="KUO1" s="18"/>
      <c r="KUP1" s="1"/>
      <c r="KUT1" s="18"/>
      <c r="KUU1" s="1"/>
      <c r="KUY1" s="18"/>
      <c r="KUZ1" s="1"/>
      <c r="KVD1" s="18"/>
      <c r="KVE1" s="1"/>
      <c r="KVI1" s="18"/>
      <c r="KVJ1" s="1"/>
      <c r="KVN1" s="18"/>
      <c r="KVO1" s="1"/>
      <c r="KVS1" s="18"/>
      <c r="KVT1" s="1"/>
      <c r="KVX1" s="18"/>
      <c r="KVY1" s="1"/>
      <c r="KWC1" s="18"/>
      <c r="KWD1" s="1"/>
      <c r="KWH1" s="18"/>
      <c r="KWI1" s="1"/>
      <c r="KWM1" s="18"/>
      <c r="KWN1" s="1"/>
      <c r="KWR1" s="18"/>
      <c r="KWS1" s="1"/>
      <c r="KWW1" s="18"/>
      <c r="KWX1" s="1"/>
      <c r="KXB1" s="18"/>
      <c r="KXC1" s="1"/>
      <c r="KXG1" s="18"/>
      <c r="KXH1" s="1"/>
      <c r="KXL1" s="18"/>
      <c r="KXM1" s="1"/>
      <c r="KXQ1" s="18"/>
      <c r="KXR1" s="1"/>
      <c r="KXV1" s="18"/>
      <c r="KXW1" s="1"/>
      <c r="KYA1" s="18"/>
      <c r="KYB1" s="1"/>
      <c r="KYF1" s="18"/>
      <c r="KYG1" s="1"/>
      <c r="KYK1" s="18"/>
      <c r="KYL1" s="1"/>
      <c r="KYP1" s="18"/>
      <c r="KYQ1" s="1"/>
      <c r="KYU1" s="18"/>
      <c r="KYV1" s="1"/>
      <c r="KYZ1" s="18"/>
      <c r="KZA1" s="1"/>
      <c r="KZE1" s="18"/>
      <c r="KZF1" s="1"/>
      <c r="KZJ1" s="18"/>
      <c r="KZK1" s="1"/>
      <c r="KZO1" s="18"/>
      <c r="KZP1" s="1"/>
      <c r="KZT1" s="18"/>
      <c r="KZU1" s="1"/>
      <c r="KZY1" s="18"/>
      <c r="KZZ1" s="1"/>
      <c r="LAD1" s="18"/>
      <c r="LAE1" s="1"/>
      <c r="LAI1" s="18"/>
      <c r="LAJ1" s="1"/>
      <c r="LAN1" s="18"/>
      <c r="LAO1" s="1"/>
      <c r="LAS1" s="18"/>
      <c r="LAT1" s="1"/>
      <c r="LAX1" s="18"/>
      <c r="LAY1" s="1"/>
      <c r="LBC1" s="18"/>
      <c r="LBD1" s="1"/>
      <c r="LBH1" s="18"/>
      <c r="LBI1" s="1"/>
      <c r="LBM1" s="18"/>
      <c r="LBN1" s="1"/>
      <c r="LBR1" s="18"/>
      <c r="LBS1" s="1"/>
      <c r="LBW1" s="18"/>
      <c r="LBX1" s="1"/>
      <c r="LCB1" s="18"/>
      <c r="LCC1" s="1"/>
      <c r="LCG1" s="18"/>
      <c r="LCH1" s="1"/>
      <c r="LCL1" s="18"/>
      <c r="LCM1" s="1"/>
      <c r="LCQ1" s="18"/>
      <c r="LCR1" s="1"/>
      <c r="LCV1" s="18"/>
      <c r="LCW1" s="1"/>
      <c r="LDA1" s="18"/>
      <c r="LDB1" s="1"/>
      <c r="LDF1" s="18"/>
      <c r="LDG1" s="1"/>
      <c r="LDK1" s="18"/>
      <c r="LDL1" s="1"/>
      <c r="LDP1" s="18"/>
      <c r="LDQ1" s="1"/>
      <c r="LDU1" s="18"/>
      <c r="LDV1" s="1"/>
      <c r="LDZ1" s="18"/>
      <c r="LEA1" s="1"/>
      <c r="LEE1" s="18"/>
      <c r="LEF1" s="1"/>
      <c r="LEJ1" s="18"/>
      <c r="LEK1" s="1"/>
      <c r="LEO1" s="18"/>
      <c r="LEP1" s="1"/>
      <c r="LET1" s="18"/>
      <c r="LEU1" s="1"/>
      <c r="LEY1" s="18"/>
      <c r="LEZ1" s="1"/>
      <c r="LFD1" s="18"/>
      <c r="LFE1" s="1"/>
      <c r="LFI1" s="18"/>
      <c r="LFJ1" s="1"/>
      <c r="LFN1" s="18"/>
      <c r="LFO1" s="1"/>
      <c r="LFS1" s="18"/>
      <c r="LFT1" s="1"/>
      <c r="LFX1" s="18"/>
      <c r="LFY1" s="1"/>
      <c r="LGC1" s="18"/>
      <c r="LGD1" s="1"/>
      <c r="LGH1" s="18"/>
      <c r="LGI1" s="1"/>
      <c r="LGM1" s="18"/>
      <c r="LGN1" s="1"/>
      <c r="LGR1" s="18"/>
      <c r="LGS1" s="1"/>
      <c r="LGW1" s="18"/>
      <c r="LGX1" s="1"/>
      <c r="LHB1" s="18"/>
      <c r="LHC1" s="1"/>
      <c r="LHG1" s="18"/>
      <c r="LHH1" s="1"/>
      <c r="LHL1" s="18"/>
      <c r="LHM1" s="1"/>
      <c r="LHQ1" s="18"/>
      <c r="LHR1" s="1"/>
      <c r="LHV1" s="18"/>
      <c r="LHW1" s="1"/>
      <c r="LIA1" s="18"/>
      <c r="LIB1" s="1"/>
      <c r="LIF1" s="18"/>
      <c r="LIG1" s="1"/>
      <c r="LIK1" s="18"/>
      <c r="LIL1" s="1"/>
      <c r="LIP1" s="18"/>
      <c r="LIQ1" s="1"/>
      <c r="LIU1" s="18"/>
      <c r="LIV1" s="1"/>
      <c r="LIZ1" s="18"/>
      <c r="LJA1" s="1"/>
      <c r="LJE1" s="18"/>
      <c r="LJF1" s="1"/>
      <c r="LJJ1" s="18"/>
      <c r="LJK1" s="1"/>
      <c r="LJO1" s="18"/>
      <c r="LJP1" s="1"/>
      <c r="LJT1" s="18"/>
      <c r="LJU1" s="1"/>
      <c r="LJY1" s="18"/>
      <c r="LJZ1" s="1"/>
      <c r="LKD1" s="18"/>
      <c r="LKE1" s="1"/>
      <c r="LKI1" s="18"/>
      <c r="LKJ1" s="1"/>
      <c r="LKN1" s="18"/>
      <c r="LKO1" s="1"/>
      <c r="LKS1" s="18"/>
      <c r="LKT1" s="1"/>
      <c r="LKX1" s="18"/>
      <c r="LKY1" s="1"/>
      <c r="LLC1" s="18"/>
      <c r="LLD1" s="1"/>
      <c r="LLH1" s="18"/>
      <c r="LLI1" s="1"/>
      <c r="LLM1" s="18"/>
      <c r="LLN1" s="1"/>
      <c r="LLR1" s="18"/>
      <c r="LLS1" s="1"/>
      <c r="LLW1" s="18"/>
      <c r="LLX1" s="1"/>
      <c r="LMB1" s="18"/>
      <c r="LMC1" s="1"/>
      <c r="LMG1" s="18"/>
      <c r="LMH1" s="1"/>
      <c r="LML1" s="18"/>
      <c r="LMM1" s="1"/>
      <c r="LMQ1" s="18"/>
      <c r="LMR1" s="1"/>
      <c r="LMV1" s="18"/>
      <c r="LMW1" s="1"/>
      <c r="LNA1" s="18"/>
      <c r="LNB1" s="1"/>
      <c r="LNF1" s="18"/>
      <c r="LNG1" s="1"/>
      <c r="LNK1" s="18"/>
      <c r="LNL1" s="1"/>
      <c r="LNP1" s="18"/>
      <c r="LNQ1" s="1"/>
      <c r="LNU1" s="18"/>
      <c r="LNV1" s="1"/>
      <c r="LNZ1" s="18"/>
      <c r="LOA1" s="1"/>
      <c r="LOE1" s="18"/>
      <c r="LOF1" s="1"/>
      <c r="LOJ1" s="18"/>
      <c r="LOK1" s="1"/>
      <c r="LOO1" s="18"/>
      <c r="LOP1" s="1"/>
      <c r="LOT1" s="18"/>
      <c r="LOU1" s="1"/>
      <c r="LOY1" s="18"/>
      <c r="LOZ1" s="1"/>
      <c r="LPD1" s="18"/>
      <c r="LPE1" s="1"/>
      <c r="LPI1" s="18"/>
      <c r="LPJ1" s="1"/>
      <c r="LPN1" s="18"/>
      <c r="LPO1" s="1"/>
      <c r="LPS1" s="18"/>
      <c r="LPT1" s="1"/>
      <c r="LPX1" s="18"/>
      <c r="LPY1" s="1"/>
      <c r="LQC1" s="18"/>
      <c r="LQD1" s="1"/>
      <c r="LQH1" s="18"/>
      <c r="LQI1" s="1"/>
      <c r="LQM1" s="18"/>
      <c r="LQN1" s="1"/>
      <c r="LQR1" s="18"/>
      <c r="LQS1" s="1"/>
      <c r="LQW1" s="18"/>
      <c r="LQX1" s="1"/>
      <c r="LRB1" s="18"/>
      <c r="LRC1" s="1"/>
      <c r="LRG1" s="18"/>
      <c r="LRH1" s="1"/>
      <c r="LRL1" s="18"/>
      <c r="LRM1" s="1"/>
      <c r="LRQ1" s="18"/>
      <c r="LRR1" s="1"/>
      <c r="LRV1" s="18"/>
      <c r="LRW1" s="1"/>
      <c r="LSA1" s="18"/>
      <c r="LSB1" s="1"/>
      <c r="LSF1" s="18"/>
      <c r="LSG1" s="1"/>
      <c r="LSK1" s="18"/>
      <c r="LSL1" s="1"/>
      <c r="LSP1" s="18"/>
      <c r="LSQ1" s="1"/>
      <c r="LSU1" s="18"/>
      <c r="LSV1" s="1"/>
      <c r="LSZ1" s="18"/>
      <c r="LTA1" s="1"/>
      <c r="LTE1" s="18"/>
      <c r="LTF1" s="1"/>
      <c r="LTJ1" s="18"/>
      <c r="LTK1" s="1"/>
      <c r="LTO1" s="18"/>
      <c r="LTP1" s="1"/>
      <c r="LTT1" s="18"/>
      <c r="LTU1" s="1"/>
      <c r="LTY1" s="18"/>
      <c r="LTZ1" s="1"/>
      <c r="LUD1" s="18"/>
      <c r="LUE1" s="1"/>
      <c r="LUI1" s="18"/>
      <c r="LUJ1" s="1"/>
      <c r="LUN1" s="18"/>
      <c r="LUO1" s="1"/>
      <c r="LUS1" s="18"/>
      <c r="LUT1" s="1"/>
      <c r="LUX1" s="18"/>
      <c r="LUY1" s="1"/>
      <c r="LVC1" s="18"/>
      <c r="LVD1" s="1"/>
      <c r="LVH1" s="18"/>
      <c r="LVI1" s="1"/>
      <c r="LVM1" s="18"/>
      <c r="LVN1" s="1"/>
      <c r="LVR1" s="18"/>
      <c r="LVS1" s="1"/>
      <c r="LVW1" s="18"/>
      <c r="LVX1" s="1"/>
      <c r="LWB1" s="18"/>
      <c r="LWC1" s="1"/>
      <c r="LWG1" s="18"/>
      <c r="LWH1" s="1"/>
      <c r="LWL1" s="18"/>
      <c r="LWM1" s="1"/>
      <c r="LWQ1" s="18"/>
      <c r="LWR1" s="1"/>
      <c r="LWV1" s="18"/>
      <c r="LWW1" s="1"/>
      <c r="LXA1" s="18"/>
      <c r="LXB1" s="1"/>
      <c r="LXF1" s="18"/>
      <c r="LXG1" s="1"/>
      <c r="LXK1" s="18"/>
      <c r="LXL1" s="1"/>
      <c r="LXP1" s="18"/>
      <c r="LXQ1" s="1"/>
      <c r="LXU1" s="18"/>
      <c r="LXV1" s="1"/>
      <c r="LXZ1" s="18"/>
      <c r="LYA1" s="1"/>
      <c r="LYE1" s="18"/>
      <c r="LYF1" s="1"/>
      <c r="LYJ1" s="18"/>
      <c r="LYK1" s="1"/>
      <c r="LYO1" s="18"/>
      <c r="LYP1" s="1"/>
      <c r="LYT1" s="18"/>
      <c r="LYU1" s="1"/>
      <c r="LYY1" s="18"/>
      <c r="LYZ1" s="1"/>
      <c r="LZD1" s="18"/>
      <c r="LZE1" s="1"/>
      <c r="LZI1" s="18"/>
      <c r="LZJ1" s="1"/>
      <c r="LZN1" s="18"/>
      <c r="LZO1" s="1"/>
      <c r="LZS1" s="18"/>
      <c r="LZT1" s="1"/>
      <c r="LZX1" s="18"/>
      <c r="LZY1" s="1"/>
      <c r="MAC1" s="18"/>
      <c r="MAD1" s="1"/>
      <c r="MAH1" s="18"/>
      <c r="MAI1" s="1"/>
      <c r="MAM1" s="18"/>
      <c r="MAN1" s="1"/>
      <c r="MAR1" s="18"/>
      <c r="MAS1" s="1"/>
      <c r="MAW1" s="18"/>
      <c r="MAX1" s="1"/>
      <c r="MBB1" s="18"/>
      <c r="MBC1" s="1"/>
      <c r="MBG1" s="18"/>
      <c r="MBH1" s="1"/>
      <c r="MBL1" s="18"/>
      <c r="MBM1" s="1"/>
      <c r="MBQ1" s="18"/>
      <c r="MBR1" s="1"/>
      <c r="MBV1" s="18"/>
      <c r="MBW1" s="1"/>
      <c r="MCA1" s="18"/>
      <c r="MCB1" s="1"/>
      <c r="MCF1" s="18"/>
      <c r="MCG1" s="1"/>
      <c r="MCK1" s="18"/>
      <c r="MCL1" s="1"/>
      <c r="MCP1" s="18"/>
      <c r="MCQ1" s="1"/>
      <c r="MCU1" s="18"/>
      <c r="MCV1" s="1"/>
      <c r="MCZ1" s="18"/>
      <c r="MDA1" s="1"/>
      <c r="MDE1" s="18"/>
      <c r="MDF1" s="1"/>
      <c r="MDJ1" s="18"/>
      <c r="MDK1" s="1"/>
      <c r="MDO1" s="18"/>
      <c r="MDP1" s="1"/>
      <c r="MDT1" s="18"/>
      <c r="MDU1" s="1"/>
      <c r="MDY1" s="18"/>
      <c r="MDZ1" s="1"/>
      <c r="MED1" s="18"/>
      <c r="MEE1" s="1"/>
      <c r="MEI1" s="18"/>
      <c r="MEJ1" s="1"/>
      <c r="MEN1" s="18"/>
      <c r="MEO1" s="1"/>
      <c r="MES1" s="18"/>
      <c r="MET1" s="1"/>
      <c r="MEX1" s="18"/>
      <c r="MEY1" s="1"/>
      <c r="MFC1" s="18"/>
      <c r="MFD1" s="1"/>
      <c r="MFH1" s="18"/>
      <c r="MFI1" s="1"/>
      <c r="MFM1" s="18"/>
      <c r="MFN1" s="1"/>
      <c r="MFR1" s="18"/>
      <c r="MFS1" s="1"/>
      <c r="MFW1" s="18"/>
      <c r="MFX1" s="1"/>
      <c r="MGB1" s="18"/>
      <c r="MGC1" s="1"/>
      <c r="MGG1" s="18"/>
      <c r="MGH1" s="1"/>
      <c r="MGL1" s="18"/>
      <c r="MGM1" s="1"/>
      <c r="MGQ1" s="18"/>
      <c r="MGR1" s="1"/>
      <c r="MGV1" s="18"/>
      <c r="MGW1" s="1"/>
      <c r="MHA1" s="18"/>
      <c r="MHB1" s="1"/>
      <c r="MHF1" s="18"/>
      <c r="MHG1" s="1"/>
      <c r="MHK1" s="18"/>
      <c r="MHL1" s="1"/>
      <c r="MHP1" s="18"/>
      <c r="MHQ1" s="1"/>
      <c r="MHU1" s="18"/>
      <c r="MHV1" s="1"/>
      <c r="MHZ1" s="18"/>
      <c r="MIA1" s="1"/>
      <c r="MIE1" s="18"/>
      <c r="MIF1" s="1"/>
      <c r="MIJ1" s="18"/>
      <c r="MIK1" s="1"/>
      <c r="MIO1" s="18"/>
      <c r="MIP1" s="1"/>
      <c r="MIT1" s="18"/>
      <c r="MIU1" s="1"/>
      <c r="MIY1" s="18"/>
      <c r="MIZ1" s="1"/>
      <c r="MJD1" s="18"/>
      <c r="MJE1" s="1"/>
      <c r="MJI1" s="18"/>
      <c r="MJJ1" s="1"/>
      <c r="MJN1" s="18"/>
      <c r="MJO1" s="1"/>
      <c r="MJS1" s="18"/>
      <c r="MJT1" s="1"/>
      <c r="MJX1" s="18"/>
      <c r="MJY1" s="1"/>
      <c r="MKC1" s="18"/>
      <c r="MKD1" s="1"/>
      <c r="MKH1" s="18"/>
      <c r="MKI1" s="1"/>
      <c r="MKM1" s="18"/>
      <c r="MKN1" s="1"/>
      <c r="MKR1" s="18"/>
      <c r="MKS1" s="1"/>
      <c r="MKW1" s="18"/>
      <c r="MKX1" s="1"/>
      <c r="MLB1" s="18"/>
      <c r="MLC1" s="1"/>
      <c r="MLG1" s="18"/>
      <c r="MLH1" s="1"/>
      <c r="MLL1" s="18"/>
      <c r="MLM1" s="1"/>
      <c r="MLQ1" s="18"/>
      <c r="MLR1" s="1"/>
      <c r="MLV1" s="18"/>
      <c r="MLW1" s="1"/>
      <c r="MMA1" s="18"/>
      <c r="MMB1" s="1"/>
      <c r="MMF1" s="18"/>
      <c r="MMG1" s="1"/>
      <c r="MMK1" s="18"/>
      <c r="MML1" s="1"/>
      <c r="MMP1" s="18"/>
      <c r="MMQ1" s="1"/>
      <c r="MMU1" s="18"/>
      <c r="MMV1" s="1"/>
      <c r="MMZ1" s="18"/>
      <c r="MNA1" s="1"/>
      <c r="MNE1" s="18"/>
      <c r="MNF1" s="1"/>
      <c r="MNJ1" s="18"/>
      <c r="MNK1" s="1"/>
      <c r="MNO1" s="18"/>
      <c r="MNP1" s="1"/>
      <c r="MNT1" s="18"/>
      <c r="MNU1" s="1"/>
      <c r="MNY1" s="18"/>
      <c r="MNZ1" s="1"/>
      <c r="MOD1" s="18"/>
      <c r="MOE1" s="1"/>
      <c r="MOI1" s="18"/>
      <c r="MOJ1" s="1"/>
      <c r="MON1" s="18"/>
      <c r="MOO1" s="1"/>
      <c r="MOS1" s="18"/>
      <c r="MOT1" s="1"/>
      <c r="MOX1" s="18"/>
      <c r="MOY1" s="1"/>
      <c r="MPC1" s="18"/>
      <c r="MPD1" s="1"/>
      <c r="MPH1" s="18"/>
      <c r="MPI1" s="1"/>
      <c r="MPM1" s="18"/>
      <c r="MPN1" s="1"/>
      <c r="MPR1" s="18"/>
      <c r="MPS1" s="1"/>
      <c r="MPW1" s="18"/>
      <c r="MPX1" s="1"/>
      <c r="MQB1" s="18"/>
      <c r="MQC1" s="1"/>
      <c r="MQG1" s="18"/>
      <c r="MQH1" s="1"/>
      <c r="MQL1" s="18"/>
      <c r="MQM1" s="1"/>
      <c r="MQQ1" s="18"/>
      <c r="MQR1" s="1"/>
      <c r="MQV1" s="18"/>
      <c r="MQW1" s="1"/>
      <c r="MRA1" s="18"/>
      <c r="MRB1" s="1"/>
      <c r="MRF1" s="18"/>
      <c r="MRG1" s="1"/>
      <c r="MRK1" s="18"/>
      <c r="MRL1" s="1"/>
      <c r="MRP1" s="18"/>
      <c r="MRQ1" s="1"/>
      <c r="MRU1" s="18"/>
      <c r="MRV1" s="1"/>
      <c r="MRZ1" s="18"/>
      <c r="MSA1" s="1"/>
      <c r="MSE1" s="18"/>
      <c r="MSF1" s="1"/>
      <c r="MSJ1" s="18"/>
      <c r="MSK1" s="1"/>
      <c r="MSO1" s="18"/>
      <c r="MSP1" s="1"/>
      <c r="MST1" s="18"/>
      <c r="MSU1" s="1"/>
      <c r="MSY1" s="18"/>
      <c r="MSZ1" s="1"/>
      <c r="MTD1" s="18"/>
      <c r="MTE1" s="1"/>
      <c r="MTI1" s="18"/>
      <c r="MTJ1" s="1"/>
      <c r="MTN1" s="18"/>
      <c r="MTO1" s="1"/>
      <c r="MTS1" s="18"/>
      <c r="MTT1" s="1"/>
      <c r="MTX1" s="18"/>
      <c r="MTY1" s="1"/>
      <c r="MUC1" s="18"/>
      <c r="MUD1" s="1"/>
      <c r="MUH1" s="18"/>
      <c r="MUI1" s="1"/>
      <c r="MUM1" s="18"/>
      <c r="MUN1" s="1"/>
      <c r="MUR1" s="18"/>
      <c r="MUS1" s="1"/>
      <c r="MUW1" s="18"/>
      <c r="MUX1" s="1"/>
      <c r="MVB1" s="18"/>
      <c r="MVC1" s="1"/>
      <c r="MVG1" s="18"/>
      <c r="MVH1" s="1"/>
      <c r="MVL1" s="18"/>
      <c r="MVM1" s="1"/>
      <c r="MVQ1" s="18"/>
      <c r="MVR1" s="1"/>
      <c r="MVV1" s="18"/>
      <c r="MVW1" s="1"/>
      <c r="MWA1" s="18"/>
      <c r="MWB1" s="1"/>
      <c r="MWF1" s="18"/>
      <c r="MWG1" s="1"/>
      <c r="MWK1" s="18"/>
      <c r="MWL1" s="1"/>
      <c r="MWP1" s="18"/>
      <c r="MWQ1" s="1"/>
      <c r="MWU1" s="18"/>
      <c r="MWV1" s="1"/>
      <c r="MWZ1" s="18"/>
      <c r="MXA1" s="1"/>
      <c r="MXE1" s="18"/>
      <c r="MXF1" s="1"/>
      <c r="MXJ1" s="18"/>
      <c r="MXK1" s="1"/>
      <c r="MXO1" s="18"/>
      <c r="MXP1" s="1"/>
      <c r="MXT1" s="18"/>
      <c r="MXU1" s="1"/>
      <c r="MXY1" s="18"/>
      <c r="MXZ1" s="1"/>
      <c r="MYD1" s="18"/>
      <c r="MYE1" s="1"/>
      <c r="MYI1" s="18"/>
      <c r="MYJ1" s="1"/>
      <c r="MYN1" s="18"/>
      <c r="MYO1" s="1"/>
      <c r="MYS1" s="18"/>
      <c r="MYT1" s="1"/>
      <c r="MYX1" s="18"/>
      <c r="MYY1" s="1"/>
      <c r="MZC1" s="18"/>
      <c r="MZD1" s="1"/>
      <c r="MZH1" s="18"/>
      <c r="MZI1" s="1"/>
      <c r="MZM1" s="18"/>
      <c r="MZN1" s="1"/>
      <c r="MZR1" s="18"/>
      <c r="MZS1" s="1"/>
      <c r="MZW1" s="18"/>
      <c r="MZX1" s="1"/>
      <c r="NAB1" s="18"/>
      <c r="NAC1" s="1"/>
      <c r="NAG1" s="18"/>
      <c r="NAH1" s="1"/>
      <c r="NAL1" s="18"/>
      <c r="NAM1" s="1"/>
      <c r="NAQ1" s="18"/>
      <c r="NAR1" s="1"/>
      <c r="NAV1" s="18"/>
      <c r="NAW1" s="1"/>
      <c r="NBA1" s="18"/>
      <c r="NBB1" s="1"/>
      <c r="NBF1" s="18"/>
      <c r="NBG1" s="1"/>
      <c r="NBK1" s="18"/>
      <c r="NBL1" s="1"/>
      <c r="NBP1" s="18"/>
      <c r="NBQ1" s="1"/>
      <c r="NBU1" s="18"/>
      <c r="NBV1" s="1"/>
      <c r="NBZ1" s="18"/>
      <c r="NCA1" s="1"/>
      <c r="NCE1" s="18"/>
      <c r="NCF1" s="1"/>
      <c r="NCJ1" s="18"/>
      <c r="NCK1" s="1"/>
      <c r="NCO1" s="18"/>
      <c r="NCP1" s="1"/>
      <c r="NCT1" s="18"/>
      <c r="NCU1" s="1"/>
      <c r="NCY1" s="18"/>
      <c r="NCZ1" s="1"/>
      <c r="NDD1" s="18"/>
      <c r="NDE1" s="1"/>
      <c r="NDI1" s="18"/>
      <c r="NDJ1" s="1"/>
      <c r="NDN1" s="18"/>
      <c r="NDO1" s="1"/>
      <c r="NDS1" s="18"/>
      <c r="NDT1" s="1"/>
      <c r="NDX1" s="18"/>
      <c r="NDY1" s="1"/>
      <c r="NEC1" s="18"/>
      <c r="NED1" s="1"/>
      <c r="NEH1" s="18"/>
      <c r="NEI1" s="1"/>
      <c r="NEM1" s="18"/>
      <c r="NEN1" s="1"/>
      <c r="NER1" s="18"/>
      <c r="NES1" s="1"/>
      <c r="NEW1" s="18"/>
      <c r="NEX1" s="1"/>
      <c r="NFB1" s="18"/>
      <c r="NFC1" s="1"/>
      <c r="NFG1" s="18"/>
      <c r="NFH1" s="1"/>
      <c r="NFL1" s="18"/>
      <c r="NFM1" s="1"/>
      <c r="NFQ1" s="18"/>
      <c r="NFR1" s="1"/>
      <c r="NFV1" s="18"/>
      <c r="NFW1" s="1"/>
      <c r="NGA1" s="18"/>
      <c r="NGB1" s="1"/>
      <c r="NGF1" s="18"/>
      <c r="NGG1" s="1"/>
      <c r="NGK1" s="18"/>
      <c r="NGL1" s="1"/>
      <c r="NGP1" s="18"/>
      <c r="NGQ1" s="1"/>
      <c r="NGU1" s="18"/>
      <c r="NGV1" s="1"/>
      <c r="NGZ1" s="18"/>
      <c r="NHA1" s="1"/>
      <c r="NHE1" s="18"/>
      <c r="NHF1" s="1"/>
      <c r="NHJ1" s="18"/>
      <c r="NHK1" s="1"/>
      <c r="NHO1" s="18"/>
      <c r="NHP1" s="1"/>
      <c r="NHT1" s="18"/>
      <c r="NHU1" s="1"/>
      <c r="NHY1" s="18"/>
      <c r="NHZ1" s="1"/>
      <c r="NID1" s="18"/>
      <c r="NIE1" s="1"/>
      <c r="NII1" s="18"/>
      <c r="NIJ1" s="1"/>
      <c r="NIN1" s="18"/>
      <c r="NIO1" s="1"/>
      <c r="NIS1" s="18"/>
      <c r="NIT1" s="1"/>
      <c r="NIX1" s="18"/>
      <c r="NIY1" s="1"/>
      <c r="NJC1" s="18"/>
      <c r="NJD1" s="1"/>
      <c r="NJH1" s="18"/>
      <c r="NJI1" s="1"/>
      <c r="NJM1" s="18"/>
      <c r="NJN1" s="1"/>
      <c r="NJR1" s="18"/>
      <c r="NJS1" s="1"/>
      <c r="NJW1" s="18"/>
      <c r="NJX1" s="1"/>
      <c r="NKB1" s="18"/>
      <c r="NKC1" s="1"/>
      <c r="NKG1" s="18"/>
      <c r="NKH1" s="1"/>
      <c r="NKL1" s="18"/>
      <c r="NKM1" s="1"/>
      <c r="NKQ1" s="18"/>
      <c r="NKR1" s="1"/>
      <c r="NKV1" s="18"/>
      <c r="NKW1" s="1"/>
      <c r="NLA1" s="18"/>
      <c r="NLB1" s="1"/>
      <c r="NLF1" s="18"/>
      <c r="NLG1" s="1"/>
      <c r="NLK1" s="18"/>
      <c r="NLL1" s="1"/>
      <c r="NLP1" s="18"/>
      <c r="NLQ1" s="1"/>
      <c r="NLU1" s="18"/>
      <c r="NLV1" s="1"/>
      <c r="NLZ1" s="18"/>
      <c r="NMA1" s="1"/>
      <c r="NME1" s="18"/>
      <c r="NMF1" s="1"/>
      <c r="NMJ1" s="18"/>
      <c r="NMK1" s="1"/>
      <c r="NMO1" s="18"/>
      <c r="NMP1" s="1"/>
      <c r="NMT1" s="18"/>
      <c r="NMU1" s="1"/>
      <c r="NMY1" s="18"/>
      <c r="NMZ1" s="1"/>
      <c r="NND1" s="18"/>
      <c r="NNE1" s="1"/>
      <c r="NNI1" s="18"/>
      <c r="NNJ1" s="1"/>
      <c r="NNN1" s="18"/>
      <c r="NNO1" s="1"/>
      <c r="NNS1" s="18"/>
      <c r="NNT1" s="1"/>
      <c r="NNX1" s="18"/>
      <c r="NNY1" s="1"/>
      <c r="NOC1" s="18"/>
      <c r="NOD1" s="1"/>
      <c r="NOH1" s="18"/>
      <c r="NOI1" s="1"/>
      <c r="NOM1" s="18"/>
      <c r="NON1" s="1"/>
      <c r="NOR1" s="18"/>
      <c r="NOS1" s="1"/>
      <c r="NOW1" s="18"/>
      <c r="NOX1" s="1"/>
      <c r="NPB1" s="18"/>
      <c r="NPC1" s="1"/>
      <c r="NPG1" s="18"/>
      <c r="NPH1" s="1"/>
      <c r="NPL1" s="18"/>
      <c r="NPM1" s="1"/>
      <c r="NPQ1" s="18"/>
      <c r="NPR1" s="1"/>
      <c r="NPV1" s="18"/>
      <c r="NPW1" s="1"/>
      <c r="NQA1" s="18"/>
      <c r="NQB1" s="1"/>
      <c r="NQF1" s="18"/>
      <c r="NQG1" s="1"/>
      <c r="NQK1" s="18"/>
      <c r="NQL1" s="1"/>
      <c r="NQP1" s="18"/>
      <c r="NQQ1" s="1"/>
      <c r="NQU1" s="18"/>
      <c r="NQV1" s="1"/>
      <c r="NQZ1" s="18"/>
      <c r="NRA1" s="1"/>
      <c r="NRE1" s="18"/>
      <c r="NRF1" s="1"/>
      <c r="NRJ1" s="18"/>
      <c r="NRK1" s="1"/>
      <c r="NRO1" s="18"/>
      <c r="NRP1" s="1"/>
      <c r="NRT1" s="18"/>
      <c r="NRU1" s="1"/>
      <c r="NRY1" s="18"/>
      <c r="NRZ1" s="1"/>
      <c r="NSD1" s="18"/>
      <c r="NSE1" s="1"/>
      <c r="NSI1" s="18"/>
      <c r="NSJ1" s="1"/>
      <c r="NSN1" s="18"/>
      <c r="NSO1" s="1"/>
      <c r="NSS1" s="18"/>
      <c r="NST1" s="1"/>
      <c r="NSX1" s="18"/>
      <c r="NSY1" s="1"/>
      <c r="NTC1" s="18"/>
      <c r="NTD1" s="1"/>
      <c r="NTH1" s="18"/>
      <c r="NTI1" s="1"/>
      <c r="NTM1" s="18"/>
      <c r="NTN1" s="1"/>
      <c r="NTR1" s="18"/>
      <c r="NTS1" s="1"/>
      <c r="NTW1" s="18"/>
      <c r="NTX1" s="1"/>
      <c r="NUB1" s="18"/>
      <c r="NUC1" s="1"/>
      <c r="NUG1" s="18"/>
      <c r="NUH1" s="1"/>
      <c r="NUL1" s="18"/>
      <c r="NUM1" s="1"/>
      <c r="NUQ1" s="18"/>
      <c r="NUR1" s="1"/>
      <c r="NUV1" s="18"/>
      <c r="NUW1" s="1"/>
      <c r="NVA1" s="18"/>
      <c r="NVB1" s="1"/>
      <c r="NVF1" s="18"/>
      <c r="NVG1" s="1"/>
      <c r="NVK1" s="18"/>
      <c r="NVL1" s="1"/>
      <c r="NVP1" s="18"/>
      <c r="NVQ1" s="1"/>
      <c r="NVU1" s="18"/>
      <c r="NVV1" s="1"/>
      <c r="NVZ1" s="18"/>
      <c r="NWA1" s="1"/>
      <c r="NWE1" s="18"/>
      <c r="NWF1" s="1"/>
      <c r="NWJ1" s="18"/>
      <c r="NWK1" s="1"/>
      <c r="NWO1" s="18"/>
      <c r="NWP1" s="1"/>
      <c r="NWT1" s="18"/>
      <c r="NWU1" s="1"/>
      <c r="NWY1" s="18"/>
      <c r="NWZ1" s="1"/>
      <c r="NXD1" s="18"/>
      <c r="NXE1" s="1"/>
      <c r="NXI1" s="18"/>
      <c r="NXJ1" s="1"/>
      <c r="NXN1" s="18"/>
      <c r="NXO1" s="1"/>
      <c r="NXS1" s="18"/>
      <c r="NXT1" s="1"/>
      <c r="NXX1" s="18"/>
      <c r="NXY1" s="1"/>
      <c r="NYC1" s="18"/>
      <c r="NYD1" s="1"/>
      <c r="NYH1" s="18"/>
      <c r="NYI1" s="1"/>
      <c r="NYM1" s="18"/>
      <c r="NYN1" s="1"/>
      <c r="NYR1" s="18"/>
      <c r="NYS1" s="1"/>
      <c r="NYW1" s="18"/>
      <c r="NYX1" s="1"/>
      <c r="NZB1" s="18"/>
      <c r="NZC1" s="1"/>
      <c r="NZG1" s="18"/>
      <c r="NZH1" s="1"/>
      <c r="NZL1" s="18"/>
      <c r="NZM1" s="1"/>
      <c r="NZQ1" s="18"/>
      <c r="NZR1" s="1"/>
      <c r="NZV1" s="18"/>
      <c r="NZW1" s="1"/>
      <c r="OAA1" s="18"/>
      <c r="OAB1" s="1"/>
      <c r="OAF1" s="18"/>
      <c r="OAG1" s="1"/>
      <c r="OAK1" s="18"/>
      <c r="OAL1" s="1"/>
      <c r="OAP1" s="18"/>
      <c r="OAQ1" s="1"/>
      <c r="OAU1" s="18"/>
      <c r="OAV1" s="1"/>
      <c r="OAZ1" s="18"/>
      <c r="OBA1" s="1"/>
      <c r="OBE1" s="18"/>
      <c r="OBF1" s="1"/>
      <c r="OBJ1" s="18"/>
      <c r="OBK1" s="1"/>
      <c r="OBO1" s="18"/>
      <c r="OBP1" s="1"/>
      <c r="OBT1" s="18"/>
      <c r="OBU1" s="1"/>
      <c r="OBY1" s="18"/>
      <c r="OBZ1" s="1"/>
      <c r="OCD1" s="18"/>
      <c r="OCE1" s="1"/>
      <c r="OCI1" s="18"/>
      <c r="OCJ1" s="1"/>
      <c r="OCN1" s="18"/>
      <c r="OCO1" s="1"/>
      <c r="OCS1" s="18"/>
      <c r="OCT1" s="1"/>
      <c r="OCX1" s="18"/>
      <c r="OCY1" s="1"/>
      <c r="ODC1" s="18"/>
      <c r="ODD1" s="1"/>
      <c r="ODH1" s="18"/>
      <c r="ODI1" s="1"/>
      <c r="ODM1" s="18"/>
      <c r="ODN1" s="1"/>
      <c r="ODR1" s="18"/>
      <c r="ODS1" s="1"/>
      <c r="ODW1" s="18"/>
      <c r="ODX1" s="1"/>
      <c r="OEB1" s="18"/>
      <c r="OEC1" s="1"/>
      <c r="OEG1" s="18"/>
      <c r="OEH1" s="1"/>
      <c r="OEL1" s="18"/>
      <c r="OEM1" s="1"/>
      <c r="OEQ1" s="18"/>
      <c r="OER1" s="1"/>
      <c r="OEV1" s="18"/>
      <c r="OEW1" s="1"/>
      <c r="OFA1" s="18"/>
      <c r="OFB1" s="1"/>
      <c r="OFF1" s="18"/>
      <c r="OFG1" s="1"/>
      <c r="OFK1" s="18"/>
      <c r="OFL1" s="1"/>
      <c r="OFP1" s="18"/>
      <c r="OFQ1" s="1"/>
      <c r="OFU1" s="18"/>
      <c r="OFV1" s="1"/>
      <c r="OFZ1" s="18"/>
      <c r="OGA1" s="1"/>
      <c r="OGE1" s="18"/>
      <c r="OGF1" s="1"/>
      <c r="OGJ1" s="18"/>
      <c r="OGK1" s="1"/>
      <c r="OGO1" s="18"/>
      <c r="OGP1" s="1"/>
      <c r="OGT1" s="18"/>
      <c r="OGU1" s="1"/>
      <c r="OGY1" s="18"/>
      <c r="OGZ1" s="1"/>
      <c r="OHD1" s="18"/>
      <c r="OHE1" s="1"/>
      <c r="OHI1" s="18"/>
      <c r="OHJ1" s="1"/>
      <c r="OHN1" s="18"/>
      <c r="OHO1" s="1"/>
      <c r="OHS1" s="18"/>
      <c r="OHT1" s="1"/>
      <c r="OHX1" s="18"/>
      <c r="OHY1" s="1"/>
      <c r="OIC1" s="18"/>
      <c r="OID1" s="1"/>
      <c r="OIH1" s="18"/>
      <c r="OII1" s="1"/>
      <c r="OIM1" s="18"/>
      <c r="OIN1" s="1"/>
      <c r="OIR1" s="18"/>
      <c r="OIS1" s="1"/>
      <c r="OIW1" s="18"/>
      <c r="OIX1" s="1"/>
      <c r="OJB1" s="18"/>
      <c r="OJC1" s="1"/>
      <c r="OJG1" s="18"/>
      <c r="OJH1" s="1"/>
      <c r="OJL1" s="18"/>
      <c r="OJM1" s="1"/>
      <c r="OJQ1" s="18"/>
      <c r="OJR1" s="1"/>
      <c r="OJV1" s="18"/>
      <c r="OJW1" s="1"/>
      <c r="OKA1" s="18"/>
      <c r="OKB1" s="1"/>
      <c r="OKF1" s="18"/>
      <c r="OKG1" s="1"/>
      <c r="OKK1" s="18"/>
      <c r="OKL1" s="1"/>
      <c r="OKP1" s="18"/>
      <c r="OKQ1" s="1"/>
      <c r="OKU1" s="18"/>
      <c r="OKV1" s="1"/>
      <c r="OKZ1" s="18"/>
      <c r="OLA1" s="1"/>
      <c r="OLE1" s="18"/>
      <c r="OLF1" s="1"/>
      <c r="OLJ1" s="18"/>
      <c r="OLK1" s="1"/>
      <c r="OLO1" s="18"/>
      <c r="OLP1" s="1"/>
      <c r="OLT1" s="18"/>
      <c r="OLU1" s="1"/>
      <c r="OLY1" s="18"/>
      <c r="OLZ1" s="1"/>
      <c r="OMD1" s="18"/>
      <c r="OME1" s="1"/>
      <c r="OMI1" s="18"/>
      <c r="OMJ1" s="1"/>
      <c r="OMN1" s="18"/>
      <c r="OMO1" s="1"/>
      <c r="OMS1" s="18"/>
      <c r="OMT1" s="1"/>
      <c r="OMX1" s="18"/>
      <c r="OMY1" s="1"/>
      <c r="ONC1" s="18"/>
      <c r="OND1" s="1"/>
      <c r="ONH1" s="18"/>
      <c r="ONI1" s="1"/>
      <c r="ONM1" s="18"/>
      <c r="ONN1" s="1"/>
      <c r="ONR1" s="18"/>
      <c r="ONS1" s="1"/>
      <c r="ONW1" s="18"/>
      <c r="ONX1" s="1"/>
      <c r="OOB1" s="18"/>
      <c r="OOC1" s="1"/>
      <c r="OOG1" s="18"/>
      <c r="OOH1" s="1"/>
      <c r="OOL1" s="18"/>
      <c r="OOM1" s="1"/>
      <c r="OOQ1" s="18"/>
      <c r="OOR1" s="1"/>
      <c r="OOV1" s="18"/>
      <c r="OOW1" s="1"/>
      <c r="OPA1" s="18"/>
      <c r="OPB1" s="1"/>
      <c r="OPF1" s="18"/>
      <c r="OPG1" s="1"/>
      <c r="OPK1" s="18"/>
      <c r="OPL1" s="1"/>
      <c r="OPP1" s="18"/>
      <c r="OPQ1" s="1"/>
      <c r="OPU1" s="18"/>
      <c r="OPV1" s="1"/>
      <c r="OPZ1" s="18"/>
      <c r="OQA1" s="1"/>
      <c r="OQE1" s="18"/>
      <c r="OQF1" s="1"/>
      <c r="OQJ1" s="18"/>
      <c r="OQK1" s="1"/>
      <c r="OQO1" s="18"/>
      <c r="OQP1" s="1"/>
      <c r="OQT1" s="18"/>
      <c r="OQU1" s="1"/>
      <c r="OQY1" s="18"/>
      <c r="OQZ1" s="1"/>
      <c r="ORD1" s="18"/>
      <c r="ORE1" s="1"/>
      <c r="ORI1" s="18"/>
      <c r="ORJ1" s="1"/>
      <c r="ORN1" s="18"/>
      <c r="ORO1" s="1"/>
      <c r="ORS1" s="18"/>
      <c r="ORT1" s="1"/>
      <c r="ORX1" s="18"/>
      <c r="ORY1" s="1"/>
      <c r="OSC1" s="18"/>
      <c r="OSD1" s="1"/>
      <c r="OSH1" s="18"/>
      <c r="OSI1" s="1"/>
      <c r="OSM1" s="18"/>
      <c r="OSN1" s="1"/>
      <c r="OSR1" s="18"/>
      <c r="OSS1" s="1"/>
      <c r="OSW1" s="18"/>
      <c r="OSX1" s="1"/>
      <c r="OTB1" s="18"/>
      <c r="OTC1" s="1"/>
      <c r="OTG1" s="18"/>
      <c r="OTH1" s="1"/>
      <c r="OTL1" s="18"/>
      <c r="OTM1" s="1"/>
      <c r="OTQ1" s="18"/>
      <c r="OTR1" s="1"/>
      <c r="OTV1" s="18"/>
      <c r="OTW1" s="1"/>
      <c r="OUA1" s="18"/>
      <c r="OUB1" s="1"/>
      <c r="OUF1" s="18"/>
      <c r="OUG1" s="1"/>
      <c r="OUK1" s="18"/>
      <c r="OUL1" s="1"/>
      <c r="OUP1" s="18"/>
      <c r="OUQ1" s="1"/>
      <c r="OUU1" s="18"/>
      <c r="OUV1" s="1"/>
      <c r="OUZ1" s="18"/>
      <c r="OVA1" s="1"/>
      <c r="OVE1" s="18"/>
      <c r="OVF1" s="1"/>
      <c r="OVJ1" s="18"/>
      <c r="OVK1" s="1"/>
      <c r="OVO1" s="18"/>
      <c r="OVP1" s="1"/>
      <c r="OVT1" s="18"/>
      <c r="OVU1" s="1"/>
      <c r="OVY1" s="18"/>
      <c r="OVZ1" s="1"/>
      <c r="OWD1" s="18"/>
      <c r="OWE1" s="1"/>
      <c r="OWI1" s="18"/>
      <c r="OWJ1" s="1"/>
      <c r="OWN1" s="18"/>
      <c r="OWO1" s="1"/>
      <c r="OWS1" s="18"/>
      <c r="OWT1" s="1"/>
      <c r="OWX1" s="18"/>
      <c r="OWY1" s="1"/>
      <c r="OXC1" s="18"/>
      <c r="OXD1" s="1"/>
      <c r="OXH1" s="18"/>
      <c r="OXI1" s="1"/>
      <c r="OXM1" s="18"/>
      <c r="OXN1" s="1"/>
      <c r="OXR1" s="18"/>
      <c r="OXS1" s="1"/>
      <c r="OXW1" s="18"/>
      <c r="OXX1" s="1"/>
      <c r="OYB1" s="18"/>
      <c r="OYC1" s="1"/>
      <c r="OYG1" s="18"/>
      <c r="OYH1" s="1"/>
      <c r="OYL1" s="18"/>
      <c r="OYM1" s="1"/>
      <c r="OYQ1" s="18"/>
      <c r="OYR1" s="1"/>
      <c r="OYV1" s="18"/>
      <c r="OYW1" s="1"/>
      <c r="OZA1" s="18"/>
      <c r="OZB1" s="1"/>
      <c r="OZF1" s="18"/>
      <c r="OZG1" s="1"/>
      <c r="OZK1" s="18"/>
      <c r="OZL1" s="1"/>
      <c r="OZP1" s="18"/>
      <c r="OZQ1" s="1"/>
      <c r="OZU1" s="18"/>
      <c r="OZV1" s="1"/>
      <c r="OZZ1" s="18"/>
      <c r="PAA1" s="1"/>
      <c r="PAE1" s="18"/>
      <c r="PAF1" s="1"/>
      <c r="PAJ1" s="18"/>
      <c r="PAK1" s="1"/>
      <c r="PAO1" s="18"/>
      <c r="PAP1" s="1"/>
      <c r="PAT1" s="18"/>
      <c r="PAU1" s="1"/>
      <c r="PAY1" s="18"/>
      <c r="PAZ1" s="1"/>
      <c r="PBD1" s="18"/>
      <c r="PBE1" s="1"/>
      <c r="PBI1" s="18"/>
      <c r="PBJ1" s="1"/>
      <c r="PBN1" s="18"/>
      <c r="PBO1" s="1"/>
      <c r="PBS1" s="18"/>
      <c r="PBT1" s="1"/>
      <c r="PBX1" s="18"/>
      <c r="PBY1" s="1"/>
      <c r="PCC1" s="18"/>
      <c r="PCD1" s="1"/>
      <c r="PCH1" s="18"/>
      <c r="PCI1" s="1"/>
      <c r="PCM1" s="18"/>
      <c r="PCN1" s="1"/>
      <c r="PCR1" s="18"/>
      <c r="PCS1" s="1"/>
      <c r="PCW1" s="18"/>
      <c r="PCX1" s="1"/>
      <c r="PDB1" s="18"/>
      <c r="PDC1" s="1"/>
      <c r="PDG1" s="18"/>
      <c r="PDH1" s="1"/>
      <c r="PDL1" s="18"/>
      <c r="PDM1" s="1"/>
      <c r="PDQ1" s="18"/>
      <c r="PDR1" s="1"/>
      <c r="PDV1" s="18"/>
      <c r="PDW1" s="1"/>
      <c r="PEA1" s="18"/>
      <c r="PEB1" s="1"/>
      <c r="PEF1" s="18"/>
      <c r="PEG1" s="1"/>
      <c r="PEK1" s="18"/>
      <c r="PEL1" s="1"/>
      <c r="PEP1" s="18"/>
      <c r="PEQ1" s="1"/>
      <c r="PEU1" s="18"/>
      <c r="PEV1" s="1"/>
      <c r="PEZ1" s="18"/>
      <c r="PFA1" s="1"/>
      <c r="PFE1" s="18"/>
      <c r="PFF1" s="1"/>
      <c r="PFJ1" s="18"/>
      <c r="PFK1" s="1"/>
      <c r="PFO1" s="18"/>
      <c r="PFP1" s="1"/>
      <c r="PFT1" s="18"/>
      <c r="PFU1" s="1"/>
      <c r="PFY1" s="18"/>
      <c r="PFZ1" s="1"/>
      <c r="PGD1" s="18"/>
      <c r="PGE1" s="1"/>
      <c r="PGI1" s="18"/>
      <c r="PGJ1" s="1"/>
      <c r="PGN1" s="18"/>
      <c r="PGO1" s="1"/>
      <c r="PGS1" s="18"/>
      <c r="PGT1" s="1"/>
      <c r="PGX1" s="18"/>
      <c r="PGY1" s="1"/>
      <c r="PHC1" s="18"/>
      <c r="PHD1" s="1"/>
      <c r="PHH1" s="18"/>
      <c r="PHI1" s="1"/>
      <c r="PHM1" s="18"/>
      <c r="PHN1" s="1"/>
      <c r="PHR1" s="18"/>
      <c r="PHS1" s="1"/>
      <c r="PHW1" s="18"/>
      <c r="PHX1" s="1"/>
      <c r="PIB1" s="18"/>
      <c r="PIC1" s="1"/>
      <c r="PIG1" s="18"/>
      <c r="PIH1" s="1"/>
      <c r="PIL1" s="18"/>
      <c r="PIM1" s="1"/>
      <c r="PIQ1" s="18"/>
      <c r="PIR1" s="1"/>
      <c r="PIV1" s="18"/>
      <c r="PIW1" s="1"/>
      <c r="PJA1" s="18"/>
      <c r="PJB1" s="1"/>
      <c r="PJF1" s="18"/>
      <c r="PJG1" s="1"/>
      <c r="PJK1" s="18"/>
      <c r="PJL1" s="1"/>
      <c r="PJP1" s="18"/>
      <c r="PJQ1" s="1"/>
      <c r="PJU1" s="18"/>
      <c r="PJV1" s="1"/>
      <c r="PJZ1" s="18"/>
      <c r="PKA1" s="1"/>
      <c r="PKE1" s="18"/>
      <c r="PKF1" s="1"/>
      <c r="PKJ1" s="18"/>
      <c r="PKK1" s="1"/>
      <c r="PKO1" s="18"/>
      <c r="PKP1" s="1"/>
      <c r="PKT1" s="18"/>
      <c r="PKU1" s="1"/>
      <c r="PKY1" s="18"/>
      <c r="PKZ1" s="1"/>
      <c r="PLD1" s="18"/>
      <c r="PLE1" s="1"/>
      <c r="PLI1" s="18"/>
      <c r="PLJ1" s="1"/>
      <c r="PLN1" s="18"/>
      <c r="PLO1" s="1"/>
      <c r="PLS1" s="18"/>
      <c r="PLT1" s="1"/>
      <c r="PLX1" s="18"/>
      <c r="PLY1" s="1"/>
      <c r="PMC1" s="18"/>
      <c r="PMD1" s="1"/>
      <c r="PMH1" s="18"/>
      <c r="PMI1" s="1"/>
      <c r="PMM1" s="18"/>
      <c r="PMN1" s="1"/>
      <c r="PMR1" s="18"/>
      <c r="PMS1" s="1"/>
      <c r="PMW1" s="18"/>
      <c r="PMX1" s="1"/>
      <c r="PNB1" s="18"/>
      <c r="PNC1" s="1"/>
      <c r="PNG1" s="18"/>
      <c r="PNH1" s="1"/>
      <c r="PNL1" s="18"/>
      <c r="PNM1" s="1"/>
      <c r="PNQ1" s="18"/>
      <c r="PNR1" s="1"/>
      <c r="PNV1" s="18"/>
      <c r="PNW1" s="1"/>
      <c r="POA1" s="18"/>
      <c r="POB1" s="1"/>
      <c r="POF1" s="18"/>
      <c r="POG1" s="1"/>
      <c r="POK1" s="18"/>
      <c r="POL1" s="1"/>
      <c r="POP1" s="18"/>
      <c r="POQ1" s="1"/>
      <c r="POU1" s="18"/>
      <c r="POV1" s="1"/>
      <c r="POZ1" s="18"/>
      <c r="PPA1" s="1"/>
      <c r="PPE1" s="18"/>
      <c r="PPF1" s="1"/>
      <c r="PPJ1" s="18"/>
      <c r="PPK1" s="1"/>
      <c r="PPO1" s="18"/>
      <c r="PPP1" s="1"/>
      <c r="PPT1" s="18"/>
      <c r="PPU1" s="1"/>
      <c r="PPY1" s="18"/>
      <c r="PPZ1" s="1"/>
      <c r="PQD1" s="18"/>
      <c r="PQE1" s="1"/>
      <c r="PQI1" s="18"/>
      <c r="PQJ1" s="1"/>
      <c r="PQN1" s="18"/>
      <c r="PQO1" s="1"/>
      <c r="PQS1" s="18"/>
      <c r="PQT1" s="1"/>
      <c r="PQX1" s="18"/>
      <c r="PQY1" s="1"/>
      <c r="PRC1" s="18"/>
      <c r="PRD1" s="1"/>
      <c r="PRH1" s="18"/>
      <c r="PRI1" s="1"/>
      <c r="PRM1" s="18"/>
      <c r="PRN1" s="1"/>
      <c r="PRR1" s="18"/>
      <c r="PRS1" s="1"/>
      <c r="PRW1" s="18"/>
      <c r="PRX1" s="1"/>
      <c r="PSB1" s="18"/>
      <c r="PSC1" s="1"/>
      <c r="PSG1" s="18"/>
      <c r="PSH1" s="1"/>
      <c r="PSL1" s="18"/>
      <c r="PSM1" s="1"/>
      <c r="PSQ1" s="18"/>
      <c r="PSR1" s="1"/>
      <c r="PSV1" s="18"/>
      <c r="PSW1" s="1"/>
      <c r="PTA1" s="18"/>
      <c r="PTB1" s="1"/>
      <c r="PTF1" s="18"/>
      <c r="PTG1" s="1"/>
      <c r="PTK1" s="18"/>
      <c r="PTL1" s="1"/>
      <c r="PTP1" s="18"/>
      <c r="PTQ1" s="1"/>
      <c r="PTU1" s="18"/>
      <c r="PTV1" s="1"/>
      <c r="PTZ1" s="18"/>
      <c r="PUA1" s="1"/>
      <c r="PUE1" s="18"/>
      <c r="PUF1" s="1"/>
      <c r="PUJ1" s="18"/>
      <c r="PUK1" s="1"/>
      <c r="PUO1" s="18"/>
      <c r="PUP1" s="1"/>
      <c r="PUT1" s="18"/>
      <c r="PUU1" s="1"/>
      <c r="PUY1" s="18"/>
      <c r="PUZ1" s="1"/>
      <c r="PVD1" s="18"/>
      <c r="PVE1" s="1"/>
      <c r="PVI1" s="18"/>
      <c r="PVJ1" s="1"/>
      <c r="PVN1" s="18"/>
      <c r="PVO1" s="1"/>
      <c r="PVS1" s="18"/>
      <c r="PVT1" s="1"/>
      <c r="PVX1" s="18"/>
      <c r="PVY1" s="1"/>
      <c r="PWC1" s="18"/>
      <c r="PWD1" s="1"/>
      <c r="PWH1" s="18"/>
      <c r="PWI1" s="1"/>
      <c r="PWM1" s="18"/>
      <c r="PWN1" s="1"/>
      <c r="PWR1" s="18"/>
      <c r="PWS1" s="1"/>
      <c r="PWW1" s="18"/>
      <c r="PWX1" s="1"/>
      <c r="PXB1" s="18"/>
      <c r="PXC1" s="1"/>
      <c r="PXG1" s="18"/>
      <c r="PXH1" s="1"/>
      <c r="PXL1" s="18"/>
      <c r="PXM1" s="1"/>
      <c r="PXQ1" s="18"/>
      <c r="PXR1" s="1"/>
      <c r="PXV1" s="18"/>
      <c r="PXW1" s="1"/>
      <c r="PYA1" s="18"/>
      <c r="PYB1" s="1"/>
      <c r="PYF1" s="18"/>
      <c r="PYG1" s="1"/>
      <c r="PYK1" s="18"/>
      <c r="PYL1" s="1"/>
      <c r="PYP1" s="18"/>
      <c r="PYQ1" s="1"/>
      <c r="PYU1" s="18"/>
      <c r="PYV1" s="1"/>
      <c r="PYZ1" s="18"/>
      <c r="PZA1" s="1"/>
      <c r="PZE1" s="18"/>
      <c r="PZF1" s="1"/>
      <c r="PZJ1" s="18"/>
      <c r="PZK1" s="1"/>
      <c r="PZO1" s="18"/>
      <c r="PZP1" s="1"/>
      <c r="PZT1" s="18"/>
      <c r="PZU1" s="1"/>
      <c r="PZY1" s="18"/>
      <c r="PZZ1" s="1"/>
      <c r="QAD1" s="18"/>
      <c r="QAE1" s="1"/>
      <c r="QAI1" s="18"/>
      <c r="QAJ1" s="1"/>
      <c r="QAN1" s="18"/>
      <c r="QAO1" s="1"/>
      <c r="QAS1" s="18"/>
      <c r="QAT1" s="1"/>
      <c r="QAX1" s="18"/>
      <c r="QAY1" s="1"/>
      <c r="QBC1" s="18"/>
      <c r="QBD1" s="1"/>
      <c r="QBH1" s="18"/>
      <c r="QBI1" s="1"/>
      <c r="QBM1" s="18"/>
      <c r="QBN1" s="1"/>
      <c r="QBR1" s="18"/>
      <c r="QBS1" s="1"/>
      <c r="QBW1" s="18"/>
      <c r="QBX1" s="1"/>
      <c r="QCB1" s="18"/>
      <c r="QCC1" s="1"/>
      <c r="QCG1" s="18"/>
      <c r="QCH1" s="1"/>
      <c r="QCL1" s="18"/>
      <c r="QCM1" s="1"/>
      <c r="QCQ1" s="18"/>
      <c r="QCR1" s="1"/>
      <c r="QCV1" s="18"/>
      <c r="QCW1" s="1"/>
      <c r="QDA1" s="18"/>
      <c r="QDB1" s="1"/>
      <c r="QDF1" s="18"/>
      <c r="QDG1" s="1"/>
      <c r="QDK1" s="18"/>
      <c r="QDL1" s="1"/>
      <c r="QDP1" s="18"/>
      <c r="QDQ1" s="1"/>
      <c r="QDU1" s="18"/>
      <c r="QDV1" s="1"/>
      <c r="QDZ1" s="18"/>
      <c r="QEA1" s="1"/>
      <c r="QEE1" s="18"/>
      <c r="QEF1" s="1"/>
      <c r="QEJ1" s="18"/>
      <c r="QEK1" s="1"/>
      <c r="QEO1" s="18"/>
      <c r="QEP1" s="1"/>
      <c r="QET1" s="18"/>
      <c r="QEU1" s="1"/>
      <c r="QEY1" s="18"/>
      <c r="QEZ1" s="1"/>
      <c r="QFD1" s="18"/>
      <c r="QFE1" s="1"/>
      <c r="QFI1" s="18"/>
      <c r="QFJ1" s="1"/>
      <c r="QFN1" s="18"/>
      <c r="QFO1" s="1"/>
      <c r="QFS1" s="18"/>
      <c r="QFT1" s="1"/>
      <c r="QFX1" s="18"/>
      <c r="QFY1" s="1"/>
      <c r="QGC1" s="18"/>
      <c r="QGD1" s="1"/>
      <c r="QGH1" s="18"/>
      <c r="QGI1" s="1"/>
      <c r="QGM1" s="18"/>
      <c r="QGN1" s="1"/>
      <c r="QGR1" s="18"/>
      <c r="QGS1" s="1"/>
      <c r="QGW1" s="18"/>
      <c r="QGX1" s="1"/>
      <c r="QHB1" s="18"/>
      <c r="QHC1" s="1"/>
      <c r="QHG1" s="18"/>
      <c r="QHH1" s="1"/>
      <c r="QHL1" s="18"/>
      <c r="QHM1" s="1"/>
      <c r="QHQ1" s="18"/>
      <c r="QHR1" s="1"/>
      <c r="QHV1" s="18"/>
      <c r="QHW1" s="1"/>
      <c r="QIA1" s="18"/>
      <c r="QIB1" s="1"/>
      <c r="QIF1" s="18"/>
      <c r="QIG1" s="1"/>
      <c r="QIK1" s="18"/>
      <c r="QIL1" s="1"/>
      <c r="QIP1" s="18"/>
      <c r="QIQ1" s="1"/>
      <c r="QIU1" s="18"/>
      <c r="QIV1" s="1"/>
      <c r="QIZ1" s="18"/>
      <c r="QJA1" s="1"/>
      <c r="QJE1" s="18"/>
      <c r="QJF1" s="1"/>
      <c r="QJJ1" s="18"/>
      <c r="QJK1" s="1"/>
      <c r="QJO1" s="18"/>
      <c r="QJP1" s="1"/>
      <c r="QJT1" s="18"/>
      <c r="QJU1" s="1"/>
      <c r="QJY1" s="18"/>
      <c r="QJZ1" s="1"/>
      <c r="QKD1" s="18"/>
      <c r="QKE1" s="1"/>
      <c r="QKI1" s="18"/>
      <c r="QKJ1" s="1"/>
      <c r="QKN1" s="18"/>
      <c r="QKO1" s="1"/>
      <c r="QKS1" s="18"/>
      <c r="QKT1" s="1"/>
      <c r="QKX1" s="18"/>
      <c r="QKY1" s="1"/>
      <c r="QLC1" s="18"/>
      <c r="QLD1" s="1"/>
      <c r="QLH1" s="18"/>
      <c r="QLI1" s="1"/>
      <c r="QLM1" s="18"/>
      <c r="QLN1" s="1"/>
      <c r="QLR1" s="18"/>
      <c r="QLS1" s="1"/>
      <c r="QLW1" s="18"/>
      <c r="QLX1" s="1"/>
      <c r="QMB1" s="18"/>
      <c r="QMC1" s="1"/>
      <c r="QMG1" s="18"/>
      <c r="QMH1" s="1"/>
      <c r="QML1" s="18"/>
      <c r="QMM1" s="1"/>
      <c r="QMQ1" s="18"/>
      <c r="QMR1" s="1"/>
      <c r="QMV1" s="18"/>
      <c r="QMW1" s="1"/>
      <c r="QNA1" s="18"/>
      <c r="QNB1" s="1"/>
      <c r="QNF1" s="18"/>
      <c r="QNG1" s="1"/>
      <c r="QNK1" s="18"/>
      <c r="QNL1" s="1"/>
      <c r="QNP1" s="18"/>
      <c r="QNQ1" s="1"/>
      <c r="QNU1" s="18"/>
      <c r="QNV1" s="1"/>
      <c r="QNZ1" s="18"/>
      <c r="QOA1" s="1"/>
      <c r="QOE1" s="18"/>
      <c r="QOF1" s="1"/>
      <c r="QOJ1" s="18"/>
      <c r="QOK1" s="1"/>
      <c r="QOO1" s="18"/>
      <c r="QOP1" s="1"/>
      <c r="QOT1" s="18"/>
      <c r="QOU1" s="1"/>
      <c r="QOY1" s="18"/>
      <c r="QOZ1" s="1"/>
      <c r="QPD1" s="18"/>
      <c r="QPE1" s="1"/>
      <c r="QPI1" s="18"/>
      <c r="QPJ1" s="1"/>
      <c r="QPN1" s="18"/>
      <c r="QPO1" s="1"/>
      <c r="QPS1" s="18"/>
      <c r="QPT1" s="1"/>
      <c r="QPX1" s="18"/>
      <c r="QPY1" s="1"/>
      <c r="QQC1" s="18"/>
      <c r="QQD1" s="1"/>
      <c r="QQH1" s="18"/>
      <c r="QQI1" s="1"/>
      <c r="QQM1" s="18"/>
      <c r="QQN1" s="1"/>
      <c r="QQR1" s="18"/>
      <c r="QQS1" s="1"/>
      <c r="QQW1" s="18"/>
      <c r="QQX1" s="1"/>
      <c r="QRB1" s="18"/>
      <c r="QRC1" s="1"/>
      <c r="QRG1" s="18"/>
      <c r="QRH1" s="1"/>
      <c r="QRL1" s="18"/>
      <c r="QRM1" s="1"/>
      <c r="QRQ1" s="18"/>
      <c r="QRR1" s="1"/>
      <c r="QRV1" s="18"/>
      <c r="QRW1" s="1"/>
      <c r="QSA1" s="18"/>
      <c r="QSB1" s="1"/>
      <c r="QSF1" s="18"/>
      <c r="QSG1" s="1"/>
      <c r="QSK1" s="18"/>
      <c r="QSL1" s="1"/>
      <c r="QSP1" s="18"/>
      <c r="QSQ1" s="1"/>
      <c r="QSU1" s="18"/>
      <c r="QSV1" s="1"/>
      <c r="QSZ1" s="18"/>
      <c r="QTA1" s="1"/>
      <c r="QTE1" s="18"/>
      <c r="QTF1" s="1"/>
      <c r="QTJ1" s="18"/>
      <c r="QTK1" s="1"/>
      <c r="QTO1" s="18"/>
      <c r="QTP1" s="1"/>
      <c r="QTT1" s="18"/>
      <c r="QTU1" s="1"/>
      <c r="QTY1" s="18"/>
      <c r="QTZ1" s="1"/>
      <c r="QUD1" s="18"/>
      <c r="QUE1" s="1"/>
      <c r="QUI1" s="18"/>
      <c r="QUJ1" s="1"/>
      <c r="QUN1" s="18"/>
      <c r="QUO1" s="1"/>
      <c r="QUS1" s="18"/>
      <c r="QUT1" s="1"/>
      <c r="QUX1" s="18"/>
      <c r="QUY1" s="1"/>
      <c r="QVC1" s="18"/>
      <c r="QVD1" s="1"/>
      <c r="QVH1" s="18"/>
      <c r="QVI1" s="1"/>
      <c r="QVM1" s="18"/>
      <c r="QVN1" s="1"/>
      <c r="QVR1" s="18"/>
      <c r="QVS1" s="1"/>
      <c r="QVW1" s="18"/>
      <c r="QVX1" s="1"/>
      <c r="QWB1" s="18"/>
      <c r="QWC1" s="1"/>
      <c r="QWG1" s="18"/>
      <c r="QWH1" s="1"/>
      <c r="QWL1" s="18"/>
      <c r="QWM1" s="1"/>
      <c r="QWQ1" s="18"/>
      <c r="QWR1" s="1"/>
      <c r="QWV1" s="18"/>
      <c r="QWW1" s="1"/>
      <c r="QXA1" s="18"/>
      <c r="QXB1" s="1"/>
      <c r="QXF1" s="18"/>
      <c r="QXG1" s="1"/>
      <c r="QXK1" s="18"/>
      <c r="QXL1" s="1"/>
      <c r="QXP1" s="18"/>
      <c r="QXQ1" s="1"/>
      <c r="QXU1" s="18"/>
      <c r="QXV1" s="1"/>
      <c r="QXZ1" s="18"/>
      <c r="QYA1" s="1"/>
      <c r="QYE1" s="18"/>
      <c r="QYF1" s="1"/>
      <c r="QYJ1" s="18"/>
      <c r="QYK1" s="1"/>
      <c r="QYO1" s="18"/>
      <c r="QYP1" s="1"/>
      <c r="QYT1" s="18"/>
      <c r="QYU1" s="1"/>
      <c r="QYY1" s="18"/>
      <c r="QYZ1" s="1"/>
      <c r="QZD1" s="18"/>
      <c r="QZE1" s="1"/>
      <c r="QZI1" s="18"/>
      <c r="QZJ1" s="1"/>
      <c r="QZN1" s="18"/>
      <c r="QZO1" s="1"/>
      <c r="QZS1" s="18"/>
      <c r="QZT1" s="1"/>
      <c r="QZX1" s="18"/>
      <c r="QZY1" s="1"/>
      <c r="RAC1" s="18"/>
      <c r="RAD1" s="1"/>
      <c r="RAH1" s="18"/>
      <c r="RAI1" s="1"/>
      <c r="RAM1" s="18"/>
      <c r="RAN1" s="1"/>
      <c r="RAR1" s="18"/>
      <c r="RAS1" s="1"/>
      <c r="RAW1" s="18"/>
      <c r="RAX1" s="1"/>
      <c r="RBB1" s="18"/>
      <c r="RBC1" s="1"/>
      <c r="RBG1" s="18"/>
      <c r="RBH1" s="1"/>
      <c r="RBL1" s="18"/>
      <c r="RBM1" s="1"/>
      <c r="RBQ1" s="18"/>
      <c r="RBR1" s="1"/>
      <c r="RBV1" s="18"/>
      <c r="RBW1" s="1"/>
      <c r="RCA1" s="18"/>
      <c r="RCB1" s="1"/>
      <c r="RCF1" s="18"/>
      <c r="RCG1" s="1"/>
      <c r="RCK1" s="18"/>
      <c r="RCL1" s="1"/>
      <c r="RCP1" s="18"/>
      <c r="RCQ1" s="1"/>
      <c r="RCU1" s="18"/>
      <c r="RCV1" s="1"/>
      <c r="RCZ1" s="18"/>
      <c r="RDA1" s="1"/>
      <c r="RDE1" s="18"/>
      <c r="RDF1" s="1"/>
      <c r="RDJ1" s="18"/>
      <c r="RDK1" s="1"/>
      <c r="RDO1" s="18"/>
      <c r="RDP1" s="1"/>
      <c r="RDT1" s="18"/>
      <c r="RDU1" s="1"/>
      <c r="RDY1" s="18"/>
      <c r="RDZ1" s="1"/>
      <c r="RED1" s="18"/>
      <c r="REE1" s="1"/>
      <c r="REI1" s="18"/>
      <c r="REJ1" s="1"/>
      <c r="REN1" s="18"/>
      <c r="REO1" s="1"/>
      <c r="RES1" s="18"/>
      <c r="RET1" s="1"/>
      <c r="REX1" s="18"/>
      <c r="REY1" s="1"/>
      <c r="RFC1" s="18"/>
      <c r="RFD1" s="1"/>
      <c r="RFH1" s="18"/>
      <c r="RFI1" s="1"/>
      <c r="RFM1" s="18"/>
      <c r="RFN1" s="1"/>
      <c r="RFR1" s="18"/>
      <c r="RFS1" s="1"/>
      <c r="RFW1" s="18"/>
      <c r="RFX1" s="1"/>
      <c r="RGB1" s="18"/>
      <c r="RGC1" s="1"/>
      <c r="RGG1" s="18"/>
      <c r="RGH1" s="1"/>
      <c r="RGL1" s="18"/>
      <c r="RGM1" s="1"/>
      <c r="RGQ1" s="18"/>
      <c r="RGR1" s="1"/>
      <c r="RGV1" s="18"/>
      <c r="RGW1" s="1"/>
      <c r="RHA1" s="18"/>
      <c r="RHB1" s="1"/>
      <c r="RHF1" s="18"/>
      <c r="RHG1" s="1"/>
      <c r="RHK1" s="18"/>
      <c r="RHL1" s="1"/>
      <c r="RHP1" s="18"/>
      <c r="RHQ1" s="1"/>
      <c r="RHU1" s="18"/>
      <c r="RHV1" s="1"/>
      <c r="RHZ1" s="18"/>
      <c r="RIA1" s="1"/>
      <c r="RIE1" s="18"/>
      <c r="RIF1" s="1"/>
      <c r="RIJ1" s="18"/>
      <c r="RIK1" s="1"/>
      <c r="RIO1" s="18"/>
      <c r="RIP1" s="1"/>
      <c r="RIT1" s="18"/>
      <c r="RIU1" s="1"/>
      <c r="RIY1" s="18"/>
      <c r="RIZ1" s="1"/>
      <c r="RJD1" s="18"/>
      <c r="RJE1" s="1"/>
      <c r="RJI1" s="18"/>
      <c r="RJJ1" s="1"/>
      <c r="RJN1" s="18"/>
      <c r="RJO1" s="1"/>
      <c r="RJS1" s="18"/>
      <c r="RJT1" s="1"/>
      <c r="RJX1" s="18"/>
      <c r="RJY1" s="1"/>
      <c r="RKC1" s="18"/>
      <c r="RKD1" s="1"/>
      <c r="RKH1" s="18"/>
      <c r="RKI1" s="1"/>
      <c r="RKM1" s="18"/>
      <c r="RKN1" s="1"/>
      <c r="RKR1" s="18"/>
      <c r="RKS1" s="1"/>
      <c r="RKW1" s="18"/>
      <c r="RKX1" s="1"/>
      <c r="RLB1" s="18"/>
      <c r="RLC1" s="1"/>
      <c r="RLG1" s="18"/>
      <c r="RLH1" s="1"/>
      <c r="RLL1" s="18"/>
      <c r="RLM1" s="1"/>
      <c r="RLQ1" s="18"/>
      <c r="RLR1" s="1"/>
      <c r="RLV1" s="18"/>
      <c r="RLW1" s="1"/>
      <c r="RMA1" s="18"/>
      <c r="RMB1" s="1"/>
      <c r="RMF1" s="18"/>
      <c r="RMG1" s="1"/>
      <c r="RMK1" s="18"/>
      <c r="RML1" s="1"/>
      <c r="RMP1" s="18"/>
      <c r="RMQ1" s="1"/>
      <c r="RMU1" s="18"/>
      <c r="RMV1" s="1"/>
      <c r="RMZ1" s="18"/>
      <c r="RNA1" s="1"/>
      <c r="RNE1" s="18"/>
      <c r="RNF1" s="1"/>
      <c r="RNJ1" s="18"/>
      <c r="RNK1" s="1"/>
      <c r="RNO1" s="18"/>
      <c r="RNP1" s="1"/>
      <c r="RNT1" s="18"/>
      <c r="RNU1" s="1"/>
      <c r="RNY1" s="18"/>
      <c r="RNZ1" s="1"/>
      <c r="ROD1" s="18"/>
      <c r="ROE1" s="1"/>
      <c r="ROI1" s="18"/>
      <c r="ROJ1" s="1"/>
      <c r="RON1" s="18"/>
      <c r="ROO1" s="1"/>
      <c r="ROS1" s="18"/>
      <c r="ROT1" s="1"/>
      <c r="ROX1" s="18"/>
      <c r="ROY1" s="1"/>
      <c r="RPC1" s="18"/>
      <c r="RPD1" s="1"/>
      <c r="RPH1" s="18"/>
      <c r="RPI1" s="1"/>
      <c r="RPM1" s="18"/>
      <c r="RPN1" s="1"/>
      <c r="RPR1" s="18"/>
      <c r="RPS1" s="1"/>
      <c r="RPW1" s="18"/>
      <c r="RPX1" s="1"/>
      <c r="RQB1" s="18"/>
      <c r="RQC1" s="1"/>
      <c r="RQG1" s="18"/>
      <c r="RQH1" s="1"/>
      <c r="RQL1" s="18"/>
      <c r="RQM1" s="1"/>
      <c r="RQQ1" s="18"/>
      <c r="RQR1" s="1"/>
      <c r="RQV1" s="18"/>
      <c r="RQW1" s="1"/>
      <c r="RRA1" s="18"/>
      <c r="RRB1" s="1"/>
      <c r="RRF1" s="18"/>
      <c r="RRG1" s="1"/>
      <c r="RRK1" s="18"/>
      <c r="RRL1" s="1"/>
      <c r="RRP1" s="18"/>
      <c r="RRQ1" s="1"/>
      <c r="RRU1" s="18"/>
      <c r="RRV1" s="1"/>
      <c r="RRZ1" s="18"/>
      <c r="RSA1" s="1"/>
      <c r="RSE1" s="18"/>
      <c r="RSF1" s="1"/>
      <c r="RSJ1" s="18"/>
      <c r="RSK1" s="1"/>
      <c r="RSO1" s="18"/>
      <c r="RSP1" s="1"/>
      <c r="RST1" s="18"/>
      <c r="RSU1" s="1"/>
      <c r="RSY1" s="18"/>
      <c r="RSZ1" s="1"/>
      <c r="RTD1" s="18"/>
      <c r="RTE1" s="1"/>
      <c r="RTI1" s="18"/>
      <c r="RTJ1" s="1"/>
      <c r="RTN1" s="18"/>
      <c r="RTO1" s="1"/>
      <c r="RTS1" s="18"/>
      <c r="RTT1" s="1"/>
      <c r="RTX1" s="18"/>
      <c r="RTY1" s="1"/>
      <c r="RUC1" s="18"/>
      <c r="RUD1" s="1"/>
      <c r="RUH1" s="18"/>
      <c r="RUI1" s="1"/>
      <c r="RUM1" s="18"/>
      <c r="RUN1" s="1"/>
      <c r="RUR1" s="18"/>
      <c r="RUS1" s="1"/>
      <c r="RUW1" s="18"/>
      <c r="RUX1" s="1"/>
      <c r="RVB1" s="18"/>
      <c r="RVC1" s="1"/>
      <c r="RVG1" s="18"/>
      <c r="RVH1" s="1"/>
      <c r="RVL1" s="18"/>
      <c r="RVM1" s="1"/>
      <c r="RVQ1" s="18"/>
      <c r="RVR1" s="1"/>
      <c r="RVV1" s="18"/>
      <c r="RVW1" s="1"/>
      <c r="RWA1" s="18"/>
      <c r="RWB1" s="1"/>
      <c r="RWF1" s="18"/>
      <c r="RWG1" s="1"/>
      <c r="RWK1" s="18"/>
      <c r="RWL1" s="1"/>
      <c r="RWP1" s="18"/>
      <c r="RWQ1" s="1"/>
      <c r="RWU1" s="18"/>
      <c r="RWV1" s="1"/>
      <c r="RWZ1" s="18"/>
      <c r="RXA1" s="1"/>
      <c r="RXE1" s="18"/>
      <c r="RXF1" s="1"/>
      <c r="RXJ1" s="18"/>
      <c r="RXK1" s="1"/>
      <c r="RXO1" s="18"/>
      <c r="RXP1" s="1"/>
      <c r="RXT1" s="18"/>
      <c r="RXU1" s="1"/>
      <c r="RXY1" s="18"/>
      <c r="RXZ1" s="1"/>
      <c r="RYD1" s="18"/>
      <c r="RYE1" s="1"/>
      <c r="RYI1" s="18"/>
      <c r="RYJ1" s="1"/>
      <c r="RYN1" s="18"/>
      <c r="RYO1" s="1"/>
      <c r="RYS1" s="18"/>
      <c r="RYT1" s="1"/>
      <c r="RYX1" s="18"/>
      <c r="RYY1" s="1"/>
      <c r="RZC1" s="18"/>
      <c r="RZD1" s="1"/>
      <c r="RZH1" s="18"/>
      <c r="RZI1" s="1"/>
      <c r="RZM1" s="18"/>
      <c r="RZN1" s="1"/>
      <c r="RZR1" s="18"/>
      <c r="RZS1" s="1"/>
      <c r="RZW1" s="18"/>
      <c r="RZX1" s="1"/>
      <c r="SAB1" s="18"/>
      <c r="SAC1" s="1"/>
      <c r="SAG1" s="18"/>
      <c r="SAH1" s="1"/>
      <c r="SAL1" s="18"/>
      <c r="SAM1" s="1"/>
      <c r="SAQ1" s="18"/>
      <c r="SAR1" s="1"/>
      <c r="SAV1" s="18"/>
      <c r="SAW1" s="1"/>
      <c r="SBA1" s="18"/>
      <c r="SBB1" s="1"/>
      <c r="SBF1" s="18"/>
      <c r="SBG1" s="1"/>
      <c r="SBK1" s="18"/>
      <c r="SBL1" s="1"/>
      <c r="SBP1" s="18"/>
      <c r="SBQ1" s="1"/>
      <c r="SBU1" s="18"/>
      <c r="SBV1" s="1"/>
      <c r="SBZ1" s="18"/>
      <c r="SCA1" s="1"/>
      <c r="SCE1" s="18"/>
      <c r="SCF1" s="1"/>
      <c r="SCJ1" s="18"/>
      <c r="SCK1" s="1"/>
      <c r="SCO1" s="18"/>
      <c r="SCP1" s="1"/>
      <c r="SCT1" s="18"/>
      <c r="SCU1" s="1"/>
      <c r="SCY1" s="18"/>
      <c r="SCZ1" s="1"/>
      <c r="SDD1" s="18"/>
      <c r="SDE1" s="1"/>
      <c r="SDI1" s="18"/>
      <c r="SDJ1" s="1"/>
      <c r="SDN1" s="18"/>
      <c r="SDO1" s="1"/>
      <c r="SDS1" s="18"/>
      <c r="SDT1" s="1"/>
      <c r="SDX1" s="18"/>
      <c r="SDY1" s="1"/>
      <c r="SEC1" s="18"/>
      <c r="SED1" s="1"/>
      <c r="SEH1" s="18"/>
      <c r="SEI1" s="1"/>
      <c r="SEM1" s="18"/>
      <c r="SEN1" s="1"/>
      <c r="SER1" s="18"/>
      <c r="SES1" s="1"/>
      <c r="SEW1" s="18"/>
      <c r="SEX1" s="1"/>
      <c r="SFB1" s="18"/>
      <c r="SFC1" s="1"/>
      <c r="SFG1" s="18"/>
      <c r="SFH1" s="1"/>
      <c r="SFL1" s="18"/>
      <c r="SFM1" s="1"/>
      <c r="SFQ1" s="18"/>
      <c r="SFR1" s="1"/>
      <c r="SFV1" s="18"/>
      <c r="SFW1" s="1"/>
      <c r="SGA1" s="18"/>
      <c r="SGB1" s="1"/>
      <c r="SGF1" s="18"/>
      <c r="SGG1" s="1"/>
      <c r="SGK1" s="18"/>
      <c r="SGL1" s="1"/>
      <c r="SGP1" s="18"/>
      <c r="SGQ1" s="1"/>
      <c r="SGU1" s="18"/>
      <c r="SGV1" s="1"/>
      <c r="SGZ1" s="18"/>
      <c r="SHA1" s="1"/>
      <c r="SHE1" s="18"/>
      <c r="SHF1" s="1"/>
      <c r="SHJ1" s="18"/>
      <c r="SHK1" s="1"/>
      <c r="SHO1" s="18"/>
      <c r="SHP1" s="1"/>
      <c r="SHT1" s="18"/>
      <c r="SHU1" s="1"/>
      <c r="SHY1" s="18"/>
      <c r="SHZ1" s="1"/>
      <c r="SID1" s="18"/>
      <c r="SIE1" s="1"/>
      <c r="SII1" s="18"/>
      <c r="SIJ1" s="1"/>
      <c r="SIN1" s="18"/>
      <c r="SIO1" s="1"/>
      <c r="SIS1" s="18"/>
      <c r="SIT1" s="1"/>
      <c r="SIX1" s="18"/>
      <c r="SIY1" s="1"/>
      <c r="SJC1" s="18"/>
      <c r="SJD1" s="1"/>
      <c r="SJH1" s="18"/>
      <c r="SJI1" s="1"/>
      <c r="SJM1" s="18"/>
      <c r="SJN1" s="1"/>
      <c r="SJR1" s="18"/>
      <c r="SJS1" s="1"/>
      <c r="SJW1" s="18"/>
      <c r="SJX1" s="1"/>
      <c r="SKB1" s="18"/>
      <c r="SKC1" s="1"/>
      <c r="SKG1" s="18"/>
      <c r="SKH1" s="1"/>
      <c r="SKL1" s="18"/>
      <c r="SKM1" s="1"/>
      <c r="SKQ1" s="18"/>
      <c r="SKR1" s="1"/>
      <c r="SKV1" s="18"/>
      <c r="SKW1" s="1"/>
      <c r="SLA1" s="18"/>
      <c r="SLB1" s="1"/>
      <c r="SLF1" s="18"/>
      <c r="SLG1" s="1"/>
      <c r="SLK1" s="18"/>
      <c r="SLL1" s="1"/>
      <c r="SLP1" s="18"/>
      <c r="SLQ1" s="1"/>
      <c r="SLU1" s="18"/>
      <c r="SLV1" s="1"/>
      <c r="SLZ1" s="18"/>
      <c r="SMA1" s="1"/>
      <c r="SME1" s="18"/>
      <c r="SMF1" s="1"/>
      <c r="SMJ1" s="18"/>
      <c r="SMK1" s="1"/>
      <c r="SMO1" s="18"/>
      <c r="SMP1" s="1"/>
      <c r="SMT1" s="18"/>
      <c r="SMU1" s="1"/>
      <c r="SMY1" s="18"/>
      <c r="SMZ1" s="1"/>
      <c r="SND1" s="18"/>
      <c r="SNE1" s="1"/>
      <c r="SNI1" s="18"/>
      <c r="SNJ1" s="1"/>
      <c r="SNN1" s="18"/>
      <c r="SNO1" s="1"/>
      <c r="SNS1" s="18"/>
      <c r="SNT1" s="1"/>
      <c r="SNX1" s="18"/>
      <c r="SNY1" s="1"/>
      <c r="SOC1" s="18"/>
      <c r="SOD1" s="1"/>
      <c r="SOH1" s="18"/>
      <c r="SOI1" s="1"/>
      <c r="SOM1" s="18"/>
      <c r="SON1" s="1"/>
      <c r="SOR1" s="18"/>
      <c r="SOS1" s="1"/>
      <c r="SOW1" s="18"/>
      <c r="SOX1" s="1"/>
      <c r="SPB1" s="18"/>
      <c r="SPC1" s="1"/>
      <c r="SPG1" s="18"/>
      <c r="SPH1" s="1"/>
      <c r="SPL1" s="18"/>
      <c r="SPM1" s="1"/>
      <c r="SPQ1" s="18"/>
      <c r="SPR1" s="1"/>
      <c r="SPV1" s="18"/>
      <c r="SPW1" s="1"/>
      <c r="SQA1" s="18"/>
      <c r="SQB1" s="1"/>
      <c r="SQF1" s="18"/>
      <c r="SQG1" s="1"/>
      <c r="SQK1" s="18"/>
      <c r="SQL1" s="1"/>
      <c r="SQP1" s="18"/>
      <c r="SQQ1" s="1"/>
      <c r="SQU1" s="18"/>
      <c r="SQV1" s="1"/>
      <c r="SQZ1" s="18"/>
      <c r="SRA1" s="1"/>
      <c r="SRE1" s="18"/>
      <c r="SRF1" s="1"/>
      <c r="SRJ1" s="18"/>
      <c r="SRK1" s="1"/>
      <c r="SRO1" s="18"/>
      <c r="SRP1" s="1"/>
      <c r="SRT1" s="18"/>
      <c r="SRU1" s="1"/>
      <c r="SRY1" s="18"/>
      <c r="SRZ1" s="1"/>
      <c r="SSD1" s="18"/>
      <c r="SSE1" s="1"/>
      <c r="SSI1" s="18"/>
      <c r="SSJ1" s="1"/>
      <c r="SSN1" s="18"/>
      <c r="SSO1" s="1"/>
      <c r="SSS1" s="18"/>
      <c r="SST1" s="1"/>
      <c r="SSX1" s="18"/>
      <c r="SSY1" s="1"/>
      <c r="STC1" s="18"/>
      <c r="STD1" s="1"/>
      <c r="STH1" s="18"/>
      <c r="STI1" s="1"/>
      <c r="STM1" s="18"/>
      <c r="STN1" s="1"/>
      <c r="STR1" s="18"/>
      <c r="STS1" s="1"/>
      <c r="STW1" s="18"/>
      <c r="STX1" s="1"/>
      <c r="SUB1" s="18"/>
      <c r="SUC1" s="1"/>
      <c r="SUG1" s="18"/>
      <c r="SUH1" s="1"/>
      <c r="SUL1" s="18"/>
      <c r="SUM1" s="1"/>
      <c r="SUQ1" s="18"/>
      <c r="SUR1" s="1"/>
      <c r="SUV1" s="18"/>
      <c r="SUW1" s="1"/>
      <c r="SVA1" s="18"/>
      <c r="SVB1" s="1"/>
      <c r="SVF1" s="18"/>
      <c r="SVG1" s="1"/>
      <c r="SVK1" s="18"/>
      <c r="SVL1" s="1"/>
      <c r="SVP1" s="18"/>
      <c r="SVQ1" s="1"/>
      <c r="SVU1" s="18"/>
      <c r="SVV1" s="1"/>
      <c r="SVZ1" s="18"/>
      <c r="SWA1" s="1"/>
      <c r="SWE1" s="18"/>
      <c r="SWF1" s="1"/>
      <c r="SWJ1" s="18"/>
      <c r="SWK1" s="1"/>
      <c r="SWO1" s="18"/>
      <c r="SWP1" s="1"/>
      <c r="SWT1" s="18"/>
      <c r="SWU1" s="1"/>
      <c r="SWY1" s="18"/>
      <c r="SWZ1" s="1"/>
      <c r="SXD1" s="18"/>
      <c r="SXE1" s="1"/>
      <c r="SXI1" s="18"/>
      <c r="SXJ1" s="1"/>
      <c r="SXN1" s="18"/>
      <c r="SXO1" s="1"/>
      <c r="SXS1" s="18"/>
      <c r="SXT1" s="1"/>
      <c r="SXX1" s="18"/>
      <c r="SXY1" s="1"/>
      <c r="SYC1" s="18"/>
      <c r="SYD1" s="1"/>
      <c r="SYH1" s="18"/>
      <c r="SYI1" s="1"/>
      <c r="SYM1" s="18"/>
      <c r="SYN1" s="1"/>
      <c r="SYR1" s="18"/>
      <c r="SYS1" s="1"/>
      <c r="SYW1" s="18"/>
      <c r="SYX1" s="1"/>
      <c r="SZB1" s="18"/>
      <c r="SZC1" s="1"/>
      <c r="SZG1" s="18"/>
      <c r="SZH1" s="1"/>
      <c r="SZL1" s="18"/>
      <c r="SZM1" s="1"/>
      <c r="SZQ1" s="18"/>
      <c r="SZR1" s="1"/>
      <c r="SZV1" s="18"/>
      <c r="SZW1" s="1"/>
      <c r="TAA1" s="18"/>
      <c r="TAB1" s="1"/>
      <c r="TAF1" s="18"/>
      <c r="TAG1" s="1"/>
      <c r="TAK1" s="18"/>
      <c r="TAL1" s="1"/>
      <c r="TAP1" s="18"/>
      <c r="TAQ1" s="1"/>
      <c r="TAU1" s="18"/>
      <c r="TAV1" s="1"/>
      <c r="TAZ1" s="18"/>
      <c r="TBA1" s="1"/>
      <c r="TBE1" s="18"/>
      <c r="TBF1" s="1"/>
      <c r="TBJ1" s="18"/>
      <c r="TBK1" s="1"/>
      <c r="TBO1" s="18"/>
      <c r="TBP1" s="1"/>
      <c r="TBT1" s="18"/>
      <c r="TBU1" s="1"/>
      <c r="TBY1" s="18"/>
      <c r="TBZ1" s="1"/>
      <c r="TCD1" s="18"/>
      <c r="TCE1" s="1"/>
      <c r="TCI1" s="18"/>
      <c r="TCJ1" s="1"/>
      <c r="TCN1" s="18"/>
      <c r="TCO1" s="1"/>
      <c r="TCS1" s="18"/>
      <c r="TCT1" s="1"/>
      <c r="TCX1" s="18"/>
      <c r="TCY1" s="1"/>
      <c r="TDC1" s="18"/>
      <c r="TDD1" s="1"/>
      <c r="TDH1" s="18"/>
      <c r="TDI1" s="1"/>
      <c r="TDM1" s="18"/>
      <c r="TDN1" s="1"/>
      <c r="TDR1" s="18"/>
      <c r="TDS1" s="1"/>
      <c r="TDW1" s="18"/>
      <c r="TDX1" s="1"/>
      <c r="TEB1" s="18"/>
      <c r="TEC1" s="1"/>
      <c r="TEG1" s="18"/>
      <c r="TEH1" s="1"/>
      <c r="TEL1" s="18"/>
      <c r="TEM1" s="1"/>
      <c r="TEQ1" s="18"/>
      <c r="TER1" s="1"/>
      <c r="TEV1" s="18"/>
      <c r="TEW1" s="1"/>
      <c r="TFA1" s="18"/>
      <c r="TFB1" s="1"/>
      <c r="TFF1" s="18"/>
      <c r="TFG1" s="1"/>
      <c r="TFK1" s="18"/>
      <c r="TFL1" s="1"/>
      <c r="TFP1" s="18"/>
      <c r="TFQ1" s="1"/>
      <c r="TFU1" s="18"/>
      <c r="TFV1" s="1"/>
      <c r="TFZ1" s="18"/>
      <c r="TGA1" s="1"/>
      <c r="TGE1" s="18"/>
      <c r="TGF1" s="1"/>
      <c r="TGJ1" s="18"/>
      <c r="TGK1" s="1"/>
      <c r="TGO1" s="18"/>
      <c r="TGP1" s="1"/>
      <c r="TGT1" s="18"/>
      <c r="TGU1" s="1"/>
      <c r="TGY1" s="18"/>
      <c r="TGZ1" s="1"/>
      <c r="THD1" s="18"/>
      <c r="THE1" s="1"/>
      <c r="THI1" s="18"/>
      <c r="THJ1" s="1"/>
      <c r="THN1" s="18"/>
      <c r="THO1" s="1"/>
      <c r="THS1" s="18"/>
      <c r="THT1" s="1"/>
      <c r="THX1" s="18"/>
      <c r="THY1" s="1"/>
      <c r="TIC1" s="18"/>
      <c r="TID1" s="1"/>
      <c r="TIH1" s="18"/>
      <c r="TII1" s="1"/>
      <c r="TIM1" s="18"/>
      <c r="TIN1" s="1"/>
      <c r="TIR1" s="18"/>
      <c r="TIS1" s="1"/>
      <c r="TIW1" s="18"/>
      <c r="TIX1" s="1"/>
      <c r="TJB1" s="18"/>
      <c r="TJC1" s="1"/>
      <c r="TJG1" s="18"/>
      <c r="TJH1" s="1"/>
      <c r="TJL1" s="18"/>
      <c r="TJM1" s="1"/>
      <c r="TJQ1" s="18"/>
      <c r="TJR1" s="1"/>
      <c r="TJV1" s="18"/>
      <c r="TJW1" s="1"/>
      <c r="TKA1" s="18"/>
      <c r="TKB1" s="1"/>
      <c r="TKF1" s="18"/>
      <c r="TKG1" s="1"/>
      <c r="TKK1" s="18"/>
      <c r="TKL1" s="1"/>
      <c r="TKP1" s="18"/>
      <c r="TKQ1" s="1"/>
      <c r="TKU1" s="18"/>
      <c r="TKV1" s="1"/>
      <c r="TKZ1" s="18"/>
      <c r="TLA1" s="1"/>
      <c r="TLE1" s="18"/>
      <c r="TLF1" s="1"/>
      <c r="TLJ1" s="18"/>
      <c r="TLK1" s="1"/>
      <c r="TLO1" s="18"/>
      <c r="TLP1" s="1"/>
      <c r="TLT1" s="18"/>
      <c r="TLU1" s="1"/>
      <c r="TLY1" s="18"/>
      <c r="TLZ1" s="1"/>
      <c r="TMD1" s="18"/>
      <c r="TME1" s="1"/>
      <c r="TMI1" s="18"/>
      <c r="TMJ1" s="1"/>
      <c r="TMN1" s="18"/>
      <c r="TMO1" s="1"/>
      <c r="TMS1" s="18"/>
      <c r="TMT1" s="1"/>
      <c r="TMX1" s="18"/>
      <c r="TMY1" s="1"/>
      <c r="TNC1" s="18"/>
      <c r="TND1" s="1"/>
      <c r="TNH1" s="18"/>
      <c r="TNI1" s="1"/>
      <c r="TNM1" s="18"/>
      <c r="TNN1" s="1"/>
      <c r="TNR1" s="18"/>
      <c r="TNS1" s="1"/>
      <c r="TNW1" s="18"/>
      <c r="TNX1" s="1"/>
      <c r="TOB1" s="18"/>
      <c r="TOC1" s="1"/>
      <c r="TOG1" s="18"/>
      <c r="TOH1" s="1"/>
      <c r="TOL1" s="18"/>
      <c r="TOM1" s="1"/>
      <c r="TOQ1" s="18"/>
      <c r="TOR1" s="1"/>
      <c r="TOV1" s="18"/>
      <c r="TOW1" s="1"/>
      <c r="TPA1" s="18"/>
      <c r="TPB1" s="1"/>
      <c r="TPF1" s="18"/>
      <c r="TPG1" s="1"/>
      <c r="TPK1" s="18"/>
      <c r="TPL1" s="1"/>
      <c r="TPP1" s="18"/>
      <c r="TPQ1" s="1"/>
      <c r="TPU1" s="18"/>
      <c r="TPV1" s="1"/>
      <c r="TPZ1" s="18"/>
      <c r="TQA1" s="1"/>
      <c r="TQE1" s="18"/>
      <c r="TQF1" s="1"/>
      <c r="TQJ1" s="18"/>
      <c r="TQK1" s="1"/>
      <c r="TQO1" s="18"/>
      <c r="TQP1" s="1"/>
      <c r="TQT1" s="18"/>
      <c r="TQU1" s="1"/>
      <c r="TQY1" s="18"/>
      <c r="TQZ1" s="1"/>
      <c r="TRD1" s="18"/>
      <c r="TRE1" s="1"/>
      <c r="TRI1" s="18"/>
      <c r="TRJ1" s="1"/>
      <c r="TRN1" s="18"/>
      <c r="TRO1" s="1"/>
      <c r="TRS1" s="18"/>
      <c r="TRT1" s="1"/>
      <c r="TRX1" s="18"/>
      <c r="TRY1" s="1"/>
      <c r="TSC1" s="18"/>
      <c r="TSD1" s="1"/>
      <c r="TSH1" s="18"/>
      <c r="TSI1" s="1"/>
      <c r="TSM1" s="18"/>
      <c r="TSN1" s="1"/>
      <c r="TSR1" s="18"/>
      <c r="TSS1" s="1"/>
      <c r="TSW1" s="18"/>
      <c r="TSX1" s="1"/>
      <c r="TTB1" s="18"/>
      <c r="TTC1" s="1"/>
      <c r="TTG1" s="18"/>
      <c r="TTH1" s="1"/>
      <c r="TTL1" s="18"/>
      <c r="TTM1" s="1"/>
      <c r="TTQ1" s="18"/>
      <c r="TTR1" s="1"/>
      <c r="TTV1" s="18"/>
      <c r="TTW1" s="1"/>
      <c r="TUA1" s="18"/>
      <c r="TUB1" s="1"/>
      <c r="TUF1" s="18"/>
      <c r="TUG1" s="1"/>
      <c r="TUK1" s="18"/>
      <c r="TUL1" s="1"/>
      <c r="TUP1" s="18"/>
      <c r="TUQ1" s="1"/>
      <c r="TUU1" s="18"/>
      <c r="TUV1" s="1"/>
      <c r="TUZ1" s="18"/>
      <c r="TVA1" s="1"/>
      <c r="TVE1" s="18"/>
      <c r="TVF1" s="1"/>
      <c r="TVJ1" s="18"/>
      <c r="TVK1" s="1"/>
      <c r="TVO1" s="18"/>
      <c r="TVP1" s="1"/>
      <c r="TVT1" s="18"/>
      <c r="TVU1" s="1"/>
      <c r="TVY1" s="18"/>
      <c r="TVZ1" s="1"/>
      <c r="TWD1" s="18"/>
      <c r="TWE1" s="1"/>
      <c r="TWI1" s="18"/>
      <c r="TWJ1" s="1"/>
      <c r="TWN1" s="18"/>
      <c r="TWO1" s="1"/>
      <c r="TWS1" s="18"/>
      <c r="TWT1" s="1"/>
      <c r="TWX1" s="18"/>
      <c r="TWY1" s="1"/>
      <c r="TXC1" s="18"/>
      <c r="TXD1" s="1"/>
      <c r="TXH1" s="18"/>
      <c r="TXI1" s="1"/>
      <c r="TXM1" s="18"/>
      <c r="TXN1" s="1"/>
      <c r="TXR1" s="18"/>
      <c r="TXS1" s="1"/>
      <c r="TXW1" s="18"/>
      <c r="TXX1" s="1"/>
      <c r="TYB1" s="18"/>
      <c r="TYC1" s="1"/>
      <c r="TYG1" s="18"/>
      <c r="TYH1" s="1"/>
      <c r="TYL1" s="18"/>
      <c r="TYM1" s="1"/>
      <c r="TYQ1" s="18"/>
      <c r="TYR1" s="1"/>
      <c r="TYV1" s="18"/>
      <c r="TYW1" s="1"/>
      <c r="TZA1" s="18"/>
      <c r="TZB1" s="1"/>
      <c r="TZF1" s="18"/>
      <c r="TZG1" s="1"/>
      <c r="TZK1" s="18"/>
      <c r="TZL1" s="1"/>
      <c r="TZP1" s="18"/>
      <c r="TZQ1" s="1"/>
      <c r="TZU1" s="18"/>
      <c r="TZV1" s="1"/>
      <c r="TZZ1" s="18"/>
      <c r="UAA1" s="1"/>
      <c r="UAE1" s="18"/>
      <c r="UAF1" s="1"/>
      <c r="UAJ1" s="18"/>
      <c r="UAK1" s="1"/>
      <c r="UAO1" s="18"/>
      <c r="UAP1" s="1"/>
      <c r="UAT1" s="18"/>
      <c r="UAU1" s="1"/>
      <c r="UAY1" s="18"/>
      <c r="UAZ1" s="1"/>
      <c r="UBD1" s="18"/>
      <c r="UBE1" s="1"/>
      <c r="UBI1" s="18"/>
      <c r="UBJ1" s="1"/>
      <c r="UBN1" s="18"/>
      <c r="UBO1" s="1"/>
      <c r="UBS1" s="18"/>
      <c r="UBT1" s="1"/>
      <c r="UBX1" s="18"/>
      <c r="UBY1" s="1"/>
      <c r="UCC1" s="18"/>
      <c r="UCD1" s="1"/>
      <c r="UCH1" s="18"/>
      <c r="UCI1" s="1"/>
      <c r="UCM1" s="18"/>
      <c r="UCN1" s="1"/>
      <c r="UCR1" s="18"/>
      <c r="UCS1" s="1"/>
      <c r="UCW1" s="18"/>
      <c r="UCX1" s="1"/>
      <c r="UDB1" s="18"/>
      <c r="UDC1" s="1"/>
      <c r="UDG1" s="18"/>
      <c r="UDH1" s="1"/>
      <c r="UDL1" s="18"/>
      <c r="UDM1" s="1"/>
      <c r="UDQ1" s="18"/>
      <c r="UDR1" s="1"/>
      <c r="UDV1" s="18"/>
      <c r="UDW1" s="1"/>
      <c r="UEA1" s="18"/>
      <c r="UEB1" s="1"/>
      <c r="UEF1" s="18"/>
      <c r="UEG1" s="1"/>
      <c r="UEK1" s="18"/>
      <c r="UEL1" s="1"/>
      <c r="UEP1" s="18"/>
      <c r="UEQ1" s="1"/>
      <c r="UEU1" s="18"/>
      <c r="UEV1" s="1"/>
      <c r="UEZ1" s="18"/>
      <c r="UFA1" s="1"/>
      <c r="UFE1" s="18"/>
      <c r="UFF1" s="1"/>
      <c r="UFJ1" s="18"/>
      <c r="UFK1" s="1"/>
      <c r="UFO1" s="18"/>
      <c r="UFP1" s="1"/>
      <c r="UFT1" s="18"/>
      <c r="UFU1" s="1"/>
      <c r="UFY1" s="18"/>
      <c r="UFZ1" s="1"/>
      <c r="UGD1" s="18"/>
      <c r="UGE1" s="1"/>
      <c r="UGI1" s="18"/>
      <c r="UGJ1" s="1"/>
      <c r="UGN1" s="18"/>
      <c r="UGO1" s="1"/>
      <c r="UGS1" s="18"/>
      <c r="UGT1" s="1"/>
      <c r="UGX1" s="18"/>
      <c r="UGY1" s="1"/>
      <c r="UHC1" s="18"/>
      <c r="UHD1" s="1"/>
      <c r="UHH1" s="18"/>
      <c r="UHI1" s="1"/>
      <c r="UHM1" s="18"/>
      <c r="UHN1" s="1"/>
      <c r="UHR1" s="18"/>
      <c r="UHS1" s="1"/>
      <c r="UHW1" s="18"/>
      <c r="UHX1" s="1"/>
      <c r="UIB1" s="18"/>
      <c r="UIC1" s="1"/>
      <c r="UIG1" s="18"/>
      <c r="UIH1" s="1"/>
      <c r="UIL1" s="18"/>
      <c r="UIM1" s="1"/>
      <c r="UIQ1" s="18"/>
      <c r="UIR1" s="1"/>
      <c r="UIV1" s="18"/>
      <c r="UIW1" s="1"/>
      <c r="UJA1" s="18"/>
      <c r="UJB1" s="1"/>
      <c r="UJF1" s="18"/>
      <c r="UJG1" s="1"/>
      <c r="UJK1" s="18"/>
      <c r="UJL1" s="1"/>
      <c r="UJP1" s="18"/>
      <c r="UJQ1" s="1"/>
      <c r="UJU1" s="18"/>
      <c r="UJV1" s="1"/>
      <c r="UJZ1" s="18"/>
      <c r="UKA1" s="1"/>
      <c r="UKE1" s="18"/>
      <c r="UKF1" s="1"/>
      <c r="UKJ1" s="18"/>
      <c r="UKK1" s="1"/>
      <c r="UKO1" s="18"/>
      <c r="UKP1" s="1"/>
      <c r="UKT1" s="18"/>
      <c r="UKU1" s="1"/>
      <c r="UKY1" s="18"/>
      <c r="UKZ1" s="1"/>
      <c r="ULD1" s="18"/>
      <c r="ULE1" s="1"/>
      <c r="ULI1" s="18"/>
      <c r="ULJ1" s="1"/>
      <c r="ULN1" s="18"/>
      <c r="ULO1" s="1"/>
      <c r="ULS1" s="18"/>
      <c r="ULT1" s="1"/>
      <c r="ULX1" s="18"/>
      <c r="ULY1" s="1"/>
      <c r="UMC1" s="18"/>
      <c r="UMD1" s="1"/>
      <c r="UMH1" s="18"/>
      <c r="UMI1" s="1"/>
      <c r="UMM1" s="18"/>
      <c r="UMN1" s="1"/>
      <c r="UMR1" s="18"/>
      <c r="UMS1" s="1"/>
      <c r="UMW1" s="18"/>
      <c r="UMX1" s="1"/>
      <c r="UNB1" s="18"/>
      <c r="UNC1" s="1"/>
      <c r="UNG1" s="18"/>
      <c r="UNH1" s="1"/>
      <c r="UNL1" s="18"/>
      <c r="UNM1" s="1"/>
      <c r="UNQ1" s="18"/>
      <c r="UNR1" s="1"/>
      <c r="UNV1" s="18"/>
      <c r="UNW1" s="1"/>
      <c r="UOA1" s="18"/>
      <c r="UOB1" s="1"/>
      <c r="UOF1" s="18"/>
      <c r="UOG1" s="1"/>
      <c r="UOK1" s="18"/>
      <c r="UOL1" s="1"/>
      <c r="UOP1" s="18"/>
      <c r="UOQ1" s="1"/>
      <c r="UOU1" s="18"/>
      <c r="UOV1" s="1"/>
      <c r="UOZ1" s="18"/>
      <c r="UPA1" s="1"/>
      <c r="UPE1" s="18"/>
      <c r="UPF1" s="1"/>
      <c r="UPJ1" s="18"/>
      <c r="UPK1" s="1"/>
      <c r="UPO1" s="18"/>
      <c r="UPP1" s="1"/>
      <c r="UPT1" s="18"/>
      <c r="UPU1" s="1"/>
      <c r="UPY1" s="18"/>
      <c r="UPZ1" s="1"/>
      <c r="UQD1" s="18"/>
      <c r="UQE1" s="1"/>
      <c r="UQI1" s="18"/>
      <c r="UQJ1" s="1"/>
      <c r="UQN1" s="18"/>
      <c r="UQO1" s="1"/>
      <c r="UQS1" s="18"/>
      <c r="UQT1" s="1"/>
      <c r="UQX1" s="18"/>
      <c r="UQY1" s="1"/>
      <c r="URC1" s="18"/>
      <c r="URD1" s="1"/>
      <c r="URH1" s="18"/>
      <c r="URI1" s="1"/>
      <c r="URM1" s="18"/>
      <c r="URN1" s="1"/>
      <c r="URR1" s="18"/>
      <c r="URS1" s="1"/>
      <c r="URW1" s="18"/>
      <c r="URX1" s="1"/>
      <c r="USB1" s="18"/>
      <c r="USC1" s="1"/>
      <c r="USG1" s="18"/>
      <c r="USH1" s="1"/>
      <c r="USL1" s="18"/>
      <c r="USM1" s="1"/>
      <c r="USQ1" s="18"/>
      <c r="USR1" s="1"/>
      <c r="USV1" s="18"/>
      <c r="USW1" s="1"/>
      <c r="UTA1" s="18"/>
      <c r="UTB1" s="1"/>
      <c r="UTF1" s="18"/>
      <c r="UTG1" s="1"/>
      <c r="UTK1" s="18"/>
      <c r="UTL1" s="1"/>
      <c r="UTP1" s="18"/>
      <c r="UTQ1" s="1"/>
      <c r="UTU1" s="18"/>
      <c r="UTV1" s="1"/>
      <c r="UTZ1" s="18"/>
      <c r="UUA1" s="1"/>
      <c r="UUE1" s="18"/>
      <c r="UUF1" s="1"/>
      <c r="UUJ1" s="18"/>
      <c r="UUK1" s="1"/>
      <c r="UUO1" s="18"/>
      <c r="UUP1" s="1"/>
      <c r="UUT1" s="18"/>
      <c r="UUU1" s="1"/>
      <c r="UUY1" s="18"/>
      <c r="UUZ1" s="1"/>
      <c r="UVD1" s="18"/>
      <c r="UVE1" s="1"/>
      <c r="UVI1" s="18"/>
      <c r="UVJ1" s="1"/>
      <c r="UVN1" s="18"/>
      <c r="UVO1" s="1"/>
      <c r="UVS1" s="18"/>
      <c r="UVT1" s="1"/>
      <c r="UVX1" s="18"/>
      <c r="UVY1" s="1"/>
      <c r="UWC1" s="18"/>
      <c r="UWD1" s="1"/>
      <c r="UWH1" s="18"/>
      <c r="UWI1" s="1"/>
      <c r="UWM1" s="18"/>
      <c r="UWN1" s="1"/>
      <c r="UWR1" s="18"/>
      <c r="UWS1" s="1"/>
      <c r="UWW1" s="18"/>
      <c r="UWX1" s="1"/>
      <c r="UXB1" s="18"/>
      <c r="UXC1" s="1"/>
      <c r="UXG1" s="18"/>
      <c r="UXH1" s="1"/>
      <c r="UXL1" s="18"/>
      <c r="UXM1" s="1"/>
      <c r="UXQ1" s="18"/>
      <c r="UXR1" s="1"/>
      <c r="UXV1" s="18"/>
      <c r="UXW1" s="1"/>
      <c r="UYA1" s="18"/>
      <c r="UYB1" s="1"/>
      <c r="UYF1" s="18"/>
      <c r="UYG1" s="1"/>
      <c r="UYK1" s="18"/>
      <c r="UYL1" s="1"/>
      <c r="UYP1" s="18"/>
      <c r="UYQ1" s="1"/>
      <c r="UYU1" s="18"/>
      <c r="UYV1" s="1"/>
      <c r="UYZ1" s="18"/>
      <c r="UZA1" s="1"/>
      <c r="UZE1" s="18"/>
      <c r="UZF1" s="1"/>
      <c r="UZJ1" s="18"/>
      <c r="UZK1" s="1"/>
      <c r="UZO1" s="18"/>
      <c r="UZP1" s="1"/>
      <c r="UZT1" s="18"/>
      <c r="UZU1" s="1"/>
      <c r="UZY1" s="18"/>
      <c r="UZZ1" s="1"/>
      <c r="VAD1" s="18"/>
      <c r="VAE1" s="1"/>
      <c r="VAI1" s="18"/>
      <c r="VAJ1" s="1"/>
      <c r="VAN1" s="18"/>
      <c r="VAO1" s="1"/>
      <c r="VAS1" s="18"/>
      <c r="VAT1" s="1"/>
      <c r="VAX1" s="18"/>
      <c r="VAY1" s="1"/>
      <c r="VBC1" s="18"/>
      <c r="VBD1" s="1"/>
      <c r="VBH1" s="18"/>
      <c r="VBI1" s="1"/>
      <c r="VBM1" s="18"/>
      <c r="VBN1" s="1"/>
      <c r="VBR1" s="18"/>
      <c r="VBS1" s="1"/>
      <c r="VBW1" s="18"/>
      <c r="VBX1" s="1"/>
      <c r="VCB1" s="18"/>
      <c r="VCC1" s="1"/>
      <c r="VCG1" s="18"/>
      <c r="VCH1" s="1"/>
      <c r="VCL1" s="18"/>
      <c r="VCM1" s="1"/>
      <c r="VCQ1" s="18"/>
      <c r="VCR1" s="1"/>
      <c r="VCV1" s="18"/>
      <c r="VCW1" s="1"/>
      <c r="VDA1" s="18"/>
      <c r="VDB1" s="1"/>
      <c r="VDF1" s="18"/>
      <c r="VDG1" s="1"/>
      <c r="VDK1" s="18"/>
      <c r="VDL1" s="1"/>
      <c r="VDP1" s="18"/>
      <c r="VDQ1" s="1"/>
      <c r="VDU1" s="18"/>
      <c r="VDV1" s="1"/>
      <c r="VDZ1" s="18"/>
      <c r="VEA1" s="1"/>
      <c r="VEE1" s="18"/>
      <c r="VEF1" s="1"/>
      <c r="VEJ1" s="18"/>
      <c r="VEK1" s="1"/>
      <c r="VEO1" s="18"/>
      <c r="VEP1" s="1"/>
      <c r="VET1" s="18"/>
      <c r="VEU1" s="1"/>
      <c r="VEY1" s="18"/>
      <c r="VEZ1" s="1"/>
      <c r="VFD1" s="18"/>
      <c r="VFE1" s="1"/>
      <c r="VFI1" s="18"/>
      <c r="VFJ1" s="1"/>
      <c r="VFN1" s="18"/>
      <c r="VFO1" s="1"/>
      <c r="VFS1" s="18"/>
      <c r="VFT1" s="1"/>
      <c r="VFX1" s="18"/>
      <c r="VFY1" s="1"/>
      <c r="VGC1" s="18"/>
      <c r="VGD1" s="1"/>
      <c r="VGH1" s="18"/>
      <c r="VGI1" s="1"/>
      <c r="VGM1" s="18"/>
      <c r="VGN1" s="1"/>
      <c r="VGR1" s="18"/>
      <c r="VGS1" s="1"/>
      <c r="VGW1" s="18"/>
      <c r="VGX1" s="1"/>
      <c r="VHB1" s="18"/>
      <c r="VHC1" s="1"/>
      <c r="VHG1" s="18"/>
      <c r="VHH1" s="1"/>
      <c r="VHL1" s="18"/>
      <c r="VHM1" s="1"/>
      <c r="VHQ1" s="18"/>
      <c r="VHR1" s="1"/>
      <c r="VHV1" s="18"/>
      <c r="VHW1" s="1"/>
      <c r="VIA1" s="18"/>
      <c r="VIB1" s="1"/>
      <c r="VIF1" s="18"/>
      <c r="VIG1" s="1"/>
      <c r="VIK1" s="18"/>
      <c r="VIL1" s="1"/>
      <c r="VIP1" s="18"/>
      <c r="VIQ1" s="1"/>
      <c r="VIU1" s="18"/>
      <c r="VIV1" s="1"/>
      <c r="VIZ1" s="18"/>
      <c r="VJA1" s="1"/>
      <c r="VJE1" s="18"/>
      <c r="VJF1" s="1"/>
      <c r="VJJ1" s="18"/>
      <c r="VJK1" s="1"/>
      <c r="VJO1" s="18"/>
      <c r="VJP1" s="1"/>
      <c r="VJT1" s="18"/>
      <c r="VJU1" s="1"/>
      <c r="VJY1" s="18"/>
      <c r="VJZ1" s="1"/>
      <c r="VKD1" s="18"/>
      <c r="VKE1" s="1"/>
      <c r="VKI1" s="18"/>
      <c r="VKJ1" s="1"/>
      <c r="VKN1" s="18"/>
      <c r="VKO1" s="1"/>
      <c r="VKS1" s="18"/>
      <c r="VKT1" s="1"/>
      <c r="VKX1" s="18"/>
      <c r="VKY1" s="1"/>
      <c r="VLC1" s="18"/>
      <c r="VLD1" s="1"/>
      <c r="VLH1" s="18"/>
      <c r="VLI1" s="1"/>
      <c r="VLM1" s="18"/>
      <c r="VLN1" s="1"/>
      <c r="VLR1" s="18"/>
      <c r="VLS1" s="1"/>
      <c r="VLW1" s="18"/>
      <c r="VLX1" s="1"/>
      <c r="VMB1" s="18"/>
      <c r="VMC1" s="1"/>
      <c r="VMG1" s="18"/>
      <c r="VMH1" s="1"/>
      <c r="VML1" s="18"/>
      <c r="VMM1" s="1"/>
      <c r="VMQ1" s="18"/>
      <c r="VMR1" s="1"/>
      <c r="VMV1" s="18"/>
      <c r="VMW1" s="1"/>
      <c r="VNA1" s="18"/>
      <c r="VNB1" s="1"/>
      <c r="VNF1" s="18"/>
      <c r="VNG1" s="1"/>
      <c r="VNK1" s="18"/>
      <c r="VNL1" s="1"/>
      <c r="VNP1" s="18"/>
      <c r="VNQ1" s="1"/>
      <c r="VNU1" s="18"/>
      <c r="VNV1" s="1"/>
      <c r="VNZ1" s="18"/>
      <c r="VOA1" s="1"/>
      <c r="VOE1" s="18"/>
      <c r="VOF1" s="1"/>
      <c r="VOJ1" s="18"/>
      <c r="VOK1" s="1"/>
      <c r="VOO1" s="18"/>
      <c r="VOP1" s="1"/>
      <c r="VOT1" s="18"/>
      <c r="VOU1" s="1"/>
      <c r="VOY1" s="18"/>
      <c r="VOZ1" s="1"/>
      <c r="VPD1" s="18"/>
      <c r="VPE1" s="1"/>
      <c r="VPI1" s="18"/>
      <c r="VPJ1" s="1"/>
      <c r="VPN1" s="18"/>
      <c r="VPO1" s="1"/>
      <c r="VPS1" s="18"/>
      <c r="VPT1" s="1"/>
      <c r="VPX1" s="18"/>
      <c r="VPY1" s="1"/>
      <c r="VQC1" s="18"/>
      <c r="VQD1" s="1"/>
      <c r="VQH1" s="18"/>
      <c r="VQI1" s="1"/>
      <c r="VQM1" s="18"/>
      <c r="VQN1" s="1"/>
      <c r="VQR1" s="18"/>
      <c r="VQS1" s="1"/>
      <c r="VQW1" s="18"/>
      <c r="VQX1" s="1"/>
      <c r="VRB1" s="18"/>
      <c r="VRC1" s="1"/>
      <c r="VRG1" s="18"/>
      <c r="VRH1" s="1"/>
      <c r="VRL1" s="18"/>
      <c r="VRM1" s="1"/>
      <c r="VRQ1" s="18"/>
      <c r="VRR1" s="1"/>
      <c r="VRV1" s="18"/>
      <c r="VRW1" s="1"/>
      <c r="VSA1" s="18"/>
      <c r="VSB1" s="1"/>
      <c r="VSF1" s="18"/>
      <c r="VSG1" s="1"/>
      <c r="VSK1" s="18"/>
      <c r="VSL1" s="1"/>
      <c r="VSP1" s="18"/>
      <c r="VSQ1" s="1"/>
      <c r="VSU1" s="18"/>
      <c r="VSV1" s="1"/>
      <c r="VSZ1" s="18"/>
      <c r="VTA1" s="1"/>
      <c r="VTE1" s="18"/>
      <c r="VTF1" s="1"/>
      <c r="VTJ1" s="18"/>
      <c r="VTK1" s="1"/>
      <c r="VTO1" s="18"/>
      <c r="VTP1" s="1"/>
      <c r="VTT1" s="18"/>
      <c r="VTU1" s="1"/>
      <c r="VTY1" s="18"/>
      <c r="VTZ1" s="1"/>
      <c r="VUD1" s="18"/>
      <c r="VUE1" s="1"/>
      <c r="VUI1" s="18"/>
      <c r="VUJ1" s="1"/>
      <c r="VUN1" s="18"/>
      <c r="VUO1" s="1"/>
      <c r="VUS1" s="18"/>
      <c r="VUT1" s="1"/>
      <c r="VUX1" s="18"/>
      <c r="VUY1" s="1"/>
      <c r="VVC1" s="18"/>
      <c r="VVD1" s="1"/>
      <c r="VVH1" s="18"/>
      <c r="VVI1" s="1"/>
      <c r="VVM1" s="18"/>
      <c r="VVN1" s="1"/>
      <c r="VVR1" s="18"/>
      <c r="VVS1" s="1"/>
      <c r="VVW1" s="18"/>
      <c r="VVX1" s="1"/>
      <c r="VWB1" s="18"/>
      <c r="VWC1" s="1"/>
      <c r="VWG1" s="18"/>
      <c r="VWH1" s="1"/>
      <c r="VWL1" s="18"/>
      <c r="VWM1" s="1"/>
      <c r="VWQ1" s="18"/>
      <c r="VWR1" s="1"/>
      <c r="VWV1" s="18"/>
      <c r="VWW1" s="1"/>
      <c r="VXA1" s="18"/>
      <c r="VXB1" s="1"/>
      <c r="VXF1" s="18"/>
      <c r="VXG1" s="1"/>
      <c r="VXK1" s="18"/>
      <c r="VXL1" s="1"/>
      <c r="VXP1" s="18"/>
      <c r="VXQ1" s="1"/>
      <c r="VXU1" s="18"/>
      <c r="VXV1" s="1"/>
      <c r="VXZ1" s="18"/>
      <c r="VYA1" s="1"/>
      <c r="VYE1" s="18"/>
      <c r="VYF1" s="1"/>
      <c r="VYJ1" s="18"/>
      <c r="VYK1" s="1"/>
      <c r="VYO1" s="18"/>
      <c r="VYP1" s="1"/>
      <c r="VYT1" s="18"/>
      <c r="VYU1" s="1"/>
      <c r="VYY1" s="18"/>
      <c r="VYZ1" s="1"/>
      <c r="VZD1" s="18"/>
      <c r="VZE1" s="1"/>
      <c r="VZI1" s="18"/>
      <c r="VZJ1" s="1"/>
      <c r="VZN1" s="18"/>
      <c r="VZO1" s="1"/>
      <c r="VZS1" s="18"/>
      <c r="VZT1" s="1"/>
      <c r="VZX1" s="18"/>
      <c r="VZY1" s="1"/>
      <c r="WAC1" s="18"/>
      <c r="WAD1" s="1"/>
      <c r="WAH1" s="18"/>
      <c r="WAI1" s="1"/>
      <c r="WAM1" s="18"/>
      <c r="WAN1" s="1"/>
      <c r="WAR1" s="18"/>
      <c r="WAS1" s="1"/>
      <c r="WAW1" s="18"/>
      <c r="WAX1" s="1"/>
      <c r="WBB1" s="18"/>
      <c r="WBC1" s="1"/>
      <c r="WBG1" s="18"/>
      <c r="WBH1" s="1"/>
      <c r="WBL1" s="18"/>
      <c r="WBM1" s="1"/>
      <c r="WBQ1" s="18"/>
      <c r="WBR1" s="1"/>
      <c r="WBV1" s="18"/>
      <c r="WBW1" s="1"/>
      <c r="WCA1" s="18"/>
      <c r="WCB1" s="1"/>
      <c r="WCF1" s="18"/>
      <c r="WCG1" s="1"/>
      <c r="WCK1" s="18"/>
      <c r="WCL1" s="1"/>
      <c r="WCP1" s="18"/>
      <c r="WCQ1" s="1"/>
      <c r="WCU1" s="18"/>
      <c r="WCV1" s="1"/>
      <c r="WCZ1" s="18"/>
      <c r="WDA1" s="1"/>
      <c r="WDE1" s="18"/>
      <c r="WDF1" s="1"/>
      <c r="WDJ1" s="18"/>
      <c r="WDK1" s="1"/>
      <c r="WDO1" s="18"/>
      <c r="WDP1" s="1"/>
      <c r="WDT1" s="18"/>
      <c r="WDU1" s="1"/>
      <c r="WDY1" s="18"/>
      <c r="WDZ1" s="1"/>
      <c r="WED1" s="18"/>
      <c r="WEE1" s="1"/>
      <c r="WEI1" s="18"/>
      <c r="WEJ1" s="1"/>
      <c r="WEN1" s="18"/>
      <c r="WEO1" s="1"/>
      <c r="WES1" s="18"/>
      <c r="WET1" s="1"/>
      <c r="WEX1" s="18"/>
      <c r="WEY1" s="1"/>
      <c r="WFC1" s="18"/>
      <c r="WFD1" s="1"/>
      <c r="WFH1" s="18"/>
      <c r="WFI1" s="1"/>
      <c r="WFM1" s="18"/>
      <c r="WFN1" s="1"/>
      <c r="WFR1" s="18"/>
      <c r="WFS1" s="1"/>
      <c r="WFW1" s="18"/>
      <c r="WFX1" s="1"/>
      <c r="WGB1" s="18"/>
      <c r="WGC1" s="1"/>
      <c r="WGG1" s="18"/>
      <c r="WGH1" s="1"/>
      <c r="WGL1" s="18"/>
      <c r="WGM1" s="1"/>
      <c r="WGQ1" s="18"/>
      <c r="WGR1" s="1"/>
      <c r="WGV1" s="18"/>
      <c r="WGW1" s="1"/>
      <c r="WHA1" s="18"/>
      <c r="WHB1" s="1"/>
      <c r="WHF1" s="18"/>
      <c r="WHG1" s="1"/>
      <c r="WHK1" s="18"/>
      <c r="WHL1" s="1"/>
      <c r="WHP1" s="18"/>
      <c r="WHQ1" s="1"/>
      <c r="WHU1" s="18"/>
      <c r="WHV1" s="1"/>
      <c r="WHZ1" s="18"/>
      <c r="WIA1" s="1"/>
      <c r="WIE1" s="18"/>
      <c r="WIF1" s="1"/>
      <c r="WIJ1" s="18"/>
      <c r="WIK1" s="1"/>
      <c r="WIO1" s="18"/>
      <c r="WIP1" s="1"/>
      <c r="WIT1" s="18"/>
      <c r="WIU1" s="1"/>
      <c r="WIY1" s="18"/>
      <c r="WIZ1" s="1"/>
      <c r="WJD1" s="18"/>
      <c r="WJE1" s="1"/>
      <c r="WJI1" s="18"/>
      <c r="WJJ1" s="1"/>
      <c r="WJN1" s="18"/>
      <c r="WJO1" s="1"/>
      <c r="WJS1" s="18"/>
      <c r="WJT1" s="1"/>
      <c r="WJX1" s="18"/>
      <c r="WJY1" s="1"/>
      <c r="WKC1" s="18"/>
      <c r="WKD1" s="1"/>
      <c r="WKH1" s="18"/>
      <c r="WKI1" s="1"/>
      <c r="WKM1" s="18"/>
      <c r="WKN1" s="1"/>
      <c r="WKR1" s="18"/>
      <c r="WKS1" s="1"/>
      <c r="WKW1" s="18"/>
      <c r="WKX1" s="1"/>
      <c r="WLB1" s="18"/>
      <c r="WLC1" s="1"/>
      <c r="WLG1" s="18"/>
      <c r="WLH1" s="1"/>
      <c r="WLL1" s="18"/>
      <c r="WLM1" s="1"/>
      <c r="WLQ1" s="18"/>
      <c r="WLR1" s="1"/>
      <c r="WLV1" s="18"/>
      <c r="WLW1" s="1"/>
      <c r="WMA1" s="18"/>
      <c r="WMB1" s="1"/>
      <c r="WMF1" s="18"/>
      <c r="WMG1" s="1"/>
      <c r="WMK1" s="18"/>
      <c r="WML1" s="1"/>
      <c r="WMP1" s="18"/>
      <c r="WMQ1" s="1"/>
      <c r="WMU1" s="18"/>
      <c r="WMV1" s="1"/>
      <c r="WMZ1" s="18"/>
      <c r="WNA1" s="1"/>
      <c r="WNE1" s="18"/>
      <c r="WNF1" s="1"/>
      <c r="WNJ1" s="18"/>
      <c r="WNK1" s="1"/>
      <c r="WNO1" s="18"/>
      <c r="WNP1" s="1"/>
      <c r="WNT1" s="18"/>
      <c r="WNU1" s="1"/>
      <c r="WNY1" s="18"/>
      <c r="WNZ1" s="1"/>
      <c r="WOD1" s="18"/>
      <c r="WOE1" s="1"/>
      <c r="WOI1" s="18"/>
      <c r="WOJ1" s="1"/>
      <c r="WON1" s="18"/>
      <c r="WOO1" s="1"/>
      <c r="WOS1" s="18"/>
      <c r="WOT1" s="1"/>
      <c r="WOX1" s="18"/>
      <c r="WOY1" s="1"/>
      <c r="WPC1" s="18"/>
      <c r="WPD1" s="1"/>
      <c r="WPH1" s="18"/>
      <c r="WPI1" s="1"/>
      <c r="WPM1" s="18"/>
      <c r="WPN1" s="1"/>
      <c r="WPR1" s="18"/>
      <c r="WPS1" s="1"/>
      <c r="WPW1" s="18"/>
      <c r="WPX1" s="1"/>
      <c r="WQB1" s="18"/>
      <c r="WQC1" s="1"/>
      <c r="WQG1" s="18"/>
      <c r="WQH1" s="1"/>
      <c r="WQL1" s="18"/>
      <c r="WQM1" s="1"/>
      <c r="WQQ1" s="18"/>
      <c r="WQR1" s="1"/>
      <c r="WQV1" s="18"/>
      <c r="WQW1" s="1"/>
      <c r="WRA1" s="18"/>
      <c r="WRB1" s="1"/>
      <c r="WRF1" s="18"/>
      <c r="WRG1" s="1"/>
      <c r="WRK1" s="18"/>
      <c r="WRL1" s="1"/>
      <c r="WRP1" s="18"/>
      <c r="WRQ1" s="1"/>
      <c r="WRU1" s="18"/>
      <c r="WRV1" s="1"/>
      <c r="WRZ1" s="18"/>
      <c r="WSA1" s="1"/>
      <c r="WSE1" s="18"/>
      <c r="WSF1" s="1"/>
      <c r="WSJ1" s="18"/>
      <c r="WSK1" s="1"/>
      <c r="WSO1" s="18"/>
      <c r="WSP1" s="1"/>
      <c r="WST1" s="18"/>
      <c r="WSU1" s="1"/>
      <c r="WSY1" s="18"/>
      <c r="WSZ1" s="1"/>
      <c r="WTD1" s="18"/>
      <c r="WTE1" s="1"/>
      <c r="WTI1" s="18"/>
      <c r="WTJ1" s="1"/>
      <c r="WTN1" s="18"/>
      <c r="WTO1" s="1"/>
      <c r="WTS1" s="18"/>
      <c r="WTT1" s="1"/>
      <c r="WTX1" s="18"/>
      <c r="WTY1" s="1"/>
      <c r="WUC1" s="18"/>
      <c r="WUD1" s="1"/>
      <c r="WUH1" s="18"/>
      <c r="WUI1" s="1"/>
      <c r="WUM1" s="18"/>
      <c r="WUN1" s="1"/>
      <c r="WUR1" s="18"/>
      <c r="WUS1" s="1"/>
      <c r="WUW1" s="18"/>
      <c r="WUX1" s="1"/>
      <c r="WVB1" s="18"/>
      <c r="WVC1" s="1"/>
      <c r="WVG1" s="18"/>
      <c r="WVH1" s="1"/>
      <c r="WVL1" s="18"/>
      <c r="WVM1" s="1"/>
      <c r="WVQ1" s="18"/>
      <c r="WVR1" s="1"/>
      <c r="WVV1" s="18"/>
      <c r="WVW1" s="1"/>
      <c r="WWA1" s="18"/>
      <c r="WWB1" s="1"/>
      <c r="WWF1" s="18"/>
      <c r="WWG1" s="1"/>
      <c r="WWK1" s="18"/>
      <c r="WWL1" s="1"/>
      <c r="WWP1" s="18"/>
      <c r="WWQ1" s="1"/>
      <c r="WWU1" s="18"/>
      <c r="WWV1" s="1"/>
      <c r="WWZ1" s="18"/>
      <c r="WXA1" s="1"/>
      <c r="WXE1" s="18"/>
      <c r="WXF1" s="1"/>
      <c r="WXJ1" s="18"/>
      <c r="WXK1" s="1"/>
      <c r="WXO1" s="18"/>
      <c r="WXP1" s="1"/>
      <c r="WXT1" s="18"/>
      <c r="WXU1" s="1"/>
      <c r="WXY1" s="18"/>
      <c r="WXZ1" s="1"/>
      <c r="WYD1" s="18"/>
      <c r="WYE1" s="1"/>
      <c r="WYI1" s="18"/>
      <c r="WYJ1" s="1"/>
      <c r="WYN1" s="18"/>
      <c r="WYO1" s="1"/>
      <c r="WYS1" s="18"/>
      <c r="WYT1" s="1"/>
      <c r="WYX1" s="18"/>
      <c r="WYY1" s="1"/>
      <c r="WZC1" s="18"/>
      <c r="WZD1" s="1"/>
      <c r="WZH1" s="18"/>
      <c r="WZI1" s="1"/>
      <c r="WZM1" s="18"/>
      <c r="WZN1" s="1"/>
      <c r="WZR1" s="18"/>
      <c r="WZS1" s="1"/>
      <c r="WZW1" s="18"/>
      <c r="WZX1" s="1"/>
      <c r="XAB1" s="18"/>
      <c r="XAC1" s="1"/>
      <c r="XAG1" s="18"/>
      <c r="XAH1" s="1"/>
      <c r="XAL1" s="18"/>
      <c r="XAM1" s="1"/>
      <c r="XAQ1" s="18"/>
      <c r="XAR1" s="1"/>
      <c r="XAV1" s="18"/>
      <c r="XAW1" s="1"/>
      <c r="XBA1" s="18"/>
      <c r="XBB1" s="1"/>
      <c r="XBF1" s="18"/>
      <c r="XBG1" s="1"/>
      <c r="XBK1" s="18"/>
      <c r="XBL1" s="1"/>
      <c r="XBP1" s="18"/>
      <c r="XBQ1" s="1"/>
      <c r="XBU1" s="18"/>
      <c r="XBV1" s="1"/>
      <c r="XBZ1" s="18"/>
      <c r="XCA1" s="1"/>
      <c r="XCE1" s="18"/>
      <c r="XCF1" s="1"/>
      <c r="XCJ1" s="18"/>
      <c r="XCK1" s="1"/>
      <c r="XCO1" s="18"/>
      <c r="XCP1" s="1"/>
      <c r="XCT1" s="18"/>
      <c r="XCU1" s="1"/>
      <c r="XCY1" s="18"/>
      <c r="XCZ1" s="1"/>
      <c r="XDD1" s="18"/>
      <c r="XDE1" s="1"/>
      <c r="XDI1" s="18"/>
      <c r="XDJ1" s="1"/>
      <c r="XDN1" s="18"/>
      <c r="XDO1" s="1"/>
      <c r="XDS1" s="18"/>
      <c r="XDT1" s="1"/>
      <c r="XDX1" s="18"/>
      <c r="XDY1" s="1"/>
      <c r="XEC1" s="18"/>
      <c r="XED1" s="1"/>
      <c r="XEH1" s="18"/>
      <c r="XEI1" s="1"/>
      <c r="XEM1" s="18"/>
      <c r="XEN1" s="1"/>
      <c r="XER1" s="18"/>
      <c r="XES1" s="1"/>
      <c r="XEW1" s="18"/>
      <c r="XEX1" s="1"/>
      <c r="XFB1" s="18"/>
    </row>
    <row r="2" spans="1:1023 1027:2048 2052:4093 4097:5118 5122:6143 6147:7168 7172:9213 9217:10238 10242:11263 11267:12288 12292:14333 14337:15358 15362:16382" ht="17.25" customHeight="1" x14ac:dyDescent="0.2">
      <c r="A2" s="37"/>
      <c r="B2" s="37"/>
      <c r="C2" s="37"/>
    </row>
    <row r="3" spans="1:1023 1027:2048 2052:4093 4097:5118 5122:6143 6147:7168 7172:9213 9217:10238 10242:11263 11267:12288 12292:14333 14337:15358 15362:16382" ht="14.25" customHeight="1" x14ac:dyDescent="0.15">
      <c r="A3" s="38" t="s">
        <v>0</v>
      </c>
      <c r="B3" s="38"/>
      <c r="C3" s="38"/>
      <c r="AJ3" s="6" t="s">
        <v>1</v>
      </c>
    </row>
    <row r="4" spans="1:1023 1027:2048 2052:4093 4097:5118 5122:6143 6147:7168 7172:9213 9217:10238 10242:11263 11267:12288 12292:14333 14337:15358 15362:16382" ht="14.25" customHeight="1" x14ac:dyDescent="0.2">
      <c r="A4" s="24"/>
      <c r="B4" s="24"/>
      <c r="C4" s="28" t="s">
        <v>6</v>
      </c>
      <c r="D4" s="39" t="s">
        <v>276</v>
      </c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1"/>
    </row>
    <row r="5" spans="1:1023 1027:2048 2052:4093 4097:5118 5122:6143 6147:7168 7172:9213 9217:10238 10242:11263 11267:12288 12292:14333 14337:15358 15362:16382" s="14" customFormat="1" ht="195" customHeight="1" x14ac:dyDescent="0.2">
      <c r="A5" s="28" t="s">
        <v>5</v>
      </c>
      <c r="B5" s="28" t="s">
        <v>5</v>
      </c>
      <c r="C5" s="28" t="s">
        <v>6</v>
      </c>
      <c r="D5" s="10" t="s">
        <v>7</v>
      </c>
      <c r="E5" s="11" t="s">
        <v>8</v>
      </c>
      <c r="F5" s="11" t="s">
        <v>9</v>
      </c>
      <c r="G5" s="11" t="s">
        <v>10</v>
      </c>
      <c r="H5" s="11" t="s">
        <v>11</v>
      </c>
      <c r="I5" s="10" t="s">
        <v>12</v>
      </c>
      <c r="J5" s="10" t="s">
        <v>13</v>
      </c>
      <c r="K5" s="10" t="s">
        <v>14</v>
      </c>
      <c r="L5" s="11" t="s">
        <v>15</v>
      </c>
      <c r="M5" s="10" t="s">
        <v>16</v>
      </c>
      <c r="N5" s="11" t="s">
        <v>17</v>
      </c>
      <c r="O5" s="11" t="s">
        <v>18</v>
      </c>
      <c r="P5" s="11" t="s">
        <v>19</v>
      </c>
      <c r="Q5" s="11" t="s">
        <v>20</v>
      </c>
      <c r="R5" s="10" t="s">
        <v>21</v>
      </c>
      <c r="S5" s="10" t="s">
        <v>22</v>
      </c>
      <c r="T5" s="11" t="s">
        <v>23</v>
      </c>
      <c r="U5" s="10" t="s">
        <v>24</v>
      </c>
      <c r="V5" s="11" t="s">
        <v>25</v>
      </c>
      <c r="W5" s="11" t="s">
        <v>22</v>
      </c>
      <c r="X5" s="10" t="s">
        <v>26</v>
      </c>
      <c r="Y5" s="10" t="s">
        <v>27</v>
      </c>
      <c r="Z5" s="10" t="s">
        <v>28</v>
      </c>
      <c r="AA5" s="10" t="s">
        <v>29</v>
      </c>
      <c r="AB5" s="10" t="s">
        <v>30</v>
      </c>
      <c r="AC5" s="10" t="s">
        <v>31</v>
      </c>
      <c r="AD5" s="11" t="s">
        <v>32</v>
      </c>
      <c r="AE5" s="10" t="s">
        <v>33</v>
      </c>
      <c r="AF5" s="11" t="s">
        <v>34</v>
      </c>
      <c r="AG5" s="10" t="s">
        <v>35</v>
      </c>
      <c r="AH5" s="10" t="s">
        <v>36</v>
      </c>
      <c r="AI5" s="10" t="s">
        <v>37</v>
      </c>
      <c r="AJ5" s="12" t="s">
        <v>275</v>
      </c>
      <c r="AK5" s="10" t="s">
        <v>7</v>
      </c>
    </row>
    <row r="6" spans="1:1023 1027:2048 2052:4093 4097:5118 5122:6143 6147:7168 7172:9213 9217:10238 10242:11263 11267:12288 12292:14333 14337:15358 15362:16382" s="14" customFormat="1" ht="17.5" customHeight="1" x14ac:dyDescent="0.2">
      <c r="A6" s="19">
        <v>1</v>
      </c>
      <c r="B6" s="19">
        <v>1</v>
      </c>
      <c r="C6" s="19">
        <v>2</v>
      </c>
      <c r="D6" s="9">
        <v>3</v>
      </c>
      <c r="E6" s="9">
        <v>4</v>
      </c>
      <c r="F6" s="9">
        <v>5</v>
      </c>
      <c r="G6" s="9">
        <v>6</v>
      </c>
      <c r="H6" s="9">
        <v>7</v>
      </c>
      <c r="I6" s="9">
        <v>8</v>
      </c>
      <c r="J6" s="9">
        <v>9</v>
      </c>
      <c r="K6" s="9">
        <v>10</v>
      </c>
      <c r="L6" s="9">
        <v>11</v>
      </c>
      <c r="M6" s="9">
        <v>12</v>
      </c>
      <c r="N6" s="9">
        <v>13</v>
      </c>
      <c r="O6" s="9">
        <v>14</v>
      </c>
      <c r="P6" s="9">
        <v>15</v>
      </c>
      <c r="Q6" s="9">
        <v>16</v>
      </c>
      <c r="R6" s="9">
        <v>17</v>
      </c>
      <c r="S6" s="9">
        <v>18</v>
      </c>
      <c r="T6" s="9">
        <v>19</v>
      </c>
      <c r="U6" s="9">
        <v>20</v>
      </c>
      <c r="V6" s="9">
        <v>21</v>
      </c>
      <c r="W6" s="9">
        <v>22</v>
      </c>
      <c r="X6" s="9">
        <v>23</v>
      </c>
      <c r="Y6" s="9">
        <v>24</v>
      </c>
      <c r="Z6" s="9">
        <v>25</v>
      </c>
      <c r="AA6" s="9">
        <v>26</v>
      </c>
      <c r="AB6" s="9">
        <v>27</v>
      </c>
      <c r="AC6" s="9">
        <v>28</v>
      </c>
      <c r="AD6" s="9">
        <v>29</v>
      </c>
      <c r="AE6" s="9">
        <v>30</v>
      </c>
      <c r="AF6" s="9">
        <v>31</v>
      </c>
      <c r="AG6" s="9">
        <v>32</v>
      </c>
      <c r="AH6" s="9">
        <v>33</v>
      </c>
      <c r="AI6" s="9">
        <v>34</v>
      </c>
      <c r="AJ6" s="9">
        <v>35</v>
      </c>
      <c r="AK6" s="9">
        <v>3</v>
      </c>
    </row>
    <row r="7" spans="1:1023 1027:2048 2052:4093 4097:5118 5122:6143 6147:7168 7172:9213 9217:10238 10242:11263 11267:12288 12292:14333 14337:15358 15362:16382" ht="12.75" customHeight="1" x14ac:dyDescent="0.15">
      <c r="A7" s="25">
        <v>46</v>
      </c>
      <c r="B7" s="25">
        <v>46</v>
      </c>
      <c r="C7" s="25" t="s">
        <v>67</v>
      </c>
      <c r="D7" s="15">
        <v>19696687.671319999</v>
      </c>
      <c r="E7" s="15">
        <v>14469772.55869</v>
      </c>
      <c r="F7" s="15">
        <v>34494.42828</v>
      </c>
      <c r="G7" s="15">
        <v>-213332.89121999999</v>
      </c>
      <c r="H7" s="15">
        <v>5405753.5755700003</v>
      </c>
      <c r="I7" s="15">
        <v>34434984.818500005</v>
      </c>
      <c r="J7" s="15">
        <v>0</v>
      </c>
      <c r="K7" s="15">
        <v>7936858.1655000001</v>
      </c>
      <c r="L7" s="15">
        <v>-361.01684</v>
      </c>
      <c r="M7" s="15">
        <f t="shared" ref="M7:M38" si="0">N7+P7</f>
        <v>38117627.657399975</v>
      </c>
      <c r="N7" s="15">
        <v>7254734.3231499745</v>
      </c>
      <c r="O7" s="15">
        <v>-206109691.96973002</v>
      </c>
      <c r="P7" s="15">
        <v>30862893.334250003</v>
      </c>
      <c r="Q7" s="15">
        <v>-25235923.136209998</v>
      </c>
      <c r="R7" s="15">
        <v>90223778.90090999</v>
      </c>
      <c r="S7" s="15">
        <v>90222496.584979996</v>
      </c>
      <c r="T7" s="15">
        <v>0</v>
      </c>
      <c r="U7" s="15">
        <v>39174789.570310004</v>
      </c>
      <c r="V7" s="15">
        <v>0</v>
      </c>
      <c r="W7" s="15">
        <v>38222060.404059999</v>
      </c>
      <c r="X7" s="15">
        <v>432772.00190999999</v>
      </c>
      <c r="Y7" s="15">
        <v>575719.71730999998</v>
      </c>
      <c r="Z7" s="15">
        <v>181497.03495999999</v>
      </c>
      <c r="AA7" s="15">
        <v>1735.73721</v>
      </c>
      <c r="AB7" s="15">
        <v>3276639.3686699993</v>
      </c>
      <c r="AC7" s="15">
        <v>11482645.708480002</v>
      </c>
      <c r="AD7" s="15">
        <v>-1040055.5034100001</v>
      </c>
      <c r="AE7" s="15">
        <v>13525737.127429999</v>
      </c>
      <c r="AF7" s="15">
        <v>-55112.084999999999</v>
      </c>
      <c r="AG7" s="15">
        <f t="shared" ref="AG7:AG38" si="1">D7+I7+K7+M7+R7+U7+X7+Y7+Z7+AA7+AB7+AC7+AE7</f>
        <v>259061473.47990996</v>
      </c>
      <c r="AH7" s="15">
        <v>-232654476.60240999</v>
      </c>
      <c r="AI7" s="15">
        <f t="shared" ref="AI7:AI38" si="2">AG7-AH7</f>
        <v>491715950.08231997</v>
      </c>
      <c r="AJ7" s="15">
        <v>142918170.32416999</v>
      </c>
      <c r="AK7" s="15">
        <v>19696687.671319999</v>
      </c>
    </row>
    <row r="8" spans="1:1023 1027:2048 2052:4093 4097:5118 5122:6143 6147:7168 7172:9213 9217:10238 10242:11263 11267:12288 12292:14333 14337:15358 15362:16382" ht="12.75" customHeight="1" x14ac:dyDescent="0.15">
      <c r="A8" s="25">
        <v>6</v>
      </c>
      <c r="B8" s="25">
        <v>6</v>
      </c>
      <c r="C8" s="25" t="s">
        <v>65</v>
      </c>
      <c r="D8" s="15">
        <v>12284730.05339</v>
      </c>
      <c r="E8" s="15">
        <v>5277934.7136200005</v>
      </c>
      <c r="F8" s="15">
        <v>56310.047080000004</v>
      </c>
      <c r="G8" s="15">
        <v>0</v>
      </c>
      <c r="H8" s="15">
        <v>6950485.2926899996</v>
      </c>
      <c r="I8" s="15">
        <v>21767423.537599999</v>
      </c>
      <c r="J8" s="15">
        <v>0</v>
      </c>
      <c r="K8" s="15">
        <v>16732798.089220002</v>
      </c>
      <c r="L8" s="15">
        <v>-4542619.4687800007</v>
      </c>
      <c r="M8" s="15">
        <f t="shared" si="0"/>
        <v>74502537.576419979</v>
      </c>
      <c r="N8" s="15">
        <v>70657582.839749977</v>
      </c>
      <c r="O8" s="15">
        <v>-50425255.673659995</v>
      </c>
      <c r="P8" s="15">
        <v>3844954.7366699991</v>
      </c>
      <c r="Q8" s="15">
        <v>-3202410.60145</v>
      </c>
      <c r="R8" s="15">
        <v>72901636.088290036</v>
      </c>
      <c r="S8" s="15">
        <v>70282397.334700018</v>
      </c>
      <c r="T8" s="15">
        <v>-314358.18818</v>
      </c>
      <c r="U8" s="15">
        <v>25202756.764090002</v>
      </c>
      <c r="V8" s="15">
        <v>-752.92102</v>
      </c>
      <c r="W8" s="15">
        <v>25202756.764090002</v>
      </c>
      <c r="X8" s="15">
        <v>24800</v>
      </c>
      <c r="Y8" s="15">
        <v>0</v>
      </c>
      <c r="Z8" s="15">
        <v>294693.71899999998</v>
      </c>
      <c r="AA8" s="15">
        <v>25586.303830000001</v>
      </c>
      <c r="AB8" s="15">
        <v>7614577.921149998</v>
      </c>
      <c r="AC8" s="15">
        <v>1067488.9397700003</v>
      </c>
      <c r="AD8" s="15">
        <v>-3153260.1529199998</v>
      </c>
      <c r="AE8" s="15">
        <v>1822015.9242800002</v>
      </c>
      <c r="AF8" s="15">
        <v>0</v>
      </c>
      <c r="AG8" s="15">
        <f t="shared" si="1"/>
        <v>234241044.91704002</v>
      </c>
      <c r="AH8" s="15">
        <v>-61638657.006009996</v>
      </c>
      <c r="AI8" s="15">
        <f t="shared" si="2"/>
        <v>295879701.92305005</v>
      </c>
      <c r="AJ8" s="15">
        <v>96312330.67693001</v>
      </c>
      <c r="AK8" s="15">
        <v>12284730.05339</v>
      </c>
    </row>
    <row r="9" spans="1:1023 1027:2048 2052:4093 4097:5118 5122:6143 6147:7168 7172:9213 9217:10238 10242:11263 11267:12288 12292:14333 14337:15358 15362:16382" ht="12" customHeight="1" x14ac:dyDescent="0.15">
      <c r="A9" s="25">
        <v>2</v>
      </c>
      <c r="B9" s="25">
        <v>2</v>
      </c>
      <c r="C9" s="25" t="s">
        <v>63</v>
      </c>
      <c r="D9" s="15">
        <v>6872976.3727099998</v>
      </c>
      <c r="E9" s="15">
        <v>1464116.46166</v>
      </c>
      <c r="F9" s="15">
        <v>61196.928390000001</v>
      </c>
      <c r="G9" s="15">
        <v>-35470.949350000003</v>
      </c>
      <c r="H9" s="15">
        <v>5383133.9320099996</v>
      </c>
      <c r="I9" s="15">
        <v>28072289.355639998</v>
      </c>
      <c r="J9" s="15">
        <v>28072289.355639998</v>
      </c>
      <c r="K9" s="15">
        <v>10913735.93695</v>
      </c>
      <c r="L9" s="15">
        <v>-812073.10346999997</v>
      </c>
      <c r="M9" s="15">
        <f t="shared" si="0"/>
        <v>67581285.51721999</v>
      </c>
      <c r="N9" s="15">
        <v>67371847.77658999</v>
      </c>
      <c r="O9" s="15">
        <v>-47181509.145280004</v>
      </c>
      <c r="P9" s="15">
        <v>209437.74063000001</v>
      </c>
      <c r="Q9" s="15">
        <v>-1173347.9363899999</v>
      </c>
      <c r="R9" s="15">
        <v>48254711.388679996</v>
      </c>
      <c r="S9" s="15">
        <v>46698684.277939998</v>
      </c>
      <c r="T9" s="15">
        <v>-4218021.1308800001</v>
      </c>
      <c r="U9" s="15">
        <v>2649281.74022</v>
      </c>
      <c r="V9" s="15">
        <v>0</v>
      </c>
      <c r="W9" s="15">
        <v>2649281.74022</v>
      </c>
      <c r="X9" s="15">
        <v>0</v>
      </c>
      <c r="Y9" s="15">
        <v>1293815.82583</v>
      </c>
      <c r="Z9" s="15">
        <v>10060.56143</v>
      </c>
      <c r="AA9" s="15">
        <v>2322000</v>
      </c>
      <c r="AB9" s="15">
        <v>2045413.2304799999</v>
      </c>
      <c r="AC9" s="15">
        <v>662673.68507999997</v>
      </c>
      <c r="AD9" s="15">
        <v>-336164.25180000003</v>
      </c>
      <c r="AE9" s="15">
        <v>333010.05960000004</v>
      </c>
      <c r="AF9" s="15">
        <v>-74460.232969999997</v>
      </c>
      <c r="AG9" s="15">
        <f t="shared" si="1"/>
        <v>171011253.67383999</v>
      </c>
      <c r="AH9" s="15">
        <v>-53831046.750139996</v>
      </c>
      <c r="AI9" s="15">
        <f t="shared" si="2"/>
        <v>224842300.42398</v>
      </c>
      <c r="AJ9" s="15">
        <v>65847377.655419998</v>
      </c>
      <c r="AK9" s="15">
        <v>6872976.3727099998</v>
      </c>
    </row>
    <row r="10" spans="1:1023 1027:2048 2052:4093 4097:5118 5122:6143 6147:7168 7172:9213 9217:10238 10242:11263 11267:12288 12292:14333 14337:15358 15362:16382" ht="12.75" customHeight="1" x14ac:dyDescent="0.15">
      <c r="A10" s="25">
        <v>274</v>
      </c>
      <c r="B10" s="25">
        <v>274</v>
      </c>
      <c r="C10" s="25" t="s">
        <v>69</v>
      </c>
      <c r="D10" s="15">
        <v>2395042.6409599995</v>
      </c>
      <c r="E10" s="15">
        <v>1186488.00862</v>
      </c>
      <c r="F10" s="15">
        <v>17610.871189999998</v>
      </c>
      <c r="G10" s="15">
        <v>-51081.364370000003</v>
      </c>
      <c r="H10" s="15">
        <v>1242025.12552</v>
      </c>
      <c r="I10" s="15">
        <v>315965.96671000001</v>
      </c>
      <c r="J10" s="15">
        <v>315094.02325999999</v>
      </c>
      <c r="K10" s="15">
        <v>4182599.4342800002</v>
      </c>
      <c r="L10" s="15">
        <v>-733630.37908999994</v>
      </c>
      <c r="M10" s="15">
        <f t="shared" si="0"/>
        <v>33621913.581869997</v>
      </c>
      <c r="N10" s="15">
        <v>31898905.362149999</v>
      </c>
      <c r="O10" s="15">
        <v>-4696569.5189199997</v>
      </c>
      <c r="P10" s="15">
        <v>1723008.2197200006</v>
      </c>
      <c r="Q10" s="15">
        <v>-4490893.6250199992</v>
      </c>
      <c r="R10" s="15">
        <v>20576663.110699996</v>
      </c>
      <c r="S10" s="15">
        <v>20565343.676729999</v>
      </c>
      <c r="T10" s="15">
        <v>-81000</v>
      </c>
      <c r="U10" s="15">
        <v>4504623.2910000002</v>
      </c>
      <c r="V10" s="15">
        <v>0</v>
      </c>
      <c r="W10" s="15">
        <v>4504623.2910000002</v>
      </c>
      <c r="X10" s="15">
        <v>0</v>
      </c>
      <c r="Y10" s="15">
        <v>349175.44300000003</v>
      </c>
      <c r="Z10" s="15">
        <v>4920.8923699999996</v>
      </c>
      <c r="AA10" s="15">
        <v>84795.688519999996</v>
      </c>
      <c r="AB10" s="15">
        <v>2002948.5705300001</v>
      </c>
      <c r="AC10" s="15">
        <v>391956.60769000009</v>
      </c>
      <c r="AD10" s="15">
        <v>-753381.97638000001</v>
      </c>
      <c r="AE10" s="15">
        <v>843654.39782000007</v>
      </c>
      <c r="AF10" s="15">
        <v>-24723.76209</v>
      </c>
      <c r="AG10" s="15">
        <f t="shared" si="1"/>
        <v>69274259.62545</v>
      </c>
      <c r="AH10" s="15">
        <v>-10831280.625869999</v>
      </c>
      <c r="AI10" s="15">
        <f t="shared" si="2"/>
        <v>80105540.251320004</v>
      </c>
      <c r="AJ10" s="15">
        <v>19774800.98435</v>
      </c>
      <c r="AK10" s="15">
        <v>2395042.6409599995</v>
      </c>
    </row>
    <row r="11" spans="1:1023 1027:2048 2052:4093 4097:5118 5122:6143 6147:7168 7172:9213 9217:10238 10242:11263 11267:12288 12292:14333 14337:15358 15362:16382" ht="12.75" customHeight="1" x14ac:dyDescent="0.15">
      <c r="A11" s="25">
        <v>36</v>
      </c>
      <c r="B11" s="25">
        <v>36</v>
      </c>
      <c r="C11" s="25" t="s">
        <v>79</v>
      </c>
      <c r="D11" s="15">
        <v>9316930.0077</v>
      </c>
      <c r="E11" s="15">
        <v>6886148.0649299994</v>
      </c>
      <c r="F11" s="15">
        <v>109167.8029</v>
      </c>
      <c r="G11" s="15">
        <v>0</v>
      </c>
      <c r="H11" s="15">
        <v>2321614.1398700001</v>
      </c>
      <c r="I11" s="15">
        <v>6854583.8571600001</v>
      </c>
      <c r="J11" s="15">
        <v>6826493.6372800004</v>
      </c>
      <c r="K11" s="15">
        <v>5579320.9785799999</v>
      </c>
      <c r="L11" s="15">
        <v>-502.89724000000001</v>
      </c>
      <c r="M11" s="15">
        <f t="shared" si="0"/>
        <v>37795069.82412</v>
      </c>
      <c r="N11" s="15">
        <v>33817878.786920004</v>
      </c>
      <c r="O11" s="15">
        <v>-2598986.9383599996</v>
      </c>
      <c r="P11" s="15">
        <v>3977191.0371999997</v>
      </c>
      <c r="Q11" s="15">
        <v>-4408345.9254299998</v>
      </c>
      <c r="R11" s="15">
        <v>0</v>
      </c>
      <c r="S11" s="15">
        <v>0</v>
      </c>
      <c r="T11" s="15">
        <v>0</v>
      </c>
      <c r="U11" s="15">
        <v>4020253.2163</v>
      </c>
      <c r="V11" s="15">
        <v>0</v>
      </c>
      <c r="W11" s="15">
        <v>4020253.2163</v>
      </c>
      <c r="X11" s="15">
        <v>49155.191500000001</v>
      </c>
      <c r="Y11" s="15">
        <v>121522.70606</v>
      </c>
      <c r="Z11" s="15">
        <v>729089.25236000004</v>
      </c>
      <c r="AA11" s="15">
        <v>93688.552320000003</v>
      </c>
      <c r="AB11" s="15">
        <v>2446674.6398099991</v>
      </c>
      <c r="AC11" s="15">
        <v>4932701.8123100009</v>
      </c>
      <c r="AD11" s="15">
        <v>-115150.71633000001</v>
      </c>
      <c r="AE11" s="15">
        <v>169071.24333999999</v>
      </c>
      <c r="AF11" s="15">
        <v>-15833.138440000001</v>
      </c>
      <c r="AG11" s="15">
        <f t="shared" si="1"/>
        <v>72108061.281560004</v>
      </c>
      <c r="AH11" s="15">
        <v>-7138819.6158000007</v>
      </c>
      <c r="AI11" s="15">
        <f t="shared" si="2"/>
        <v>79246880.897359997</v>
      </c>
      <c r="AJ11" s="15">
        <v>6501987.5353100002</v>
      </c>
      <c r="AK11" s="15">
        <v>9316930.0077</v>
      </c>
    </row>
    <row r="12" spans="1:1023 1027:2048 2052:4093 4097:5118 5122:6143 6147:7168 7172:9213 9217:10238 10242:11263 11267:12288 12292:14333 14337:15358 15362:16382" ht="12.75" customHeight="1" x14ac:dyDescent="0.15">
      <c r="A12" s="25">
        <v>299</v>
      </c>
      <c r="B12" s="25">
        <v>299</v>
      </c>
      <c r="C12" s="25" t="s">
        <v>111</v>
      </c>
      <c r="D12" s="15">
        <v>1919341.31268</v>
      </c>
      <c r="E12" s="15">
        <v>685188.35852000001</v>
      </c>
      <c r="F12" s="15">
        <v>8829.6409299999996</v>
      </c>
      <c r="G12" s="15">
        <v>0</v>
      </c>
      <c r="H12" s="15">
        <v>1225323.31323</v>
      </c>
      <c r="I12" s="15">
        <v>0</v>
      </c>
      <c r="J12" s="15">
        <v>0</v>
      </c>
      <c r="K12" s="15">
        <v>2636028.2987199998</v>
      </c>
      <c r="L12" s="15">
        <v>0</v>
      </c>
      <c r="M12" s="15">
        <f t="shared" si="0"/>
        <v>33833734.537820004</v>
      </c>
      <c r="N12" s="15">
        <v>33671117.973290004</v>
      </c>
      <c r="O12" s="15">
        <v>-19323068.5854</v>
      </c>
      <c r="P12" s="15">
        <v>162616.56453000006</v>
      </c>
      <c r="Q12" s="15">
        <v>-1134394.92719</v>
      </c>
      <c r="R12" s="15">
        <v>1702014.64044</v>
      </c>
      <c r="S12" s="15">
        <v>1701904.5009400002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15">
        <v>725709.79960000003</v>
      </c>
      <c r="Z12" s="15">
        <v>19152.10643</v>
      </c>
      <c r="AA12" s="15">
        <v>32306.89659</v>
      </c>
      <c r="AB12" s="15">
        <v>893141.74701000028</v>
      </c>
      <c r="AC12" s="15">
        <v>98747.378570000001</v>
      </c>
      <c r="AD12" s="15">
        <v>-37900.146430000001</v>
      </c>
      <c r="AE12" s="15">
        <v>502949.75081999996</v>
      </c>
      <c r="AF12" s="15">
        <v>-48.509410000000003</v>
      </c>
      <c r="AG12" s="15">
        <f t="shared" si="1"/>
        <v>42363126.468680009</v>
      </c>
      <c r="AH12" s="15">
        <v>-20495412.168430001</v>
      </c>
      <c r="AI12" s="15">
        <f t="shared" si="2"/>
        <v>62858538.63711001</v>
      </c>
      <c r="AJ12" s="15">
        <v>0</v>
      </c>
      <c r="AK12" s="15">
        <v>1919341.31268</v>
      </c>
    </row>
    <row r="13" spans="1:1023 1027:2048 2052:4093 4097:5118 5122:6143 6147:7168 7172:9213 9217:10238 10242:11263 11267:12288 12292:14333 14337:15358 15362:16382" ht="12.75" customHeight="1" x14ac:dyDescent="0.15">
      <c r="A13" s="25">
        <v>5</v>
      </c>
      <c r="B13" s="25">
        <v>5</v>
      </c>
      <c r="C13" s="25" t="s">
        <v>77</v>
      </c>
      <c r="D13" s="15">
        <v>1786069.4643199998</v>
      </c>
      <c r="E13" s="15">
        <v>1357013.62971</v>
      </c>
      <c r="F13" s="15">
        <v>1971.8969999999999</v>
      </c>
      <c r="G13" s="15">
        <v>0</v>
      </c>
      <c r="H13" s="15">
        <v>426956.91349000001</v>
      </c>
      <c r="I13" s="15">
        <v>337264.12714</v>
      </c>
      <c r="J13" s="15">
        <v>336496.91840999998</v>
      </c>
      <c r="K13" s="15">
        <v>3410369.0862400001</v>
      </c>
      <c r="L13" s="15">
        <v>-88.631900000000002</v>
      </c>
      <c r="M13" s="15">
        <f t="shared" si="0"/>
        <v>15323336.920779999</v>
      </c>
      <c r="N13" s="15">
        <v>8125934.8547299989</v>
      </c>
      <c r="O13" s="15">
        <v>-8608756.0839299988</v>
      </c>
      <c r="P13" s="15">
        <v>7197402.0660499996</v>
      </c>
      <c r="Q13" s="15">
        <v>-20191735.305580001</v>
      </c>
      <c r="R13" s="15">
        <v>100462.38281</v>
      </c>
      <c r="S13" s="15">
        <v>100401.88281000001</v>
      </c>
      <c r="T13" s="15">
        <v>0</v>
      </c>
      <c r="U13" s="15">
        <v>1101129.7549999999</v>
      </c>
      <c r="V13" s="15">
        <v>0</v>
      </c>
      <c r="W13" s="15">
        <v>1101129.7549999999</v>
      </c>
      <c r="X13" s="15">
        <v>8611.755000000001</v>
      </c>
      <c r="Y13" s="15">
        <v>1576215.3799399999</v>
      </c>
      <c r="Z13" s="15">
        <v>1894.4106400000001</v>
      </c>
      <c r="AA13" s="15">
        <v>1304202.3240199999</v>
      </c>
      <c r="AB13" s="15">
        <v>2119412.4207900008</v>
      </c>
      <c r="AC13" s="15">
        <v>468964.30660999997</v>
      </c>
      <c r="AD13" s="15">
        <v>-252240.11638000002</v>
      </c>
      <c r="AE13" s="15">
        <v>1711026.2423800002</v>
      </c>
      <c r="AF13" s="15">
        <v>-142.39680000000001</v>
      </c>
      <c r="AG13" s="15">
        <f t="shared" si="1"/>
        <v>29248958.57567</v>
      </c>
      <c r="AH13" s="15">
        <v>-29052962.534590002</v>
      </c>
      <c r="AI13" s="15">
        <f t="shared" si="2"/>
        <v>58301921.110260002</v>
      </c>
      <c r="AJ13" s="15">
        <v>306148.66899999999</v>
      </c>
      <c r="AK13" s="15">
        <v>1786069.4643199998</v>
      </c>
    </row>
    <row r="14" spans="1:1023 1027:2048 2052:4093 4097:5118 5122:6143 6147:7168 7172:9213 9217:10238 10242:11263 11267:12288 12292:14333 14337:15358 15362:16382" ht="12.75" customHeight="1" x14ac:dyDescent="0.15">
      <c r="A14" s="25">
        <v>272</v>
      </c>
      <c r="B14" s="25">
        <v>272</v>
      </c>
      <c r="C14" s="25" t="s">
        <v>101</v>
      </c>
      <c r="D14" s="15">
        <v>1235140.43964</v>
      </c>
      <c r="E14" s="15">
        <v>667814.02619</v>
      </c>
      <c r="F14" s="15">
        <v>0</v>
      </c>
      <c r="G14" s="15">
        <v>0</v>
      </c>
      <c r="H14" s="15">
        <v>567326.41344999999</v>
      </c>
      <c r="I14" s="15">
        <v>4106141.1260600006</v>
      </c>
      <c r="J14" s="15">
        <v>4103069.5711900005</v>
      </c>
      <c r="K14" s="15">
        <v>7444679.4772000005</v>
      </c>
      <c r="L14" s="15">
        <v>-17806.120439999999</v>
      </c>
      <c r="M14" s="15">
        <f t="shared" si="0"/>
        <v>28223617.572679996</v>
      </c>
      <c r="N14" s="15">
        <v>19618183.866289999</v>
      </c>
      <c r="O14" s="15">
        <v>-6228395.9483900005</v>
      </c>
      <c r="P14" s="15">
        <v>8605433.7063899972</v>
      </c>
      <c r="Q14" s="15">
        <v>-2221506.0611299998</v>
      </c>
      <c r="R14" s="15">
        <v>3576029.9112699996</v>
      </c>
      <c r="S14" s="15">
        <v>3575629.9012699998</v>
      </c>
      <c r="T14" s="15">
        <v>0</v>
      </c>
      <c r="U14" s="15">
        <v>0</v>
      </c>
      <c r="V14" s="15">
        <v>0</v>
      </c>
      <c r="W14" s="15">
        <v>0</v>
      </c>
      <c r="X14" s="15">
        <v>0</v>
      </c>
      <c r="Y14" s="15">
        <v>2424822.8815199998</v>
      </c>
      <c r="Z14" s="15">
        <v>61.768360000000001</v>
      </c>
      <c r="AA14" s="15">
        <v>1100030.08295</v>
      </c>
      <c r="AB14" s="15">
        <v>1258122.2617000001</v>
      </c>
      <c r="AC14" s="15">
        <v>51573.625939999998</v>
      </c>
      <c r="AD14" s="15">
        <v>-11714.212320000001</v>
      </c>
      <c r="AE14" s="15">
        <v>110087.08695</v>
      </c>
      <c r="AF14" s="15">
        <v>0</v>
      </c>
      <c r="AG14" s="15">
        <f t="shared" si="1"/>
        <v>49530306.234269992</v>
      </c>
      <c r="AH14" s="15">
        <v>-8479422.3422799986</v>
      </c>
      <c r="AI14" s="15">
        <f t="shared" si="2"/>
        <v>58009728.576549992</v>
      </c>
      <c r="AJ14" s="15">
        <v>3928039.5521</v>
      </c>
      <c r="AK14" s="15">
        <v>1235140.43964</v>
      </c>
    </row>
    <row r="15" spans="1:1023 1027:2048 2052:4093 4097:5118 5122:6143 6147:7168 7172:9213 9217:10238 10242:11263 11267:12288 12292:14333 14337:15358 15362:16382" ht="12.75" customHeight="1" x14ac:dyDescent="0.15">
      <c r="A15" s="25">
        <v>115</v>
      </c>
      <c r="B15" s="25">
        <v>115</v>
      </c>
      <c r="C15" s="25" t="s">
        <v>147</v>
      </c>
      <c r="D15" s="15">
        <v>2678004.1011099997</v>
      </c>
      <c r="E15" s="15">
        <v>1498791.4787599999</v>
      </c>
      <c r="F15" s="15">
        <v>0</v>
      </c>
      <c r="G15" s="15">
        <v>-259.16399999999999</v>
      </c>
      <c r="H15" s="15">
        <v>1178794.53043</v>
      </c>
      <c r="I15" s="15">
        <v>166222.87075999999</v>
      </c>
      <c r="J15" s="15">
        <v>162886.88036000001</v>
      </c>
      <c r="K15" s="15">
        <v>5547482.7626599995</v>
      </c>
      <c r="L15" s="15">
        <v>-262705.96211000002</v>
      </c>
      <c r="M15" s="15">
        <f t="shared" si="0"/>
        <v>25495599.184169997</v>
      </c>
      <c r="N15" s="15">
        <v>19823311.923499998</v>
      </c>
      <c r="O15" s="15">
        <v>-5501374.9102000007</v>
      </c>
      <c r="P15" s="15">
        <v>5672287.2606699998</v>
      </c>
      <c r="Q15" s="15">
        <v>-2297612.6963599999</v>
      </c>
      <c r="R15" s="15">
        <v>10233489.269790001</v>
      </c>
      <c r="S15" s="15">
        <v>10226432.730220001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149346.78172999999</v>
      </c>
      <c r="Z15" s="15">
        <v>2404.7581</v>
      </c>
      <c r="AA15" s="15">
        <v>12385.125840000001</v>
      </c>
      <c r="AB15" s="15">
        <v>1553797.3680800002</v>
      </c>
      <c r="AC15" s="15">
        <v>261556.65664</v>
      </c>
      <c r="AD15" s="15">
        <v>-29324.875499999998</v>
      </c>
      <c r="AE15" s="15">
        <v>432039.85878000001</v>
      </c>
      <c r="AF15" s="15">
        <v>-8491.8949799999991</v>
      </c>
      <c r="AG15" s="15">
        <f t="shared" si="1"/>
        <v>46532328.737659998</v>
      </c>
      <c r="AH15" s="15">
        <v>-8099769.5031500012</v>
      </c>
      <c r="AI15" s="15">
        <f t="shared" si="2"/>
        <v>54632098.240809999</v>
      </c>
      <c r="AJ15" s="15">
        <v>8025244.0904999999</v>
      </c>
      <c r="AK15" s="15">
        <v>2678004.1011099997</v>
      </c>
    </row>
    <row r="16" spans="1:1023 1027:2048 2052:4093 4097:5118 5122:6143 6147:7168 7172:9213 9217:10238 10242:11263 11267:12288 12292:14333 14337:15358 15362:16382" ht="12.75" customHeight="1" x14ac:dyDescent="0.15">
      <c r="A16" s="25">
        <v>136</v>
      </c>
      <c r="B16" s="25">
        <v>136</v>
      </c>
      <c r="C16" s="25" t="s">
        <v>91</v>
      </c>
      <c r="D16" s="15">
        <v>4641175.0894600004</v>
      </c>
      <c r="E16" s="15">
        <v>2416693.33078</v>
      </c>
      <c r="F16" s="15">
        <v>0</v>
      </c>
      <c r="G16" s="15">
        <v>0</v>
      </c>
      <c r="H16" s="15">
        <v>2224481.75868</v>
      </c>
      <c r="I16" s="15">
        <v>2601.0272</v>
      </c>
      <c r="J16" s="15">
        <v>0</v>
      </c>
      <c r="K16" s="15">
        <v>13225042.19155</v>
      </c>
      <c r="L16" s="15">
        <v>-13099.19997</v>
      </c>
      <c r="M16" s="15">
        <f t="shared" si="0"/>
        <v>22221403.674250003</v>
      </c>
      <c r="N16" s="15">
        <v>17972734.961980004</v>
      </c>
      <c r="O16" s="15">
        <v>-2292077.2961800001</v>
      </c>
      <c r="P16" s="15">
        <v>4248668.71227</v>
      </c>
      <c r="Q16" s="15">
        <v>-4055275.7620999995</v>
      </c>
      <c r="R16" s="15">
        <v>3291514.7462800001</v>
      </c>
      <c r="S16" s="15">
        <v>3290254.1025</v>
      </c>
      <c r="T16" s="15">
        <v>0</v>
      </c>
      <c r="U16" s="15">
        <v>0</v>
      </c>
      <c r="V16" s="15">
        <v>0</v>
      </c>
      <c r="W16" s="15">
        <v>0</v>
      </c>
      <c r="X16" s="15">
        <v>263792.73334999999</v>
      </c>
      <c r="Y16" s="15">
        <v>16653.90263</v>
      </c>
      <c r="Z16" s="15">
        <v>8235.4130000000005</v>
      </c>
      <c r="AA16" s="15">
        <v>737173.49372999999</v>
      </c>
      <c r="AB16" s="15">
        <v>1315991.13026</v>
      </c>
      <c r="AC16" s="15">
        <v>535169.75271999999</v>
      </c>
      <c r="AD16" s="15">
        <v>-115011.75920999999</v>
      </c>
      <c r="AE16" s="15">
        <v>317918.50138999999</v>
      </c>
      <c r="AF16" s="15">
        <v>-618.64648999999997</v>
      </c>
      <c r="AG16" s="15">
        <f t="shared" si="1"/>
        <v>46576671.655820012</v>
      </c>
      <c r="AH16" s="15">
        <v>-6476082.66395</v>
      </c>
      <c r="AI16" s="15">
        <f t="shared" si="2"/>
        <v>53052754.319770008</v>
      </c>
      <c r="AJ16" s="15">
        <v>0</v>
      </c>
      <c r="AK16" s="15">
        <v>4641175.0894600004</v>
      </c>
    </row>
    <row r="17" spans="1:37" ht="12.75" customHeight="1" x14ac:dyDescent="0.15">
      <c r="A17" s="25">
        <v>3</v>
      </c>
      <c r="B17" s="25">
        <v>3</v>
      </c>
      <c r="C17" s="25" t="s">
        <v>75</v>
      </c>
      <c r="D17" s="15">
        <v>520206.57536000002</v>
      </c>
      <c r="E17" s="15">
        <v>176245.95038999998</v>
      </c>
      <c r="F17" s="15">
        <v>0</v>
      </c>
      <c r="G17" s="15">
        <v>-13984.604289999999</v>
      </c>
      <c r="H17" s="15">
        <v>357945.22925999999</v>
      </c>
      <c r="I17" s="15">
        <v>5622.66</v>
      </c>
      <c r="J17" s="15">
        <v>0</v>
      </c>
      <c r="K17" s="15">
        <v>3925588.3312300001</v>
      </c>
      <c r="L17" s="15">
        <v>-19.8</v>
      </c>
      <c r="M17" s="15">
        <f t="shared" si="0"/>
        <v>12128243.379230006</v>
      </c>
      <c r="N17" s="15">
        <v>12128243.379210006</v>
      </c>
      <c r="O17" s="15">
        <v>-30183320.71596</v>
      </c>
      <c r="P17" s="15">
        <v>1.9999992218799889E-5</v>
      </c>
      <c r="Q17" s="15">
        <v>-114649.00816</v>
      </c>
      <c r="R17" s="15">
        <v>151288.04999999999</v>
      </c>
      <c r="S17" s="15">
        <v>150153.75</v>
      </c>
      <c r="T17" s="15">
        <v>0</v>
      </c>
      <c r="U17" s="15">
        <v>0</v>
      </c>
      <c r="V17" s="15">
        <v>0</v>
      </c>
      <c r="W17" s="15">
        <v>0</v>
      </c>
      <c r="X17" s="15">
        <v>43.977999999999994</v>
      </c>
      <c r="Y17" s="15">
        <v>890667.71470000001</v>
      </c>
      <c r="Z17" s="15">
        <v>12.04419</v>
      </c>
      <c r="AA17" s="15">
        <v>1082.7</v>
      </c>
      <c r="AB17" s="15">
        <v>2250483.06837</v>
      </c>
      <c r="AC17" s="15">
        <v>-68795.586370000034</v>
      </c>
      <c r="AD17" s="15">
        <v>-737843.88089000003</v>
      </c>
      <c r="AE17" s="15">
        <v>287404.55969000002</v>
      </c>
      <c r="AF17" s="15">
        <v>0</v>
      </c>
      <c r="AG17" s="15">
        <f t="shared" si="1"/>
        <v>20091847.474400006</v>
      </c>
      <c r="AH17" s="15">
        <v>-31049818.009300001</v>
      </c>
      <c r="AI17" s="15">
        <f t="shared" si="2"/>
        <v>51141665.483700007</v>
      </c>
      <c r="AJ17" s="15">
        <v>150000</v>
      </c>
      <c r="AK17" s="15">
        <v>520206.57536000002</v>
      </c>
    </row>
    <row r="18" spans="1:37" ht="12.75" customHeight="1" x14ac:dyDescent="0.15">
      <c r="A18" s="25">
        <v>296</v>
      </c>
      <c r="B18" s="25">
        <v>296</v>
      </c>
      <c r="C18" s="25" t="s">
        <v>105</v>
      </c>
      <c r="D18" s="15">
        <v>2185395.6195199997</v>
      </c>
      <c r="E18" s="15">
        <v>830815.81432999996</v>
      </c>
      <c r="F18" s="15">
        <v>2675.2141700000002</v>
      </c>
      <c r="G18" s="15">
        <v>0</v>
      </c>
      <c r="H18" s="15">
        <v>1351904.5910199999</v>
      </c>
      <c r="I18" s="15">
        <v>18278.522820000002</v>
      </c>
      <c r="J18" s="15">
        <v>0</v>
      </c>
      <c r="K18" s="15">
        <v>3703611.5364500005</v>
      </c>
      <c r="L18" s="15">
        <v>-2447.7410500000001</v>
      </c>
      <c r="M18" s="15">
        <f t="shared" si="0"/>
        <v>17420991.367540002</v>
      </c>
      <c r="N18" s="15">
        <v>12585387.015240002</v>
      </c>
      <c r="O18" s="15">
        <v>-2884668.6934000002</v>
      </c>
      <c r="P18" s="15">
        <v>4835604.3522999985</v>
      </c>
      <c r="Q18" s="15">
        <v>-3192293.5915000001</v>
      </c>
      <c r="R18" s="15">
        <v>685296.58547999989</v>
      </c>
      <c r="S18" s="15">
        <v>684640.55450999993</v>
      </c>
      <c r="T18" s="15">
        <v>-17070.91345</v>
      </c>
      <c r="U18" s="15">
        <v>4458227.6935000001</v>
      </c>
      <c r="V18" s="15">
        <v>0</v>
      </c>
      <c r="W18" s="15">
        <v>4458227.6935000001</v>
      </c>
      <c r="X18" s="15">
        <v>0</v>
      </c>
      <c r="Y18" s="15">
        <v>39038.394999999997</v>
      </c>
      <c r="Z18" s="15">
        <v>179705.24647000001</v>
      </c>
      <c r="AA18" s="15">
        <v>507138.614</v>
      </c>
      <c r="AB18" s="15">
        <v>405146.42218999995</v>
      </c>
      <c r="AC18" s="15">
        <v>98524.35097</v>
      </c>
      <c r="AD18" s="15">
        <v>-7328.3425299999999</v>
      </c>
      <c r="AE18" s="15">
        <v>121045.76459000001</v>
      </c>
      <c r="AF18" s="15">
        <v>-244.61676</v>
      </c>
      <c r="AG18" s="15">
        <f t="shared" si="1"/>
        <v>29822400.118530001</v>
      </c>
      <c r="AH18" s="15">
        <v>-6104053.8986900002</v>
      </c>
      <c r="AI18" s="15">
        <f t="shared" si="2"/>
        <v>35926454.017220005</v>
      </c>
      <c r="AJ18" s="15">
        <v>667208.3996</v>
      </c>
      <c r="AK18" s="15">
        <v>2185395.6195199997</v>
      </c>
    </row>
    <row r="19" spans="1:37" ht="12.75" customHeight="1" x14ac:dyDescent="0.15">
      <c r="A19" s="25">
        <v>171</v>
      </c>
      <c r="B19" s="25">
        <v>171</v>
      </c>
      <c r="C19" s="25" t="s">
        <v>97</v>
      </c>
      <c r="D19" s="15">
        <v>2117473.33336</v>
      </c>
      <c r="E19" s="15">
        <v>553902.7813700001</v>
      </c>
      <c r="F19" s="15">
        <v>0</v>
      </c>
      <c r="G19" s="15">
        <v>0</v>
      </c>
      <c r="H19" s="15">
        <v>1563570.5519900001</v>
      </c>
      <c r="I19" s="15">
        <v>0</v>
      </c>
      <c r="J19" s="15">
        <v>0</v>
      </c>
      <c r="K19" s="15">
        <v>6591535.3935400005</v>
      </c>
      <c r="L19" s="15">
        <v>0</v>
      </c>
      <c r="M19" s="15">
        <f t="shared" si="0"/>
        <v>19393161.691540003</v>
      </c>
      <c r="N19" s="15">
        <v>16303200.508190004</v>
      </c>
      <c r="O19" s="15">
        <v>-2186505.4815199999</v>
      </c>
      <c r="P19" s="15">
        <v>3089961.1833500005</v>
      </c>
      <c r="Q19" s="15">
        <v>-183310.45732000002</v>
      </c>
      <c r="R19" s="15">
        <v>1065425.99306</v>
      </c>
      <c r="S19" s="15">
        <v>1064515.99306</v>
      </c>
      <c r="T19" s="15">
        <v>0</v>
      </c>
      <c r="U19" s="15">
        <v>1108777.6171500001</v>
      </c>
      <c r="V19" s="15">
        <v>0</v>
      </c>
      <c r="W19" s="15">
        <v>1108777.6171500001</v>
      </c>
      <c r="X19" s="15">
        <v>0</v>
      </c>
      <c r="Y19" s="15">
        <v>5797.0207500000006</v>
      </c>
      <c r="Z19" s="15">
        <v>1032.1379999999999</v>
      </c>
      <c r="AA19" s="15">
        <v>12396.27785</v>
      </c>
      <c r="AB19" s="15">
        <v>560221.69224000012</v>
      </c>
      <c r="AC19" s="15">
        <v>37613.69382</v>
      </c>
      <c r="AD19" s="15">
        <v>-9314.9219499999999</v>
      </c>
      <c r="AE19" s="15">
        <v>52626.833599999998</v>
      </c>
      <c r="AF19" s="15">
        <v>0</v>
      </c>
      <c r="AG19" s="15">
        <f t="shared" si="1"/>
        <v>30946061.684910003</v>
      </c>
      <c r="AH19" s="15">
        <v>-2379130.8607899994</v>
      </c>
      <c r="AI19" s="15">
        <f t="shared" si="2"/>
        <v>33325192.545700002</v>
      </c>
      <c r="AJ19" s="15">
        <v>996532</v>
      </c>
      <c r="AK19" s="15">
        <v>2117473.33336</v>
      </c>
    </row>
    <row r="20" spans="1:37" ht="12.75" customHeight="1" x14ac:dyDescent="0.15">
      <c r="A20" s="25">
        <v>106</v>
      </c>
      <c r="B20" s="25">
        <v>106</v>
      </c>
      <c r="C20" s="25" t="s">
        <v>143</v>
      </c>
      <c r="D20" s="15">
        <v>2459606.6205899999</v>
      </c>
      <c r="E20" s="15">
        <v>1661111.80271</v>
      </c>
      <c r="F20" s="15">
        <v>2010.7257400000001</v>
      </c>
      <c r="G20" s="15">
        <v>0</v>
      </c>
      <c r="H20" s="15">
        <v>796484.09213999996</v>
      </c>
      <c r="I20" s="15">
        <v>0</v>
      </c>
      <c r="J20" s="15">
        <v>0</v>
      </c>
      <c r="K20" s="15">
        <v>1506859.58794</v>
      </c>
      <c r="L20" s="15">
        <v>0</v>
      </c>
      <c r="M20" s="15">
        <f t="shared" si="0"/>
        <v>15855112.38202</v>
      </c>
      <c r="N20" s="15">
        <v>15596667.27417</v>
      </c>
      <c r="O20" s="15">
        <v>-1556534.6509900002</v>
      </c>
      <c r="P20" s="15">
        <v>258445.10785</v>
      </c>
      <c r="Q20" s="15">
        <v>-80868.397389999998</v>
      </c>
      <c r="R20" s="15">
        <v>2642721.8247400005</v>
      </c>
      <c r="S20" s="15">
        <v>2636600.0597000001</v>
      </c>
      <c r="T20" s="15">
        <v>0</v>
      </c>
      <c r="U20" s="15">
        <v>700719.18</v>
      </c>
      <c r="V20" s="15">
        <v>0</v>
      </c>
      <c r="W20" s="15">
        <v>700719.18</v>
      </c>
      <c r="X20" s="15">
        <v>42422.685980000002</v>
      </c>
      <c r="Y20" s="15">
        <v>34396.704819999999</v>
      </c>
      <c r="Z20" s="15">
        <v>205.85601</v>
      </c>
      <c r="AA20" s="15">
        <v>0</v>
      </c>
      <c r="AB20" s="15">
        <v>892478.03764999995</v>
      </c>
      <c r="AC20" s="15">
        <v>38566.55818</v>
      </c>
      <c r="AD20" s="15">
        <v>-10378.469090000001</v>
      </c>
      <c r="AE20" s="15">
        <v>1300150.1894500002</v>
      </c>
      <c r="AF20" s="15">
        <v>0</v>
      </c>
      <c r="AG20" s="15">
        <f t="shared" si="1"/>
        <v>25473239.627380002</v>
      </c>
      <c r="AH20" s="15">
        <v>-1647781.5174700003</v>
      </c>
      <c r="AI20" s="15">
        <f t="shared" si="2"/>
        <v>27121021.144850001</v>
      </c>
      <c r="AJ20" s="15">
        <v>526451.84600000002</v>
      </c>
      <c r="AK20" s="15">
        <v>2459606.6205899999</v>
      </c>
    </row>
    <row r="21" spans="1:37" ht="12.75" customHeight="1" x14ac:dyDescent="0.15">
      <c r="A21" s="25">
        <v>317</v>
      </c>
      <c r="B21" s="25">
        <v>317</v>
      </c>
      <c r="C21" s="25" t="s">
        <v>227</v>
      </c>
      <c r="D21" s="15">
        <v>116213.05124</v>
      </c>
      <c r="E21" s="15">
        <v>2115.1095599999999</v>
      </c>
      <c r="F21" s="15">
        <v>913.51037000000008</v>
      </c>
      <c r="G21" s="15">
        <v>0</v>
      </c>
      <c r="H21" s="15">
        <v>113184.43131</v>
      </c>
      <c r="I21" s="15">
        <v>2592549.8514</v>
      </c>
      <c r="J21" s="15">
        <v>2592549.8514</v>
      </c>
      <c r="K21" s="15">
        <v>9558.8496400000004</v>
      </c>
      <c r="L21" s="15">
        <v>-4043.6464900000001</v>
      </c>
      <c r="M21" s="15">
        <f t="shared" si="0"/>
        <v>10769456.85558</v>
      </c>
      <c r="N21" s="15">
        <v>10769368.57504</v>
      </c>
      <c r="O21" s="15">
        <v>-12974249.02104</v>
      </c>
      <c r="P21" s="15">
        <v>88.280540000000201</v>
      </c>
      <c r="Q21" s="15">
        <v>-3184.7047899999998</v>
      </c>
      <c r="R21" s="15">
        <v>60</v>
      </c>
      <c r="S21" s="15">
        <v>0</v>
      </c>
      <c r="T21" s="15">
        <v>0</v>
      </c>
      <c r="U21" s="15">
        <v>0</v>
      </c>
      <c r="V21" s="15">
        <v>0</v>
      </c>
      <c r="W21" s="15">
        <v>0</v>
      </c>
      <c r="X21" s="15">
        <v>0</v>
      </c>
      <c r="Y21" s="15">
        <v>0</v>
      </c>
      <c r="Z21" s="15">
        <v>512.27200000000005</v>
      </c>
      <c r="AA21" s="15">
        <v>0</v>
      </c>
      <c r="AB21" s="15">
        <v>2940.4059100000004</v>
      </c>
      <c r="AC21" s="15">
        <v>100.87083999993047</v>
      </c>
      <c r="AD21" s="15">
        <v>-471814.53841000004</v>
      </c>
      <c r="AE21" s="15">
        <v>277.04633999999999</v>
      </c>
      <c r="AF21" s="15">
        <v>0</v>
      </c>
      <c r="AG21" s="15">
        <f t="shared" si="1"/>
        <v>13491669.202950001</v>
      </c>
      <c r="AH21" s="15">
        <v>-13453291.910730002</v>
      </c>
      <c r="AI21" s="15">
        <f t="shared" si="2"/>
        <v>26944961.113680005</v>
      </c>
      <c r="AJ21" s="15">
        <v>2171909</v>
      </c>
      <c r="AK21" s="15">
        <v>116213.05124</v>
      </c>
    </row>
    <row r="22" spans="1:37" ht="12.75" customHeight="1" x14ac:dyDescent="0.15">
      <c r="A22" s="25">
        <v>42</v>
      </c>
      <c r="B22" s="25">
        <v>42</v>
      </c>
      <c r="C22" s="25" t="s">
        <v>81</v>
      </c>
      <c r="D22" s="15">
        <v>722805.65974000003</v>
      </c>
      <c r="E22" s="15">
        <v>139550.09573999999</v>
      </c>
      <c r="F22" s="15">
        <v>0</v>
      </c>
      <c r="G22" s="15">
        <v>0</v>
      </c>
      <c r="H22" s="15">
        <v>583255.56400000001</v>
      </c>
      <c r="I22" s="15">
        <v>15100.70068</v>
      </c>
      <c r="J22" s="15">
        <v>0</v>
      </c>
      <c r="K22" s="15">
        <v>1808176.5030400001</v>
      </c>
      <c r="L22" s="15">
        <v>-677.44455000000005</v>
      </c>
      <c r="M22" s="15">
        <f t="shared" si="0"/>
        <v>4248741.7246899987</v>
      </c>
      <c r="N22" s="15">
        <v>4091885.8704999988</v>
      </c>
      <c r="O22" s="15">
        <v>-13382590.50391</v>
      </c>
      <c r="P22" s="15">
        <v>156855.85418999995</v>
      </c>
      <c r="Q22" s="15">
        <v>-369625.81938</v>
      </c>
      <c r="R22" s="15">
        <v>2384.8444799999997</v>
      </c>
      <c r="S22" s="15">
        <v>0</v>
      </c>
      <c r="T22" s="15">
        <v>0</v>
      </c>
      <c r="U22" s="15">
        <v>0</v>
      </c>
      <c r="V22" s="15">
        <v>0</v>
      </c>
      <c r="W22" s="15">
        <v>0</v>
      </c>
      <c r="X22" s="15">
        <v>0</v>
      </c>
      <c r="Y22" s="15">
        <v>3713679.9125899998</v>
      </c>
      <c r="Z22" s="15">
        <v>25565.93</v>
      </c>
      <c r="AA22" s="15">
        <v>190017.01699999999</v>
      </c>
      <c r="AB22" s="15">
        <v>454731.18083999993</v>
      </c>
      <c r="AC22" s="15">
        <v>-29449.705280000002</v>
      </c>
      <c r="AD22" s="15">
        <v>-48789.502680000005</v>
      </c>
      <c r="AE22" s="15">
        <v>347150.16573000001</v>
      </c>
      <c r="AF22" s="15">
        <v>0</v>
      </c>
      <c r="AG22" s="15">
        <f t="shared" si="1"/>
        <v>11498903.93351</v>
      </c>
      <c r="AH22" s="15">
        <v>-13801683.270519998</v>
      </c>
      <c r="AI22" s="15">
        <f t="shared" si="2"/>
        <v>25300587.20403</v>
      </c>
      <c r="AJ22" s="15">
        <v>0</v>
      </c>
      <c r="AK22" s="15">
        <v>722805.65974000003</v>
      </c>
    </row>
    <row r="23" spans="1:37" ht="12.75" customHeight="1" x14ac:dyDescent="0.15">
      <c r="A23" s="25">
        <v>297</v>
      </c>
      <c r="B23" s="25">
        <v>297</v>
      </c>
      <c r="C23" s="25" t="s">
        <v>107</v>
      </c>
      <c r="D23" s="15">
        <v>871208.94681999995</v>
      </c>
      <c r="E23" s="15">
        <v>20104.913100000002</v>
      </c>
      <c r="F23" s="15">
        <v>0</v>
      </c>
      <c r="G23" s="15">
        <v>0</v>
      </c>
      <c r="H23" s="15">
        <v>851104.03371999995</v>
      </c>
      <c r="I23" s="15">
        <v>1379368.706</v>
      </c>
      <c r="J23" s="15">
        <v>1379368.706</v>
      </c>
      <c r="K23" s="15">
        <v>4703857.9411199996</v>
      </c>
      <c r="L23" s="15">
        <v>0</v>
      </c>
      <c r="M23" s="15">
        <f t="shared" si="0"/>
        <v>5543903.0137999998</v>
      </c>
      <c r="N23" s="15">
        <v>5487573.8693699995</v>
      </c>
      <c r="O23" s="15">
        <v>-87301.93110999999</v>
      </c>
      <c r="P23" s="15">
        <v>56329.14443</v>
      </c>
      <c r="Q23" s="15">
        <v>-1750.1533400000001</v>
      </c>
      <c r="R23" s="15">
        <v>6394098.9295600001</v>
      </c>
      <c r="S23" s="15">
        <v>6394098.9295600001</v>
      </c>
      <c r="T23" s="15">
        <v>0</v>
      </c>
      <c r="U23" s="15">
        <v>0</v>
      </c>
      <c r="V23" s="15">
        <v>0</v>
      </c>
      <c r="W23" s="15">
        <v>0</v>
      </c>
      <c r="X23" s="15">
        <v>0</v>
      </c>
      <c r="Y23" s="15">
        <v>0</v>
      </c>
      <c r="Z23" s="15">
        <v>0</v>
      </c>
      <c r="AA23" s="15">
        <v>0</v>
      </c>
      <c r="AB23" s="15">
        <v>56889.241690000003</v>
      </c>
      <c r="AC23" s="15">
        <v>23782.590369999998</v>
      </c>
      <c r="AD23" s="15">
        <v>-698.64769000000001</v>
      </c>
      <c r="AE23" s="15">
        <v>27941.331580000002</v>
      </c>
      <c r="AF23" s="15">
        <v>0</v>
      </c>
      <c r="AG23" s="15">
        <f t="shared" si="1"/>
        <v>19001050.700939998</v>
      </c>
      <c r="AH23" s="15">
        <v>-89750.732139999993</v>
      </c>
      <c r="AI23" s="15">
        <f t="shared" si="2"/>
        <v>19090801.433079999</v>
      </c>
      <c r="AJ23" s="15">
        <v>3342043</v>
      </c>
      <c r="AK23" s="15">
        <v>871208.94681999995</v>
      </c>
    </row>
    <row r="24" spans="1:37" ht="12.75" customHeight="1" x14ac:dyDescent="0.15">
      <c r="A24" s="25">
        <v>298</v>
      </c>
      <c r="B24" s="25">
        <v>298</v>
      </c>
      <c r="C24" s="25" t="s">
        <v>109</v>
      </c>
      <c r="D24" s="15">
        <v>891869.45670999994</v>
      </c>
      <c r="E24" s="15">
        <v>219347.37555</v>
      </c>
      <c r="F24" s="15">
        <v>0</v>
      </c>
      <c r="G24" s="15">
        <v>-12822.36571</v>
      </c>
      <c r="H24" s="15">
        <v>685344.44686999999</v>
      </c>
      <c r="I24" s="15">
        <v>0</v>
      </c>
      <c r="J24" s="15">
        <v>0</v>
      </c>
      <c r="K24" s="15">
        <v>1181438.7562800001</v>
      </c>
      <c r="L24" s="15">
        <v>0</v>
      </c>
      <c r="M24" s="15">
        <f t="shared" si="0"/>
        <v>12891947.912770001</v>
      </c>
      <c r="N24" s="15">
        <v>12779303.487820001</v>
      </c>
      <c r="O24" s="15">
        <v>-427958.53380999999</v>
      </c>
      <c r="P24" s="15">
        <v>112644.42495000004</v>
      </c>
      <c r="Q24" s="15">
        <v>-101301.65303</v>
      </c>
      <c r="R24" s="15">
        <v>802.67449999999997</v>
      </c>
      <c r="S24" s="15">
        <v>0</v>
      </c>
      <c r="T24" s="15">
        <v>0</v>
      </c>
      <c r="U24" s="15">
        <v>1609674.7260199999</v>
      </c>
      <c r="V24" s="15">
        <v>0</v>
      </c>
      <c r="W24" s="15">
        <v>1609674.7260199999</v>
      </c>
      <c r="X24" s="15">
        <v>0</v>
      </c>
      <c r="Y24" s="15">
        <v>3911.5928400000003</v>
      </c>
      <c r="Z24" s="15">
        <v>0</v>
      </c>
      <c r="AA24" s="15">
        <v>35514.910000000003</v>
      </c>
      <c r="AB24" s="15">
        <v>223847.59946</v>
      </c>
      <c r="AC24" s="15">
        <v>3236.8616199999997</v>
      </c>
      <c r="AD24" s="15">
        <v>-9845.4032000000007</v>
      </c>
      <c r="AE24" s="15">
        <v>38703.657760000009</v>
      </c>
      <c r="AF24" s="15">
        <v>0</v>
      </c>
      <c r="AG24" s="15">
        <f t="shared" si="1"/>
        <v>16880948.147960003</v>
      </c>
      <c r="AH24" s="15">
        <v>-551927.95575000008</v>
      </c>
      <c r="AI24" s="15">
        <f t="shared" si="2"/>
        <v>17432876.103710003</v>
      </c>
      <c r="AJ24" s="15">
        <v>0</v>
      </c>
      <c r="AK24" s="15">
        <v>891869.45670999994</v>
      </c>
    </row>
    <row r="25" spans="1:37" ht="12.75" customHeight="1" x14ac:dyDescent="0.15">
      <c r="A25" s="25">
        <v>88</v>
      </c>
      <c r="B25" s="25">
        <v>88</v>
      </c>
      <c r="C25" s="25" t="s">
        <v>83</v>
      </c>
      <c r="D25" s="15">
        <v>820549.49821999995</v>
      </c>
      <c r="E25" s="15">
        <v>359602.38754999998</v>
      </c>
      <c r="F25" s="15">
        <v>154.38400000000001</v>
      </c>
      <c r="G25" s="15">
        <v>-3732.76</v>
      </c>
      <c r="H25" s="15">
        <v>464525.48667000001</v>
      </c>
      <c r="I25" s="15">
        <v>0</v>
      </c>
      <c r="J25" s="15">
        <v>0</v>
      </c>
      <c r="K25" s="15">
        <v>1344844.8485000003</v>
      </c>
      <c r="L25" s="15">
        <v>-1176.96739</v>
      </c>
      <c r="M25" s="15">
        <f t="shared" si="0"/>
        <v>7856641.2865799991</v>
      </c>
      <c r="N25" s="15">
        <v>4680198.0506299995</v>
      </c>
      <c r="O25" s="15">
        <v>-339466.92411000002</v>
      </c>
      <c r="P25" s="15">
        <v>3176443.2359499997</v>
      </c>
      <c r="Q25" s="15">
        <v>-485214.89988000004</v>
      </c>
      <c r="R25" s="15">
        <v>1996361.6724999999</v>
      </c>
      <c r="S25" s="15">
        <v>1996331.6424999998</v>
      </c>
      <c r="T25" s="15">
        <v>-23261.51</v>
      </c>
      <c r="U25" s="15">
        <v>1285513.5167999999</v>
      </c>
      <c r="V25" s="15">
        <v>0</v>
      </c>
      <c r="W25" s="15">
        <v>1285513.5167999999</v>
      </c>
      <c r="X25" s="15">
        <v>0</v>
      </c>
      <c r="Y25" s="15">
        <v>14591.48307</v>
      </c>
      <c r="Z25" s="15">
        <v>1018.30467</v>
      </c>
      <c r="AA25" s="15">
        <v>19733.530739999998</v>
      </c>
      <c r="AB25" s="15">
        <v>833510.66533999995</v>
      </c>
      <c r="AC25" s="15">
        <v>31017.172179999998</v>
      </c>
      <c r="AD25" s="15">
        <v>-10133.71767</v>
      </c>
      <c r="AE25" s="15">
        <v>103885.59043000001</v>
      </c>
      <c r="AF25" s="15">
        <v>0</v>
      </c>
      <c r="AG25" s="15">
        <f t="shared" si="1"/>
        <v>14307667.56903</v>
      </c>
      <c r="AH25" s="15">
        <v>-862986.7790499999</v>
      </c>
      <c r="AI25" s="15">
        <f t="shared" si="2"/>
        <v>15170654.34808</v>
      </c>
      <c r="AJ25" s="15">
        <v>2996173.9316499997</v>
      </c>
      <c r="AK25" s="15">
        <v>820549.49821999995</v>
      </c>
    </row>
    <row r="26" spans="1:37" ht="12.75" customHeight="1" x14ac:dyDescent="0.15">
      <c r="A26" s="25">
        <v>62</v>
      </c>
      <c r="B26" s="25">
        <v>62</v>
      </c>
      <c r="C26" s="25" t="s">
        <v>131</v>
      </c>
      <c r="D26" s="15">
        <v>533471.09673999995</v>
      </c>
      <c r="E26" s="15">
        <v>252737.95403999998</v>
      </c>
      <c r="F26" s="15">
        <v>737.37784999999997</v>
      </c>
      <c r="G26" s="15">
        <v>0</v>
      </c>
      <c r="H26" s="15">
        <v>279995.76484999998</v>
      </c>
      <c r="I26" s="15">
        <v>0</v>
      </c>
      <c r="J26" s="15">
        <v>0</v>
      </c>
      <c r="K26" s="15">
        <v>440697.38792000001</v>
      </c>
      <c r="L26" s="15">
        <v>-363.71994000000001</v>
      </c>
      <c r="M26" s="15">
        <f t="shared" si="0"/>
        <v>10782635.015989998</v>
      </c>
      <c r="N26" s="15">
        <v>10022629.596249998</v>
      </c>
      <c r="O26" s="15">
        <v>-705466.05868000002</v>
      </c>
      <c r="P26" s="15">
        <v>760005.41974000016</v>
      </c>
      <c r="Q26" s="15">
        <v>-93495.030030000009</v>
      </c>
      <c r="R26" s="15">
        <v>585383.89978999994</v>
      </c>
      <c r="S26" s="15">
        <v>585383.89978999994</v>
      </c>
      <c r="T26" s="15">
        <v>0</v>
      </c>
      <c r="U26" s="15">
        <v>920945.20615999994</v>
      </c>
      <c r="V26" s="15">
        <v>0</v>
      </c>
      <c r="W26" s="15">
        <v>920945.20615999994</v>
      </c>
      <c r="X26" s="15">
        <v>0</v>
      </c>
      <c r="Y26" s="15">
        <v>29401.35095</v>
      </c>
      <c r="Z26" s="15">
        <v>0</v>
      </c>
      <c r="AA26" s="15">
        <v>4563.4940500000002</v>
      </c>
      <c r="AB26" s="15">
        <v>411783.24946999992</v>
      </c>
      <c r="AC26" s="15">
        <v>74798.589530000012</v>
      </c>
      <c r="AD26" s="15">
        <v>-3036.6520300000002</v>
      </c>
      <c r="AE26" s="15">
        <v>58896.368769999994</v>
      </c>
      <c r="AF26" s="15">
        <v>-19147.038079999998</v>
      </c>
      <c r="AG26" s="15">
        <f t="shared" si="1"/>
        <v>13842575.659369998</v>
      </c>
      <c r="AH26" s="15">
        <v>-821508.49875999987</v>
      </c>
      <c r="AI26" s="15">
        <f t="shared" si="2"/>
        <v>14664084.158129998</v>
      </c>
      <c r="AJ26" s="15">
        <v>568161.27963999996</v>
      </c>
      <c r="AK26" s="15">
        <v>533471.09673999995</v>
      </c>
    </row>
    <row r="27" spans="1:37" ht="12.75" customHeight="1" x14ac:dyDescent="0.15">
      <c r="A27" s="25">
        <v>270</v>
      </c>
      <c r="B27" s="25">
        <v>270</v>
      </c>
      <c r="C27" s="25" t="s">
        <v>177</v>
      </c>
      <c r="D27" s="15">
        <v>445750.55502000003</v>
      </c>
      <c r="E27" s="15">
        <v>176171.36311000001</v>
      </c>
      <c r="F27" s="15">
        <v>367.34320000000002</v>
      </c>
      <c r="G27" s="15">
        <v>0</v>
      </c>
      <c r="H27" s="15">
        <v>268931.17648000002</v>
      </c>
      <c r="I27" s="15">
        <v>0</v>
      </c>
      <c r="J27" s="15">
        <v>0</v>
      </c>
      <c r="K27" s="15">
        <v>1473606.9024699999</v>
      </c>
      <c r="L27" s="15">
        <v>-3946.9695700000002</v>
      </c>
      <c r="M27" s="15">
        <f t="shared" si="0"/>
        <v>4118982.3823500006</v>
      </c>
      <c r="N27" s="15">
        <v>3787887.6786500006</v>
      </c>
      <c r="O27" s="15">
        <v>-2047739.4397</v>
      </c>
      <c r="P27" s="15">
        <v>331094.70370000007</v>
      </c>
      <c r="Q27" s="15">
        <v>-454160.88517999998</v>
      </c>
      <c r="R27" s="15">
        <v>279874.15882000007</v>
      </c>
      <c r="S27" s="15">
        <v>279488.60293000005</v>
      </c>
      <c r="T27" s="15">
        <v>0</v>
      </c>
      <c r="U27" s="15">
        <v>1001195.8906</v>
      </c>
      <c r="V27" s="15">
        <v>0</v>
      </c>
      <c r="W27" s="15">
        <v>1001195.8906</v>
      </c>
      <c r="X27" s="15">
        <v>0</v>
      </c>
      <c r="Y27" s="15">
        <v>1461766.66187</v>
      </c>
      <c r="Z27" s="15">
        <v>0</v>
      </c>
      <c r="AA27" s="15">
        <v>263099.37083999999</v>
      </c>
      <c r="AB27" s="15">
        <v>232287.92616</v>
      </c>
      <c r="AC27" s="15">
        <v>-1464.9301299999934</v>
      </c>
      <c r="AD27" s="15">
        <v>-75627.871580000006</v>
      </c>
      <c r="AE27" s="15">
        <v>136052.85219999999</v>
      </c>
      <c r="AF27" s="15">
        <v>-26687.209569999999</v>
      </c>
      <c r="AG27" s="15">
        <f t="shared" si="1"/>
        <v>9411151.7702000011</v>
      </c>
      <c r="AH27" s="15">
        <v>-2608162.3755999999</v>
      </c>
      <c r="AI27" s="15">
        <f t="shared" si="2"/>
        <v>12019314.145800002</v>
      </c>
      <c r="AJ27" s="15">
        <v>280391.55777000001</v>
      </c>
      <c r="AK27" s="15">
        <v>445750.55502000003</v>
      </c>
    </row>
    <row r="28" spans="1:37" ht="12.75" customHeight="1" x14ac:dyDescent="0.15">
      <c r="A28" s="25">
        <v>295</v>
      </c>
      <c r="B28" s="25">
        <v>295</v>
      </c>
      <c r="C28" s="25" t="s">
        <v>103</v>
      </c>
      <c r="D28" s="15">
        <v>90591.80373</v>
      </c>
      <c r="E28" s="15">
        <v>35183.696409999997</v>
      </c>
      <c r="F28" s="15">
        <v>0</v>
      </c>
      <c r="G28" s="15">
        <v>0</v>
      </c>
      <c r="H28" s="15">
        <v>55408.107320000003</v>
      </c>
      <c r="I28" s="15">
        <v>0</v>
      </c>
      <c r="J28" s="15">
        <v>0</v>
      </c>
      <c r="K28" s="15">
        <v>263101.84356000001</v>
      </c>
      <c r="L28" s="15">
        <v>-60.084359999999997</v>
      </c>
      <c r="M28" s="15">
        <f t="shared" si="0"/>
        <v>7118962.4362100018</v>
      </c>
      <c r="N28" s="15">
        <v>7099842.5044700019</v>
      </c>
      <c r="O28" s="15">
        <v>-561342.39858000004</v>
      </c>
      <c r="P28" s="15">
        <v>19119.931740000011</v>
      </c>
      <c r="Q28" s="15">
        <v>-33513.316999999995</v>
      </c>
      <c r="R28" s="15">
        <v>2452803.7059999998</v>
      </c>
      <c r="S28" s="15">
        <v>2452741.7859999998</v>
      </c>
      <c r="T28" s="15">
        <v>0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1442.6187500000001</v>
      </c>
      <c r="AB28" s="15">
        <v>24168.832299999998</v>
      </c>
      <c r="AC28" s="15">
        <v>1653.3407599999998</v>
      </c>
      <c r="AD28" s="15">
        <v>-104.38891000000001</v>
      </c>
      <c r="AE28" s="15">
        <v>18492.688450000001</v>
      </c>
      <c r="AF28" s="15">
        <v>0</v>
      </c>
      <c r="AG28" s="15">
        <f t="shared" si="1"/>
        <v>9971217.2697600015</v>
      </c>
      <c r="AH28" s="15">
        <v>-595020.18885000004</v>
      </c>
      <c r="AI28" s="15">
        <f t="shared" si="2"/>
        <v>10566237.458610002</v>
      </c>
      <c r="AJ28" s="15">
        <v>0</v>
      </c>
      <c r="AK28" s="15">
        <v>90591.80373</v>
      </c>
    </row>
    <row r="29" spans="1:37" ht="12.75" customHeight="1" x14ac:dyDescent="0.15">
      <c r="A29" s="25">
        <v>126</v>
      </c>
      <c r="B29" s="25">
        <v>126</v>
      </c>
      <c r="C29" s="25" t="s">
        <v>151</v>
      </c>
      <c r="D29" s="15">
        <v>460259.88119999995</v>
      </c>
      <c r="E29" s="15">
        <v>157842.63530999998</v>
      </c>
      <c r="F29" s="15">
        <v>608.31566999999995</v>
      </c>
      <c r="G29" s="15">
        <v>0</v>
      </c>
      <c r="H29" s="15">
        <v>301217.95575999998</v>
      </c>
      <c r="I29" s="15">
        <v>1938.5046</v>
      </c>
      <c r="J29" s="15">
        <v>0</v>
      </c>
      <c r="K29" s="15">
        <v>443247.70715000003</v>
      </c>
      <c r="L29" s="15">
        <v>0</v>
      </c>
      <c r="M29" s="15">
        <f t="shared" si="0"/>
        <v>6548793.7376499996</v>
      </c>
      <c r="N29" s="15">
        <v>5942136.1605099998</v>
      </c>
      <c r="O29" s="15">
        <v>-182867.73976999999</v>
      </c>
      <c r="P29" s="15">
        <v>606657.57714000007</v>
      </c>
      <c r="Q29" s="15">
        <v>-364851.25947999995</v>
      </c>
      <c r="R29" s="15">
        <v>75772.761429999999</v>
      </c>
      <c r="S29" s="15">
        <v>0</v>
      </c>
      <c r="T29" s="15">
        <v>0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 s="15">
        <v>4275.5746900000004</v>
      </c>
      <c r="AA29" s="15">
        <v>0</v>
      </c>
      <c r="AB29" s="15">
        <v>224647.63473000005</v>
      </c>
      <c r="AC29" s="15">
        <v>1386.6535799999995</v>
      </c>
      <c r="AD29" s="15">
        <v>-5083.3684899999998</v>
      </c>
      <c r="AE29" s="15">
        <v>1369030.0939199999</v>
      </c>
      <c r="AF29" s="15">
        <v>0</v>
      </c>
      <c r="AG29" s="15">
        <f t="shared" si="1"/>
        <v>9129352.5489499979</v>
      </c>
      <c r="AH29" s="15">
        <v>-552802.3677399999</v>
      </c>
      <c r="AI29" s="15">
        <f t="shared" si="2"/>
        <v>9682154.9166899975</v>
      </c>
      <c r="AJ29" s="15">
        <v>0</v>
      </c>
      <c r="AK29" s="15">
        <v>460259.88119999995</v>
      </c>
    </row>
    <row r="30" spans="1:37" ht="12.75" customHeight="1" x14ac:dyDescent="0.15">
      <c r="A30" s="25">
        <v>389</v>
      </c>
      <c r="B30" s="25">
        <v>389</v>
      </c>
      <c r="C30" s="25" t="s">
        <v>201</v>
      </c>
      <c r="D30" s="15">
        <v>391568.67801000003</v>
      </c>
      <c r="E30" s="15">
        <v>152721.00386000003</v>
      </c>
      <c r="F30" s="15">
        <v>500.40238999999997</v>
      </c>
      <c r="G30" s="15">
        <v>0</v>
      </c>
      <c r="H30" s="15">
        <v>238347.27176</v>
      </c>
      <c r="I30" s="15">
        <v>1871191.5421500001</v>
      </c>
      <c r="J30" s="15">
        <v>1871191.5421500001</v>
      </c>
      <c r="K30" s="15">
        <v>2561673.6072400003</v>
      </c>
      <c r="L30" s="15">
        <v>-50.082189999999997</v>
      </c>
      <c r="M30" s="15">
        <f t="shared" si="0"/>
        <v>1987276.0996599998</v>
      </c>
      <c r="N30" s="15">
        <v>1968231.8162499999</v>
      </c>
      <c r="O30" s="15">
        <v>-471919.25435</v>
      </c>
      <c r="P30" s="15">
        <v>19044.28341</v>
      </c>
      <c r="Q30" s="15">
        <v>-8720.9536599999992</v>
      </c>
      <c r="R30" s="15">
        <v>0</v>
      </c>
      <c r="S30" s="15">
        <v>0</v>
      </c>
      <c r="T30" s="15">
        <v>0</v>
      </c>
      <c r="U30" s="15">
        <v>2036212.2371999999</v>
      </c>
      <c r="V30" s="15">
        <v>0</v>
      </c>
      <c r="W30" s="15">
        <v>2036212.2371999999</v>
      </c>
      <c r="X30" s="15">
        <v>5822</v>
      </c>
      <c r="Y30" s="15">
        <v>27502.960999999999</v>
      </c>
      <c r="Z30" s="15">
        <v>333.14305000000002</v>
      </c>
      <c r="AA30" s="15">
        <v>186.35909000000001</v>
      </c>
      <c r="AB30" s="15">
        <v>14566.219919999994</v>
      </c>
      <c r="AC30" s="15">
        <v>5931.5498600000001</v>
      </c>
      <c r="AD30" s="15">
        <v>-858.24886000000004</v>
      </c>
      <c r="AE30" s="15">
        <v>11509.596369999999</v>
      </c>
      <c r="AF30" s="15">
        <v>-8976.5299699999996</v>
      </c>
      <c r="AG30" s="15">
        <f t="shared" si="1"/>
        <v>8913773.9935500007</v>
      </c>
      <c r="AH30" s="15">
        <v>-490525.06903000001</v>
      </c>
      <c r="AI30" s="15">
        <f t="shared" si="2"/>
        <v>9404299.0625800006</v>
      </c>
      <c r="AJ30" s="15">
        <v>1846519.875</v>
      </c>
      <c r="AK30" s="15">
        <v>391568.67801000003</v>
      </c>
    </row>
    <row r="31" spans="1:37" ht="12.75" customHeight="1" x14ac:dyDescent="0.15">
      <c r="A31" s="25">
        <v>305</v>
      </c>
      <c r="B31" s="25">
        <v>305</v>
      </c>
      <c r="C31" s="25" t="s">
        <v>185</v>
      </c>
      <c r="D31" s="15">
        <v>1123444.6939400001</v>
      </c>
      <c r="E31" s="15">
        <v>600124.04648000002</v>
      </c>
      <c r="F31" s="15">
        <v>0</v>
      </c>
      <c r="G31" s="15">
        <v>0</v>
      </c>
      <c r="H31" s="15">
        <v>523320.64746000001</v>
      </c>
      <c r="I31" s="15">
        <v>0</v>
      </c>
      <c r="J31" s="15">
        <v>0</v>
      </c>
      <c r="K31" s="15">
        <v>642192.94607000006</v>
      </c>
      <c r="L31" s="15">
        <v>0</v>
      </c>
      <c r="M31" s="15">
        <f t="shared" si="0"/>
        <v>5742649.048919999</v>
      </c>
      <c r="N31" s="15">
        <v>5718111.5192299988</v>
      </c>
      <c r="O31" s="15">
        <v>-232380.28646</v>
      </c>
      <c r="P31" s="15">
        <v>24537.529689999992</v>
      </c>
      <c r="Q31" s="15">
        <v>-1057.7087900000001</v>
      </c>
      <c r="R31" s="15">
        <v>803079.81271000009</v>
      </c>
      <c r="S31" s="15">
        <v>803079.81271000009</v>
      </c>
      <c r="T31" s="15">
        <v>0</v>
      </c>
      <c r="U31" s="15">
        <v>27456.980100000001</v>
      </c>
      <c r="V31" s="15">
        <v>0</v>
      </c>
      <c r="W31" s="15">
        <v>27456.980100000001</v>
      </c>
      <c r="X31" s="15">
        <v>0</v>
      </c>
      <c r="Y31" s="15">
        <v>0</v>
      </c>
      <c r="Z31" s="15">
        <v>53.913139999999999</v>
      </c>
      <c r="AA31" s="15">
        <v>3538.58565</v>
      </c>
      <c r="AB31" s="15">
        <v>68726.272030000007</v>
      </c>
      <c r="AC31" s="15">
        <v>58822.435660000003</v>
      </c>
      <c r="AD31" s="15">
        <v>0</v>
      </c>
      <c r="AE31" s="15">
        <v>24088.256069999999</v>
      </c>
      <c r="AF31" s="15">
        <v>-62.019120000000001</v>
      </c>
      <c r="AG31" s="15">
        <f t="shared" si="1"/>
        <v>8494052.9442899991</v>
      </c>
      <c r="AH31" s="15">
        <v>-233500.01436999999</v>
      </c>
      <c r="AI31" s="15">
        <f t="shared" si="2"/>
        <v>8727552.9586599991</v>
      </c>
      <c r="AJ31" s="15">
        <v>29254.423000000003</v>
      </c>
      <c r="AK31" s="15">
        <v>1123444.6939400001</v>
      </c>
    </row>
    <row r="32" spans="1:37" ht="12.75" customHeight="1" x14ac:dyDescent="0.15">
      <c r="A32" s="25">
        <v>242</v>
      </c>
      <c r="B32" s="25">
        <v>242</v>
      </c>
      <c r="C32" s="25" t="s">
        <v>173</v>
      </c>
      <c r="D32" s="15">
        <v>342267.83552000002</v>
      </c>
      <c r="E32" s="15">
        <v>176389.27092000001</v>
      </c>
      <c r="F32" s="15">
        <v>0</v>
      </c>
      <c r="G32" s="15">
        <v>-194.29845</v>
      </c>
      <c r="H32" s="15">
        <v>166072.86305000001</v>
      </c>
      <c r="I32" s="15">
        <v>503828.13500000001</v>
      </c>
      <c r="J32" s="15">
        <v>503828.13500000001</v>
      </c>
      <c r="K32" s="15">
        <v>599245.59870000009</v>
      </c>
      <c r="L32" s="15">
        <v>0</v>
      </c>
      <c r="M32" s="15">
        <f t="shared" si="0"/>
        <v>3941164.4168399996</v>
      </c>
      <c r="N32" s="15">
        <v>1863067.4981099998</v>
      </c>
      <c r="O32" s="15">
        <v>-71920.037050000014</v>
      </c>
      <c r="P32" s="15">
        <v>2078096.9187299998</v>
      </c>
      <c r="Q32" s="15">
        <v>-991074.24168999994</v>
      </c>
      <c r="R32" s="15">
        <v>305742.60518000001</v>
      </c>
      <c r="S32" s="15">
        <v>305742.60518000001</v>
      </c>
      <c r="T32" s="15">
        <v>0</v>
      </c>
      <c r="U32" s="15">
        <v>0</v>
      </c>
      <c r="V32" s="15">
        <v>0</v>
      </c>
      <c r="W32" s="15">
        <v>0</v>
      </c>
      <c r="X32" s="15">
        <v>0</v>
      </c>
      <c r="Y32" s="15">
        <v>87175.8</v>
      </c>
      <c r="Z32" s="15">
        <v>4108.8069299999997</v>
      </c>
      <c r="AA32" s="15">
        <v>12481.337589999999</v>
      </c>
      <c r="AB32" s="15">
        <v>124972.64232000001</v>
      </c>
      <c r="AC32" s="15">
        <v>92301.035680000015</v>
      </c>
      <c r="AD32" s="15">
        <v>-11699.175999999999</v>
      </c>
      <c r="AE32" s="15">
        <v>215809.66456000003</v>
      </c>
      <c r="AF32" s="15">
        <v>-160.90351000000001</v>
      </c>
      <c r="AG32" s="15">
        <f t="shared" si="1"/>
        <v>6229097.8783199983</v>
      </c>
      <c r="AH32" s="15">
        <v>-1075048.6566999999</v>
      </c>
      <c r="AI32" s="15">
        <f t="shared" si="2"/>
        <v>7304146.5350199984</v>
      </c>
      <c r="AJ32" s="15">
        <v>485350</v>
      </c>
      <c r="AK32" s="15">
        <v>342267.83552000002</v>
      </c>
    </row>
    <row r="33" spans="1:37" ht="12.75" customHeight="1" x14ac:dyDescent="0.15">
      <c r="A33" s="25">
        <v>96</v>
      </c>
      <c r="B33" s="25">
        <v>96</v>
      </c>
      <c r="C33" s="25" t="s">
        <v>139</v>
      </c>
      <c r="D33" s="15">
        <v>147099.42553000001</v>
      </c>
      <c r="E33" s="15">
        <v>41673.82344</v>
      </c>
      <c r="F33" s="15">
        <v>0</v>
      </c>
      <c r="G33" s="15">
        <v>0</v>
      </c>
      <c r="H33" s="15">
        <v>105425.60209</v>
      </c>
      <c r="I33" s="15">
        <v>23577.814549999999</v>
      </c>
      <c r="J33" s="15">
        <v>0</v>
      </c>
      <c r="K33" s="15">
        <v>427014.99719999998</v>
      </c>
      <c r="L33" s="15">
        <v>0</v>
      </c>
      <c r="M33" s="15">
        <f t="shared" si="0"/>
        <v>3335849.6782499999</v>
      </c>
      <c r="N33" s="15">
        <v>104206.43165</v>
      </c>
      <c r="O33" s="15">
        <v>-68859.108729999993</v>
      </c>
      <c r="P33" s="15">
        <v>3231643.2465999997</v>
      </c>
      <c r="Q33" s="15">
        <v>-497169.82973</v>
      </c>
      <c r="R33" s="15">
        <v>0</v>
      </c>
      <c r="S33" s="15">
        <v>0</v>
      </c>
      <c r="T33" s="15">
        <v>0</v>
      </c>
      <c r="U33" s="15">
        <v>390238.35545999999</v>
      </c>
      <c r="V33" s="15">
        <v>0</v>
      </c>
      <c r="W33" s="15">
        <v>390238.35545999999</v>
      </c>
      <c r="X33" s="15">
        <v>0</v>
      </c>
      <c r="Y33" s="15">
        <v>0</v>
      </c>
      <c r="Z33" s="15">
        <v>0</v>
      </c>
      <c r="AA33" s="15">
        <v>0</v>
      </c>
      <c r="AB33" s="15">
        <v>99684.736290000001</v>
      </c>
      <c r="AC33" s="15">
        <v>19818.663779999995</v>
      </c>
      <c r="AD33" s="15">
        <v>-5722.5433300000004</v>
      </c>
      <c r="AE33" s="15">
        <v>56361.221940000025</v>
      </c>
      <c r="AF33" s="15">
        <v>-387294.42882999999</v>
      </c>
      <c r="AG33" s="15">
        <f t="shared" si="1"/>
        <v>4499644.8930000002</v>
      </c>
      <c r="AH33" s="15">
        <v>-959045.91061999986</v>
      </c>
      <c r="AI33" s="15">
        <f t="shared" si="2"/>
        <v>5458690.8036200004</v>
      </c>
      <c r="AJ33" s="15">
        <v>0</v>
      </c>
      <c r="AK33" s="15">
        <v>147099.42553000001</v>
      </c>
    </row>
    <row r="34" spans="1:37" ht="12.75" customHeight="1" x14ac:dyDescent="0.15">
      <c r="A34" s="25">
        <v>153</v>
      </c>
      <c r="B34" s="25">
        <v>153</v>
      </c>
      <c r="C34" s="25" t="s">
        <v>95</v>
      </c>
      <c r="D34" s="15">
        <v>389185.24930999998</v>
      </c>
      <c r="E34" s="15">
        <v>245998.44768000001</v>
      </c>
      <c r="F34" s="15">
        <v>19497.30558</v>
      </c>
      <c r="G34" s="15">
        <v>-1859.5888599999998</v>
      </c>
      <c r="H34" s="15">
        <v>125549.08491000001</v>
      </c>
      <c r="I34" s="15">
        <v>0</v>
      </c>
      <c r="J34" s="15">
        <v>0</v>
      </c>
      <c r="K34" s="15">
        <v>861680.53533999983</v>
      </c>
      <c r="L34" s="15">
        <v>-0.57267000000000001</v>
      </c>
      <c r="M34" s="15">
        <f t="shared" si="0"/>
        <v>547791.86520999996</v>
      </c>
      <c r="N34" s="15">
        <v>350380.08148999995</v>
      </c>
      <c r="O34" s="15">
        <v>-5335.7372299999997</v>
      </c>
      <c r="P34" s="15">
        <v>197411.78372000004</v>
      </c>
      <c r="Q34" s="15">
        <v>-9280.2652200000011</v>
      </c>
      <c r="R34" s="15">
        <v>2700814.6184500004</v>
      </c>
      <c r="S34" s="15">
        <v>2700812.1184500004</v>
      </c>
      <c r="T34" s="15">
        <v>0</v>
      </c>
      <c r="U34" s="15">
        <v>0</v>
      </c>
      <c r="V34" s="15">
        <v>0</v>
      </c>
      <c r="W34" s="15">
        <v>0</v>
      </c>
      <c r="X34" s="15">
        <v>0</v>
      </c>
      <c r="Y34" s="15">
        <v>177980.75737000001</v>
      </c>
      <c r="Z34" s="15">
        <v>1631.4072000000001</v>
      </c>
      <c r="AA34" s="15">
        <v>0</v>
      </c>
      <c r="AB34" s="15">
        <v>466416.54638000001</v>
      </c>
      <c r="AC34" s="15">
        <v>32455.557460000004</v>
      </c>
      <c r="AD34" s="15">
        <v>-10215.599609999999</v>
      </c>
      <c r="AE34" s="15">
        <v>46789.237059999999</v>
      </c>
      <c r="AF34" s="15">
        <v>-931.92569000000003</v>
      </c>
      <c r="AG34" s="15">
        <f t="shared" si="1"/>
        <v>5224745.7737800004</v>
      </c>
      <c r="AH34" s="15">
        <v>-27623.689280000002</v>
      </c>
      <c r="AI34" s="15">
        <f t="shared" si="2"/>
        <v>5252369.46306</v>
      </c>
      <c r="AJ34" s="15">
        <v>320000</v>
      </c>
      <c r="AK34" s="15">
        <v>389185.24930999998</v>
      </c>
    </row>
    <row r="35" spans="1:37" ht="12.75" customHeight="1" x14ac:dyDescent="0.15">
      <c r="A35" s="25">
        <v>101</v>
      </c>
      <c r="B35" s="25">
        <v>101</v>
      </c>
      <c r="C35" s="25" t="s">
        <v>141</v>
      </c>
      <c r="D35" s="15">
        <v>310383.46597999998</v>
      </c>
      <c r="E35" s="15">
        <v>291564.16243999999</v>
      </c>
      <c r="F35" s="15">
        <v>5109.7142599999997</v>
      </c>
      <c r="G35" s="15">
        <v>-3107.1112400000002</v>
      </c>
      <c r="H35" s="15">
        <v>16239.24266</v>
      </c>
      <c r="I35" s="15">
        <v>2323.7640000000001</v>
      </c>
      <c r="J35" s="15">
        <v>0</v>
      </c>
      <c r="K35" s="15">
        <v>269291.28842</v>
      </c>
      <c r="L35" s="15">
        <v>-6054.6507899999997</v>
      </c>
      <c r="M35" s="15">
        <f t="shared" si="0"/>
        <v>2367891.9552699998</v>
      </c>
      <c r="N35" s="15">
        <v>2293350.8668499999</v>
      </c>
      <c r="O35" s="15">
        <v>-244275.44020000001</v>
      </c>
      <c r="P35" s="15">
        <v>74541.088419999985</v>
      </c>
      <c r="Q35" s="15">
        <v>-81613.53297</v>
      </c>
      <c r="R35" s="15">
        <v>165322.28836000006</v>
      </c>
      <c r="S35" s="15">
        <v>165322.28836000004</v>
      </c>
      <c r="T35" s="15">
        <v>-63366.904779999997</v>
      </c>
      <c r="U35" s="15">
        <v>842680.71438000002</v>
      </c>
      <c r="V35" s="15">
        <v>0</v>
      </c>
      <c r="W35" s="15">
        <v>842680.71438000002</v>
      </c>
      <c r="X35" s="15">
        <v>0</v>
      </c>
      <c r="Y35" s="15">
        <v>150494.08846</v>
      </c>
      <c r="Z35" s="15">
        <v>18312.69932</v>
      </c>
      <c r="AA35" s="15">
        <v>6076.2614100000001</v>
      </c>
      <c r="AB35" s="15">
        <v>176037.94656999991</v>
      </c>
      <c r="AC35" s="15">
        <v>14373.253599999996</v>
      </c>
      <c r="AD35" s="15">
        <v>-11597.2526</v>
      </c>
      <c r="AE35" s="15">
        <v>33685.38493</v>
      </c>
      <c r="AF35" s="15">
        <v>0</v>
      </c>
      <c r="AG35" s="15">
        <f t="shared" si="1"/>
        <v>4356873.1107000001</v>
      </c>
      <c r="AH35" s="15">
        <v>-410014.89257999999</v>
      </c>
      <c r="AI35" s="15">
        <f t="shared" si="2"/>
        <v>4766888.0032799998</v>
      </c>
      <c r="AJ35" s="15">
        <v>159347.27910000001</v>
      </c>
      <c r="AK35" s="15">
        <v>310383.46597999998</v>
      </c>
    </row>
    <row r="36" spans="1:37" ht="12.75" customHeight="1" x14ac:dyDescent="0.15">
      <c r="A36" s="25">
        <v>105</v>
      </c>
      <c r="B36" s="25">
        <v>105</v>
      </c>
      <c r="C36" s="25" t="s">
        <v>87</v>
      </c>
      <c r="D36" s="15">
        <v>275853.58312999998</v>
      </c>
      <c r="E36" s="15">
        <v>159806.10694999999</v>
      </c>
      <c r="F36" s="15">
        <v>5.7975700000000003</v>
      </c>
      <c r="G36" s="15">
        <v>0</v>
      </c>
      <c r="H36" s="15">
        <v>116041.67861</v>
      </c>
      <c r="I36" s="15">
        <v>0</v>
      </c>
      <c r="J36" s="15">
        <v>0</v>
      </c>
      <c r="K36" s="15">
        <v>612561.54150000005</v>
      </c>
      <c r="L36" s="15">
        <v>0</v>
      </c>
      <c r="M36" s="15">
        <f t="shared" si="0"/>
        <v>1484861.1651300001</v>
      </c>
      <c r="N36" s="15">
        <v>1094348.6708200001</v>
      </c>
      <c r="O36" s="15">
        <v>-91413.738420000009</v>
      </c>
      <c r="P36" s="15">
        <v>390512.49430999998</v>
      </c>
      <c r="Q36" s="15">
        <v>-364213.64760000003</v>
      </c>
      <c r="R36" s="15">
        <v>835003.74866000004</v>
      </c>
      <c r="S36" s="15">
        <v>835003.74866000004</v>
      </c>
      <c r="T36" s="15">
        <v>0</v>
      </c>
      <c r="U36" s="15">
        <v>440558.49314999999</v>
      </c>
      <c r="V36" s="15">
        <v>0</v>
      </c>
      <c r="W36" s="15">
        <v>440558.49314999999</v>
      </c>
      <c r="X36" s="15">
        <v>0</v>
      </c>
      <c r="Y36" s="15">
        <v>180766.573</v>
      </c>
      <c r="Z36" s="15">
        <v>1936.80738</v>
      </c>
      <c r="AA36" s="15">
        <v>0</v>
      </c>
      <c r="AB36" s="15">
        <v>139153.28348000001</v>
      </c>
      <c r="AC36" s="15">
        <v>49837.731810000005</v>
      </c>
      <c r="AD36" s="15">
        <v>-241.32369</v>
      </c>
      <c r="AE36" s="15">
        <v>187605.40899</v>
      </c>
      <c r="AF36" s="15">
        <v>0</v>
      </c>
      <c r="AG36" s="15">
        <f t="shared" si="1"/>
        <v>4208138.3362300005</v>
      </c>
      <c r="AH36" s="15">
        <v>-455868.70971000002</v>
      </c>
      <c r="AI36" s="15">
        <f t="shared" si="2"/>
        <v>4664007.0459400006</v>
      </c>
      <c r="AJ36" s="15">
        <v>801293.31029000005</v>
      </c>
      <c r="AK36" s="15">
        <v>275853.58312999998</v>
      </c>
    </row>
    <row r="37" spans="1:37" ht="12.75" customHeight="1" x14ac:dyDescent="0.15">
      <c r="A37" s="25">
        <v>320</v>
      </c>
      <c r="B37" s="25">
        <v>320</v>
      </c>
      <c r="C37" s="25" t="s">
        <v>189</v>
      </c>
      <c r="D37" s="15">
        <v>262672.79874</v>
      </c>
      <c r="E37" s="15">
        <v>219131.90648999999</v>
      </c>
      <c r="F37" s="15">
        <v>402.39776999999998</v>
      </c>
      <c r="G37" s="15">
        <v>0</v>
      </c>
      <c r="H37" s="15">
        <v>43138.494480000001</v>
      </c>
      <c r="I37" s="15">
        <v>265.2</v>
      </c>
      <c r="J37" s="15">
        <v>0</v>
      </c>
      <c r="K37" s="15">
        <v>37505.191910000001</v>
      </c>
      <c r="L37" s="15">
        <v>-8682.1297300000006</v>
      </c>
      <c r="M37" s="15">
        <f t="shared" si="0"/>
        <v>3377682.0689499998</v>
      </c>
      <c r="N37" s="15">
        <v>3357845.8608499998</v>
      </c>
      <c r="O37" s="15">
        <v>-294926.35947999998</v>
      </c>
      <c r="P37" s="15">
        <v>19836.208099999996</v>
      </c>
      <c r="Q37" s="15">
        <v>-271.03445999999997</v>
      </c>
      <c r="R37" s="15">
        <v>48030.350009999995</v>
      </c>
      <c r="S37" s="15">
        <v>48030.350009999995</v>
      </c>
      <c r="T37" s="15">
        <v>0</v>
      </c>
      <c r="U37" s="15">
        <v>555570.20548</v>
      </c>
      <c r="V37" s="15">
        <v>0</v>
      </c>
      <c r="W37" s="15">
        <v>555570.20548</v>
      </c>
      <c r="X37" s="15">
        <v>0</v>
      </c>
      <c r="Y37" s="15">
        <v>0</v>
      </c>
      <c r="Z37" s="15">
        <v>1.09575</v>
      </c>
      <c r="AA37" s="15">
        <v>214.60400000000001</v>
      </c>
      <c r="AB37" s="15">
        <v>30962.369309999987</v>
      </c>
      <c r="AC37" s="15">
        <v>9254.1897600000011</v>
      </c>
      <c r="AD37" s="15">
        <v>-2245.7833499999997</v>
      </c>
      <c r="AE37" s="15">
        <v>20507.340319999996</v>
      </c>
      <c r="AF37" s="15">
        <v>-749.39682000000005</v>
      </c>
      <c r="AG37" s="15">
        <f t="shared" si="1"/>
        <v>4342665.4142300012</v>
      </c>
      <c r="AH37" s="15">
        <v>-306874.70384000003</v>
      </c>
      <c r="AI37" s="15">
        <f t="shared" si="2"/>
        <v>4649540.1180700008</v>
      </c>
      <c r="AJ37" s="15">
        <v>50000</v>
      </c>
      <c r="AK37" s="15">
        <v>262672.79874</v>
      </c>
    </row>
    <row r="38" spans="1:37" ht="12.75" customHeight="1" x14ac:dyDescent="0.15">
      <c r="A38" s="25">
        <v>142</v>
      </c>
      <c r="B38" s="25">
        <v>142</v>
      </c>
      <c r="C38" s="25" t="s">
        <v>93</v>
      </c>
      <c r="D38" s="15">
        <v>213820.92391000001</v>
      </c>
      <c r="E38" s="15">
        <v>93981.479360000012</v>
      </c>
      <c r="F38" s="15">
        <v>133.30779999999999</v>
      </c>
      <c r="G38" s="15">
        <v>0</v>
      </c>
      <c r="H38" s="15">
        <v>119706.13675000001</v>
      </c>
      <c r="I38" s="15">
        <v>0</v>
      </c>
      <c r="J38" s="15">
        <v>0</v>
      </c>
      <c r="K38" s="15">
        <v>154818.34621999998</v>
      </c>
      <c r="L38" s="15">
        <v>-1158.0241699999999</v>
      </c>
      <c r="M38" s="15">
        <f t="shared" si="0"/>
        <v>2604719.5520500005</v>
      </c>
      <c r="N38" s="15">
        <v>142451.94825000002</v>
      </c>
      <c r="O38" s="15">
        <v>-93064.435389999984</v>
      </c>
      <c r="P38" s="15">
        <v>2462267.6038000006</v>
      </c>
      <c r="Q38" s="15">
        <v>-649416.17958999996</v>
      </c>
      <c r="R38" s="15">
        <v>70</v>
      </c>
      <c r="S38" s="15">
        <v>0</v>
      </c>
      <c r="T38" s="15">
        <v>0</v>
      </c>
      <c r="U38" s="15">
        <v>405516.76239999995</v>
      </c>
      <c r="V38" s="15">
        <v>0</v>
      </c>
      <c r="W38" s="15">
        <v>405516.76239999995</v>
      </c>
      <c r="X38" s="15">
        <v>0</v>
      </c>
      <c r="Y38" s="15">
        <v>7544.4374500000004</v>
      </c>
      <c r="Z38" s="15">
        <v>9755.4348399999999</v>
      </c>
      <c r="AA38" s="15">
        <v>23419.726719999999</v>
      </c>
      <c r="AB38" s="15">
        <v>124766.97695</v>
      </c>
      <c r="AC38" s="15">
        <v>15975.684810000001</v>
      </c>
      <c r="AD38" s="15">
        <v>-17307.418389999999</v>
      </c>
      <c r="AE38" s="15">
        <v>19183.25388</v>
      </c>
      <c r="AF38" s="15">
        <v>0</v>
      </c>
      <c r="AG38" s="15">
        <f t="shared" si="1"/>
        <v>3579591.0992300007</v>
      </c>
      <c r="AH38" s="15">
        <v>-760946.05754000007</v>
      </c>
      <c r="AI38" s="15">
        <f t="shared" si="2"/>
        <v>4340537.1567700012</v>
      </c>
      <c r="AJ38" s="15">
        <v>200007.03109999999</v>
      </c>
      <c r="AK38" s="15">
        <v>213820.92391000001</v>
      </c>
    </row>
    <row r="39" spans="1:37" ht="12.75" customHeight="1" x14ac:dyDescent="0.15">
      <c r="A39" s="25">
        <v>251</v>
      </c>
      <c r="B39" s="25">
        <v>251</v>
      </c>
      <c r="C39" s="25" t="s">
        <v>99</v>
      </c>
      <c r="D39" s="15">
        <v>171568.09517000002</v>
      </c>
      <c r="E39" s="15">
        <v>75880.238340000011</v>
      </c>
      <c r="F39" s="15">
        <v>0</v>
      </c>
      <c r="G39" s="15">
        <v>0</v>
      </c>
      <c r="H39" s="15">
        <v>95687.856830000004</v>
      </c>
      <c r="I39" s="15">
        <v>0</v>
      </c>
      <c r="J39" s="15">
        <v>0</v>
      </c>
      <c r="K39" s="15">
        <v>437511.89202999999</v>
      </c>
      <c r="L39" s="15">
        <v>-665.55906000000004</v>
      </c>
      <c r="M39" s="15">
        <f t="shared" ref="M39:M70" si="3">N39+P39</f>
        <v>1786566.80647</v>
      </c>
      <c r="N39" s="15">
        <v>1726065.6652899999</v>
      </c>
      <c r="O39" s="15">
        <v>-58285.802199999998</v>
      </c>
      <c r="P39" s="15">
        <v>60501.141180000028</v>
      </c>
      <c r="Q39" s="15">
        <v>-287978.35813000001</v>
      </c>
      <c r="R39" s="15">
        <v>285561.27175999997</v>
      </c>
      <c r="S39" s="15">
        <v>285561.27175999997</v>
      </c>
      <c r="T39" s="15">
        <v>0</v>
      </c>
      <c r="U39" s="15">
        <v>205227.30900000001</v>
      </c>
      <c r="V39" s="15">
        <v>0</v>
      </c>
      <c r="W39" s="15">
        <v>205227.30900000001</v>
      </c>
      <c r="X39" s="15">
        <v>0</v>
      </c>
      <c r="Y39" s="15">
        <v>33721.269540000001</v>
      </c>
      <c r="Z39" s="15">
        <v>5758.0566699999999</v>
      </c>
      <c r="AA39" s="15">
        <v>48549.088009999999</v>
      </c>
      <c r="AB39" s="15">
        <v>73403.031510000001</v>
      </c>
      <c r="AC39" s="15">
        <v>1115.2752899999998</v>
      </c>
      <c r="AD39" s="15">
        <v>-822.34830000000011</v>
      </c>
      <c r="AE39" s="15">
        <v>12285.301209999998</v>
      </c>
      <c r="AF39" s="15">
        <v>0</v>
      </c>
      <c r="AG39" s="15">
        <f t="shared" ref="AG39:AG70" si="4">D39+I39+K39+M39+R39+U39+X39+Y39+Z39+AA39+AB39+AC39+AE39</f>
        <v>3061267.3966599996</v>
      </c>
      <c r="AH39" s="15">
        <v>-347752.06769</v>
      </c>
      <c r="AI39" s="15">
        <f t="shared" ref="AI39:AI70" si="5">AG39-AH39</f>
        <v>3409019.4643499996</v>
      </c>
      <c r="AJ39" s="15">
        <v>269633.59999999998</v>
      </c>
      <c r="AK39" s="15">
        <v>171568.09517000002</v>
      </c>
    </row>
    <row r="40" spans="1:37" ht="12.75" customHeight="1" x14ac:dyDescent="0.15">
      <c r="A40" s="25">
        <v>97</v>
      </c>
      <c r="B40" s="25">
        <v>97</v>
      </c>
      <c r="C40" s="25" t="s">
        <v>85</v>
      </c>
      <c r="D40" s="15">
        <v>207125.30642000001</v>
      </c>
      <c r="E40" s="15">
        <v>121233.68296000001</v>
      </c>
      <c r="F40" s="15">
        <v>0</v>
      </c>
      <c r="G40" s="15">
        <v>0</v>
      </c>
      <c r="H40" s="15">
        <v>85891.623460000003</v>
      </c>
      <c r="I40" s="15">
        <v>2</v>
      </c>
      <c r="J40" s="15">
        <v>0</v>
      </c>
      <c r="K40" s="15">
        <v>787562.7281500001</v>
      </c>
      <c r="L40" s="15">
        <v>-4548.0837600000004</v>
      </c>
      <c r="M40" s="15">
        <f t="shared" si="3"/>
        <v>1047948.5757800001</v>
      </c>
      <c r="N40" s="15">
        <v>723360.32104000007</v>
      </c>
      <c r="O40" s="15">
        <v>-247526.96336999998</v>
      </c>
      <c r="P40" s="15">
        <v>324588.25473999995</v>
      </c>
      <c r="Q40" s="15">
        <v>-410066.38138000004</v>
      </c>
      <c r="R40" s="15">
        <v>0</v>
      </c>
      <c r="S40" s="15">
        <v>0</v>
      </c>
      <c r="T40" s="15">
        <v>0</v>
      </c>
      <c r="U40" s="15">
        <v>374049.46019999997</v>
      </c>
      <c r="V40" s="15">
        <v>0</v>
      </c>
      <c r="W40" s="15">
        <v>374049.46019999997</v>
      </c>
      <c r="X40" s="15">
        <v>0</v>
      </c>
      <c r="Y40" s="15">
        <v>3082.2</v>
      </c>
      <c r="Z40" s="15">
        <v>2440.7260000000001</v>
      </c>
      <c r="AA40" s="15">
        <v>0</v>
      </c>
      <c r="AB40" s="15">
        <v>212655.35223000002</v>
      </c>
      <c r="AC40" s="15">
        <v>3066.7257499999996</v>
      </c>
      <c r="AD40" s="15">
        <v>-4770.0383000000002</v>
      </c>
      <c r="AE40" s="15">
        <v>8435.5371100000011</v>
      </c>
      <c r="AF40" s="15">
        <v>0</v>
      </c>
      <c r="AG40" s="15">
        <f t="shared" si="4"/>
        <v>2646368.6116400003</v>
      </c>
      <c r="AH40" s="15">
        <v>-666911.46681000001</v>
      </c>
      <c r="AI40" s="15">
        <f t="shared" si="5"/>
        <v>3313280.0784500004</v>
      </c>
      <c r="AJ40" s="15">
        <v>0</v>
      </c>
      <c r="AK40" s="15">
        <v>207125.30642000001</v>
      </c>
    </row>
    <row r="41" spans="1:37" ht="12.75" customHeight="1" x14ac:dyDescent="0.15">
      <c r="A41" s="25">
        <v>321</v>
      </c>
      <c r="B41" s="25">
        <v>321</v>
      </c>
      <c r="C41" s="25" t="s">
        <v>113</v>
      </c>
      <c r="D41" s="15">
        <v>109706.18402</v>
      </c>
      <c r="E41" s="15">
        <v>43086.376089999998</v>
      </c>
      <c r="F41" s="15">
        <v>186.24680000000001</v>
      </c>
      <c r="G41" s="15">
        <v>0</v>
      </c>
      <c r="H41" s="15">
        <v>66433.561130000002</v>
      </c>
      <c r="I41" s="15">
        <v>0</v>
      </c>
      <c r="J41" s="15">
        <v>0</v>
      </c>
      <c r="K41" s="15">
        <v>404349.50341999996</v>
      </c>
      <c r="L41" s="15">
        <v>0</v>
      </c>
      <c r="M41" s="15">
        <f t="shared" si="3"/>
        <v>417811.81372999982</v>
      </c>
      <c r="N41" s="15">
        <v>279001.16834999982</v>
      </c>
      <c r="O41" s="15">
        <v>-1377186.59078</v>
      </c>
      <c r="P41" s="15">
        <v>138810.64538000003</v>
      </c>
      <c r="Q41" s="15">
        <v>-514523.73870000005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  <c r="Y41" s="15">
        <v>37802.154999999999</v>
      </c>
      <c r="Z41" s="15">
        <v>10.17897</v>
      </c>
      <c r="AA41" s="15">
        <v>130000</v>
      </c>
      <c r="AB41" s="15">
        <v>17633.703139999998</v>
      </c>
      <c r="AC41" s="15">
        <v>109.87071999999989</v>
      </c>
      <c r="AD41" s="15">
        <v>-1511.2280400000002</v>
      </c>
      <c r="AE41" s="15">
        <v>30519.909110000001</v>
      </c>
      <c r="AF41" s="15">
        <v>-233.21736000000001</v>
      </c>
      <c r="AG41" s="15">
        <f t="shared" si="4"/>
        <v>1147943.3181099999</v>
      </c>
      <c r="AH41" s="15">
        <v>-1893454.7748799997</v>
      </c>
      <c r="AI41" s="15">
        <f t="shared" si="5"/>
        <v>3041398.0929899998</v>
      </c>
      <c r="AJ41" s="15">
        <v>0</v>
      </c>
      <c r="AK41" s="15">
        <v>109706.18402</v>
      </c>
    </row>
    <row r="42" spans="1:37" ht="12.75" customHeight="1" x14ac:dyDescent="0.15">
      <c r="A42" s="25">
        <v>288</v>
      </c>
      <c r="B42" s="25">
        <v>288</v>
      </c>
      <c r="C42" s="25" t="s">
        <v>181</v>
      </c>
      <c r="D42" s="15">
        <v>71865.364249999999</v>
      </c>
      <c r="E42" s="15">
        <v>48185.704859999998</v>
      </c>
      <c r="F42" s="15">
        <v>0</v>
      </c>
      <c r="G42" s="15">
        <v>0</v>
      </c>
      <c r="H42" s="15">
        <v>23679.659390000001</v>
      </c>
      <c r="I42" s="15">
        <v>0</v>
      </c>
      <c r="J42" s="15">
        <v>0</v>
      </c>
      <c r="K42" s="15">
        <v>293198.09075000003</v>
      </c>
      <c r="L42" s="15">
        <v>-2150.3219300000001</v>
      </c>
      <c r="M42" s="15">
        <f t="shared" si="3"/>
        <v>546596.32128000015</v>
      </c>
      <c r="N42" s="15">
        <v>524708.45989000017</v>
      </c>
      <c r="O42" s="15">
        <v>-534661.91856000002</v>
      </c>
      <c r="P42" s="15">
        <v>21887.861389999998</v>
      </c>
      <c r="Q42" s="15">
        <v>-14687.10505</v>
      </c>
      <c r="R42" s="15">
        <v>200512.10201999999</v>
      </c>
      <c r="S42" s="15">
        <v>200512.10201999999</v>
      </c>
      <c r="T42" s="15">
        <v>0</v>
      </c>
      <c r="U42" s="15">
        <v>380390.41096000001</v>
      </c>
      <c r="V42" s="15">
        <v>0</v>
      </c>
      <c r="W42" s="15">
        <v>380390.41096000001</v>
      </c>
      <c r="X42" s="15">
        <v>0</v>
      </c>
      <c r="Y42" s="15">
        <v>494767.79275999998</v>
      </c>
      <c r="Z42" s="15">
        <v>11073.3555</v>
      </c>
      <c r="AA42" s="15">
        <v>25355.246999999999</v>
      </c>
      <c r="AB42" s="15">
        <v>80529.211959999986</v>
      </c>
      <c r="AC42" s="15">
        <v>2731.7315100000005</v>
      </c>
      <c r="AD42" s="15">
        <v>-1986.9761700000001</v>
      </c>
      <c r="AE42" s="15">
        <v>84958.590229999987</v>
      </c>
      <c r="AF42" s="15">
        <v>-211855.04740000001</v>
      </c>
      <c r="AG42" s="15">
        <f t="shared" si="4"/>
        <v>2191978.2182200002</v>
      </c>
      <c r="AH42" s="15">
        <v>-765341.36910999985</v>
      </c>
      <c r="AI42" s="15">
        <f t="shared" si="5"/>
        <v>2957319.58733</v>
      </c>
      <c r="AJ42" s="15">
        <v>98235.280499999993</v>
      </c>
      <c r="AK42" s="15">
        <v>71865.364249999999</v>
      </c>
    </row>
    <row r="43" spans="1:37" ht="12.75" customHeight="1" x14ac:dyDescent="0.15">
      <c r="A43" s="25">
        <v>325</v>
      </c>
      <c r="B43" s="25">
        <v>325</v>
      </c>
      <c r="C43" s="25" t="s">
        <v>115</v>
      </c>
      <c r="D43" s="15">
        <v>168099.74275999999</v>
      </c>
      <c r="E43" s="15">
        <v>51532.001839999997</v>
      </c>
      <c r="F43" s="15">
        <v>0</v>
      </c>
      <c r="G43" s="15">
        <v>-142.46415999999999</v>
      </c>
      <c r="H43" s="15">
        <v>116710.20508</v>
      </c>
      <c r="I43" s="15">
        <v>0</v>
      </c>
      <c r="J43" s="15">
        <v>0</v>
      </c>
      <c r="K43" s="15">
        <v>195482.41522</v>
      </c>
      <c r="L43" s="15">
        <v>0</v>
      </c>
      <c r="M43" s="15">
        <f t="shared" si="3"/>
        <v>969316.0793000001</v>
      </c>
      <c r="N43" s="15">
        <v>39392.164479999999</v>
      </c>
      <c r="O43" s="15">
        <v>-5262.4796500000002</v>
      </c>
      <c r="P43" s="15">
        <v>929923.91482000006</v>
      </c>
      <c r="Q43" s="15">
        <v>-792498.22086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5">
        <v>0</v>
      </c>
      <c r="Y43" s="15">
        <v>9826.5348799999992</v>
      </c>
      <c r="Z43" s="15">
        <v>9426.7330000000002</v>
      </c>
      <c r="AA43" s="15">
        <v>25619.58</v>
      </c>
      <c r="AB43" s="15">
        <v>406206.76271000004</v>
      </c>
      <c r="AC43" s="15">
        <v>15640.589360000002</v>
      </c>
      <c r="AD43" s="15">
        <v>-3837.9764300000002</v>
      </c>
      <c r="AE43" s="15">
        <v>10184.599909999999</v>
      </c>
      <c r="AF43" s="15">
        <v>0</v>
      </c>
      <c r="AG43" s="15">
        <f t="shared" si="4"/>
        <v>1809803.0371400004</v>
      </c>
      <c r="AH43" s="15">
        <v>-801741.14109999989</v>
      </c>
      <c r="AI43" s="15">
        <f t="shared" si="5"/>
        <v>2611544.1782400003</v>
      </c>
      <c r="AJ43" s="15">
        <v>0</v>
      </c>
      <c r="AK43" s="15">
        <v>168099.74275999999</v>
      </c>
    </row>
    <row r="44" spans="1:37" ht="12.75" customHeight="1" x14ac:dyDescent="0.15">
      <c r="A44" s="25">
        <v>386</v>
      </c>
      <c r="B44" s="25">
        <v>386</v>
      </c>
      <c r="C44" s="25" t="s">
        <v>197</v>
      </c>
      <c r="D44" s="15">
        <v>150458.63757999998</v>
      </c>
      <c r="E44" s="15">
        <v>69779.385429999995</v>
      </c>
      <c r="F44" s="15">
        <v>938.84328000000005</v>
      </c>
      <c r="G44" s="15">
        <v>0</v>
      </c>
      <c r="H44" s="15">
        <v>79740.408869999999</v>
      </c>
      <c r="I44" s="15">
        <v>405570.14630999998</v>
      </c>
      <c r="J44" s="15">
        <v>405570.14630999998</v>
      </c>
      <c r="K44" s="15">
        <v>160252.11749999999</v>
      </c>
      <c r="L44" s="15">
        <v>0</v>
      </c>
      <c r="M44" s="15">
        <f t="shared" si="3"/>
        <v>1232312.3083500001</v>
      </c>
      <c r="N44" s="15">
        <v>721185.22296000016</v>
      </c>
      <c r="O44" s="15">
        <v>-130019.95595</v>
      </c>
      <c r="P44" s="15">
        <v>511127.08538999991</v>
      </c>
      <c r="Q44" s="15">
        <v>-17909.98128</v>
      </c>
      <c r="R44" s="15">
        <v>115118.151</v>
      </c>
      <c r="S44" s="15">
        <v>115118.151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256506.59299999999</v>
      </c>
      <c r="Z44" s="15">
        <v>340</v>
      </c>
      <c r="AA44" s="15">
        <v>125.709</v>
      </c>
      <c r="AB44" s="15">
        <v>72713.055010000011</v>
      </c>
      <c r="AC44" s="15">
        <v>13852.287339999999</v>
      </c>
      <c r="AD44" s="15">
        <v>-689.35851000000002</v>
      </c>
      <c r="AE44" s="15">
        <v>17776.370589999999</v>
      </c>
      <c r="AF44" s="15">
        <v>-13703.631439999999</v>
      </c>
      <c r="AG44" s="15">
        <f t="shared" si="4"/>
        <v>2425025.3756799996</v>
      </c>
      <c r="AH44" s="15">
        <v>-162322.92718</v>
      </c>
      <c r="AI44" s="15">
        <f t="shared" si="5"/>
        <v>2587348.3028599997</v>
      </c>
      <c r="AJ44" s="15">
        <v>390221.04271000001</v>
      </c>
      <c r="AK44" s="15">
        <v>150458.63757999998</v>
      </c>
    </row>
    <row r="45" spans="1:37" ht="12.75" customHeight="1" x14ac:dyDescent="0.15">
      <c r="A45" s="25">
        <v>206</v>
      </c>
      <c r="B45" s="25">
        <v>206</v>
      </c>
      <c r="C45" s="25" t="s">
        <v>165</v>
      </c>
      <c r="D45" s="15">
        <v>75237.340620000003</v>
      </c>
      <c r="E45" s="15">
        <v>26125.52577</v>
      </c>
      <c r="F45" s="15">
        <v>0</v>
      </c>
      <c r="G45" s="15">
        <v>0</v>
      </c>
      <c r="H45" s="15">
        <v>49111.814850000002</v>
      </c>
      <c r="I45" s="15">
        <v>0</v>
      </c>
      <c r="J45" s="15">
        <v>0</v>
      </c>
      <c r="K45" s="15">
        <v>17746.406620000002</v>
      </c>
      <c r="L45" s="15">
        <v>-11953.03722</v>
      </c>
      <c r="M45" s="15">
        <f t="shared" si="3"/>
        <v>1044358.5634000003</v>
      </c>
      <c r="N45" s="15">
        <v>794121.35912000027</v>
      </c>
      <c r="O45" s="15">
        <v>-422965.27661</v>
      </c>
      <c r="P45" s="15">
        <v>250237.20428000003</v>
      </c>
      <c r="Q45" s="15">
        <v>-28070.836300000003</v>
      </c>
      <c r="R45" s="15">
        <v>0</v>
      </c>
      <c r="S45" s="15">
        <v>0</v>
      </c>
      <c r="T45" s="15">
        <v>0</v>
      </c>
      <c r="U45" s="15">
        <v>205897.37815</v>
      </c>
      <c r="V45" s="15">
        <v>0</v>
      </c>
      <c r="W45" s="15">
        <v>205897.37815</v>
      </c>
      <c r="X45" s="15">
        <v>0</v>
      </c>
      <c r="Y45" s="15">
        <v>501280.40899999999</v>
      </c>
      <c r="Z45" s="15">
        <v>898.49400000000003</v>
      </c>
      <c r="AA45" s="15">
        <v>21995.66835</v>
      </c>
      <c r="AB45" s="15">
        <v>116308.55521999998</v>
      </c>
      <c r="AC45" s="15">
        <v>3493.4842899999999</v>
      </c>
      <c r="AD45" s="15">
        <v>-455.03498000000002</v>
      </c>
      <c r="AE45" s="15">
        <v>36795.601060000001</v>
      </c>
      <c r="AF45" s="15">
        <v>0</v>
      </c>
      <c r="AG45" s="15">
        <f t="shared" si="4"/>
        <v>2024011.9007100002</v>
      </c>
      <c r="AH45" s="15">
        <v>-463444.18511000002</v>
      </c>
      <c r="AI45" s="15">
        <f t="shared" si="5"/>
        <v>2487456.0858200002</v>
      </c>
      <c r="AJ45" s="15">
        <v>199649.66899999999</v>
      </c>
      <c r="AK45" s="15">
        <v>75237.340620000003</v>
      </c>
    </row>
    <row r="46" spans="1:37" ht="12.75" customHeight="1" x14ac:dyDescent="0.15">
      <c r="A46" s="25">
        <v>191</v>
      </c>
      <c r="B46" s="25">
        <v>191</v>
      </c>
      <c r="C46" s="25" t="s">
        <v>161</v>
      </c>
      <c r="D46" s="15">
        <v>137806.05277000001</v>
      </c>
      <c r="E46" s="15">
        <v>80869.82905</v>
      </c>
      <c r="F46" s="15">
        <v>0</v>
      </c>
      <c r="G46" s="15">
        <v>0</v>
      </c>
      <c r="H46" s="15">
        <v>56936.223720000002</v>
      </c>
      <c r="I46" s="15">
        <v>0</v>
      </c>
      <c r="J46" s="15">
        <v>0</v>
      </c>
      <c r="K46" s="15">
        <v>1339.1306099999999</v>
      </c>
      <c r="L46" s="15">
        <v>-48.569420000000001</v>
      </c>
      <c r="M46" s="15">
        <f t="shared" si="3"/>
        <v>641554.01731000002</v>
      </c>
      <c r="N46" s="15">
        <v>110673.77684999999</v>
      </c>
      <c r="O46" s="15">
        <v>-1345.4012399999999</v>
      </c>
      <c r="P46" s="15">
        <v>530880.24046</v>
      </c>
      <c r="Q46" s="15">
        <v>-31229.891469999999</v>
      </c>
      <c r="R46" s="15">
        <v>0</v>
      </c>
      <c r="S46" s="15">
        <v>0</v>
      </c>
      <c r="T46" s="15">
        <v>0</v>
      </c>
      <c r="U46" s="15">
        <v>112310.2738</v>
      </c>
      <c r="V46" s="15">
        <v>0</v>
      </c>
      <c r="W46" s="15">
        <v>112310.2738</v>
      </c>
      <c r="X46" s="15">
        <v>0</v>
      </c>
      <c r="Y46" s="15">
        <v>0</v>
      </c>
      <c r="Z46" s="15">
        <v>0</v>
      </c>
      <c r="AA46" s="15">
        <v>0</v>
      </c>
      <c r="AB46" s="15">
        <v>708875.86061999993</v>
      </c>
      <c r="AC46" s="15">
        <v>-1353.2038600000001</v>
      </c>
      <c r="AD46" s="15">
        <v>-1530.09239</v>
      </c>
      <c r="AE46" s="15">
        <v>688611.58311000001</v>
      </c>
      <c r="AF46" s="15">
        <v>0</v>
      </c>
      <c r="AG46" s="15">
        <f t="shared" si="4"/>
        <v>2289143.7143599996</v>
      </c>
      <c r="AH46" s="15">
        <v>-34153.954519999999</v>
      </c>
      <c r="AI46" s="15">
        <f t="shared" si="5"/>
        <v>2323297.6688799998</v>
      </c>
      <c r="AJ46" s="15">
        <v>0</v>
      </c>
      <c r="AK46" s="15">
        <v>137806.05277000001</v>
      </c>
    </row>
    <row r="47" spans="1:37" ht="12.75" customHeight="1" x14ac:dyDescent="0.15">
      <c r="A47" s="25">
        <v>113</v>
      </c>
      <c r="B47" s="25">
        <v>113</v>
      </c>
      <c r="C47" s="25" t="s">
        <v>145</v>
      </c>
      <c r="D47" s="15">
        <v>91622.672690000007</v>
      </c>
      <c r="E47" s="15">
        <v>67744.00099</v>
      </c>
      <c r="F47" s="15">
        <v>96.022180000000006</v>
      </c>
      <c r="G47" s="15">
        <v>0</v>
      </c>
      <c r="H47" s="15">
        <v>23782.649519999999</v>
      </c>
      <c r="I47" s="15">
        <v>0</v>
      </c>
      <c r="J47" s="15">
        <v>0</v>
      </c>
      <c r="K47" s="15">
        <v>82072.706969999999</v>
      </c>
      <c r="L47" s="15">
        <v>-1132.9086500000001</v>
      </c>
      <c r="M47" s="15">
        <f t="shared" si="3"/>
        <v>876984.35927000002</v>
      </c>
      <c r="N47" s="15">
        <v>819806.72894000006</v>
      </c>
      <c r="O47" s="15">
        <v>-55635.82789</v>
      </c>
      <c r="P47" s="15">
        <v>57177.630330000007</v>
      </c>
      <c r="Q47" s="15">
        <v>-13266.369579999999</v>
      </c>
      <c r="R47" s="15">
        <v>34143.382160000008</v>
      </c>
      <c r="S47" s="15">
        <v>27815.002250000001</v>
      </c>
      <c r="T47" s="15">
        <v>-15730</v>
      </c>
      <c r="U47" s="15">
        <v>540654.67084000004</v>
      </c>
      <c r="V47" s="15">
        <v>0</v>
      </c>
      <c r="W47" s="15">
        <v>540654.67084000004</v>
      </c>
      <c r="X47" s="15">
        <v>0</v>
      </c>
      <c r="Y47" s="15">
        <v>41358.437910000001</v>
      </c>
      <c r="Z47" s="15">
        <v>0</v>
      </c>
      <c r="AA47" s="15">
        <v>0</v>
      </c>
      <c r="AB47" s="15">
        <v>348212.60796000005</v>
      </c>
      <c r="AC47" s="15">
        <v>5697.75551</v>
      </c>
      <c r="AD47" s="15">
        <v>-60.511510000000001</v>
      </c>
      <c r="AE47" s="15">
        <v>33446.381139999998</v>
      </c>
      <c r="AF47" s="15">
        <v>0</v>
      </c>
      <c r="AG47" s="15">
        <f t="shared" si="4"/>
        <v>2054192.9744500003</v>
      </c>
      <c r="AH47" s="15">
        <v>-85825.617629999993</v>
      </c>
      <c r="AI47" s="15">
        <f t="shared" si="5"/>
        <v>2140018.5920800003</v>
      </c>
      <c r="AJ47" s="15">
        <v>28067.223000000002</v>
      </c>
      <c r="AK47" s="15">
        <v>91622.672690000007</v>
      </c>
    </row>
    <row r="48" spans="1:37" ht="12.75" customHeight="1" x14ac:dyDescent="0.15">
      <c r="A48" s="25">
        <v>407</v>
      </c>
      <c r="B48" s="25">
        <v>407</v>
      </c>
      <c r="C48" s="25" t="s">
        <v>121</v>
      </c>
      <c r="D48" s="15">
        <v>29324.749889999999</v>
      </c>
      <c r="E48" s="15">
        <v>545.26241000000005</v>
      </c>
      <c r="F48" s="15">
        <v>0</v>
      </c>
      <c r="G48" s="15">
        <v>0</v>
      </c>
      <c r="H48" s="15">
        <v>28779.48748</v>
      </c>
      <c r="I48" s="15">
        <v>0</v>
      </c>
      <c r="J48" s="15">
        <v>0</v>
      </c>
      <c r="K48" s="15">
        <v>417561.09821000003</v>
      </c>
      <c r="L48" s="15">
        <v>-158.38147000000001</v>
      </c>
      <c r="M48" s="15">
        <f t="shared" si="3"/>
        <v>514801.93123000005</v>
      </c>
      <c r="N48" s="15">
        <v>514801.93123000005</v>
      </c>
      <c r="O48" s="15">
        <v>-58.536029999999997</v>
      </c>
      <c r="P48" s="15">
        <v>0</v>
      </c>
      <c r="Q48" s="15">
        <v>0</v>
      </c>
      <c r="R48" s="15">
        <v>0</v>
      </c>
      <c r="S48" s="15">
        <v>0</v>
      </c>
      <c r="T48" s="15">
        <v>0</v>
      </c>
      <c r="U48" s="15">
        <v>1108627.3814999999</v>
      </c>
      <c r="V48" s="15">
        <v>0</v>
      </c>
      <c r="W48" s="15">
        <v>1108627.3814999999</v>
      </c>
      <c r="X48" s="15">
        <v>0</v>
      </c>
      <c r="Y48" s="15">
        <v>0</v>
      </c>
      <c r="Z48" s="15">
        <v>0.10306</v>
      </c>
      <c r="AA48" s="15">
        <v>931.56994999999995</v>
      </c>
      <c r="AB48" s="15">
        <v>13522.016259999999</v>
      </c>
      <c r="AC48" s="15">
        <v>1092.38642</v>
      </c>
      <c r="AD48" s="15">
        <v>-86.596209999999999</v>
      </c>
      <c r="AE48" s="15">
        <v>1802.4961799999999</v>
      </c>
      <c r="AF48" s="15">
        <v>0</v>
      </c>
      <c r="AG48" s="15">
        <f t="shared" si="4"/>
        <v>2087663.7327000001</v>
      </c>
      <c r="AH48" s="15">
        <v>-303.51371</v>
      </c>
      <c r="AI48" s="15">
        <f t="shared" si="5"/>
        <v>2087967.2464100001</v>
      </c>
      <c r="AJ48" s="15">
        <v>0</v>
      </c>
      <c r="AK48" s="15">
        <v>29324.749889999999</v>
      </c>
    </row>
    <row r="49" spans="1:37" ht="12.75" customHeight="1" x14ac:dyDescent="0.15">
      <c r="A49" s="25">
        <v>329</v>
      </c>
      <c r="B49" s="25">
        <v>329</v>
      </c>
      <c r="C49" s="25" t="s">
        <v>117</v>
      </c>
      <c r="D49" s="15">
        <v>26478.542030000001</v>
      </c>
      <c r="E49" s="15">
        <v>3515.2693199999999</v>
      </c>
      <c r="F49" s="15">
        <v>0</v>
      </c>
      <c r="G49" s="15">
        <v>0</v>
      </c>
      <c r="H49" s="15">
        <v>22963.272710000001</v>
      </c>
      <c r="I49" s="15">
        <v>397.20641000000001</v>
      </c>
      <c r="J49" s="15">
        <v>0</v>
      </c>
      <c r="K49" s="15">
        <v>706769.50691999996</v>
      </c>
      <c r="L49" s="15">
        <v>-3.7180300000000002</v>
      </c>
      <c r="M49" s="15">
        <f t="shared" si="3"/>
        <v>816399.14416000026</v>
      </c>
      <c r="N49" s="15">
        <v>816399.54888000025</v>
      </c>
      <c r="O49" s="15">
        <v>-119806.73480999999</v>
      </c>
      <c r="P49" s="15">
        <v>-0.40471999999863328</v>
      </c>
      <c r="Q49" s="15">
        <v>-40445.589249999997</v>
      </c>
      <c r="R49" s="15">
        <v>230984.20653</v>
      </c>
      <c r="S49" s="15">
        <v>230984.20653</v>
      </c>
      <c r="T49" s="15">
        <v>0</v>
      </c>
      <c r="U49" s="15">
        <v>0</v>
      </c>
      <c r="V49" s="15">
        <v>0</v>
      </c>
      <c r="W49" s="15">
        <v>0</v>
      </c>
      <c r="X49" s="15">
        <v>0</v>
      </c>
      <c r="Y49" s="15">
        <v>23565.416509999999</v>
      </c>
      <c r="Z49" s="15">
        <v>8036.3455999999996</v>
      </c>
      <c r="AA49" s="15">
        <v>235.489</v>
      </c>
      <c r="AB49" s="15">
        <v>6517.6933200000003</v>
      </c>
      <c r="AC49" s="15">
        <v>285.52938999999998</v>
      </c>
      <c r="AD49" s="15">
        <v>-4.4733499999999999</v>
      </c>
      <c r="AE49" s="15">
        <v>3930.8376399999997</v>
      </c>
      <c r="AF49" s="15">
        <v>0</v>
      </c>
      <c r="AG49" s="15">
        <f t="shared" si="4"/>
        <v>1823599.9175100003</v>
      </c>
      <c r="AH49" s="15">
        <v>-160260.51543999999</v>
      </c>
      <c r="AI49" s="15">
        <f t="shared" si="5"/>
        <v>1983860.4329500003</v>
      </c>
      <c r="AJ49" s="15">
        <v>0</v>
      </c>
      <c r="AK49" s="15">
        <v>26478.542030000001</v>
      </c>
    </row>
    <row r="50" spans="1:37" ht="12.75" customHeight="1" x14ac:dyDescent="0.15">
      <c r="A50" s="25">
        <v>91</v>
      </c>
      <c r="B50" s="25">
        <v>91</v>
      </c>
      <c r="C50" s="25" t="s">
        <v>135</v>
      </c>
      <c r="D50" s="15">
        <v>95203.640750000006</v>
      </c>
      <c r="E50" s="15">
        <v>55170.406440000006</v>
      </c>
      <c r="F50" s="15">
        <v>0</v>
      </c>
      <c r="G50" s="15">
        <v>0</v>
      </c>
      <c r="H50" s="15">
        <v>40033.23431</v>
      </c>
      <c r="I50" s="15">
        <v>0</v>
      </c>
      <c r="J50" s="15">
        <v>0</v>
      </c>
      <c r="K50" s="15">
        <v>117748.37853999999</v>
      </c>
      <c r="L50" s="15">
        <v>-89.674779999999998</v>
      </c>
      <c r="M50" s="15">
        <f t="shared" si="3"/>
        <v>990868.72352</v>
      </c>
      <c r="N50" s="15">
        <v>904865.40587000002</v>
      </c>
      <c r="O50" s="15">
        <v>-126964.20599</v>
      </c>
      <c r="P50" s="15">
        <v>86003.317649999983</v>
      </c>
      <c r="Q50" s="15">
        <v>-3850.1211500000004</v>
      </c>
      <c r="R50" s="15">
        <v>0</v>
      </c>
      <c r="S50" s="15">
        <v>0</v>
      </c>
      <c r="T50" s="15">
        <v>0</v>
      </c>
      <c r="U50" s="15">
        <v>311564.73261999997</v>
      </c>
      <c r="V50" s="15">
        <v>0</v>
      </c>
      <c r="W50" s="15">
        <v>311564.73261999997</v>
      </c>
      <c r="X50" s="15">
        <v>0</v>
      </c>
      <c r="Y50" s="15">
        <v>24883.158380000001</v>
      </c>
      <c r="Z50" s="15">
        <v>9297.1348099999996</v>
      </c>
      <c r="AA50" s="15">
        <v>0</v>
      </c>
      <c r="AB50" s="15">
        <v>135435.10210000002</v>
      </c>
      <c r="AC50" s="15">
        <v>7301.3124300000009</v>
      </c>
      <c r="AD50" s="15">
        <v>-1591.3603799999999</v>
      </c>
      <c r="AE50" s="15">
        <v>111995.85824000002</v>
      </c>
      <c r="AF50" s="15">
        <v>-1274.7700299999999</v>
      </c>
      <c r="AG50" s="15">
        <f t="shared" si="4"/>
        <v>1804298.0413899997</v>
      </c>
      <c r="AH50" s="15">
        <v>-133770.13232999999</v>
      </c>
      <c r="AI50" s="15">
        <f t="shared" si="5"/>
        <v>1938068.1737199996</v>
      </c>
      <c r="AJ50" s="15">
        <v>28067.223000000002</v>
      </c>
      <c r="AK50" s="15">
        <v>95203.640750000006</v>
      </c>
    </row>
    <row r="51" spans="1:37" ht="12.75" customHeight="1" x14ac:dyDescent="0.15">
      <c r="A51" s="25">
        <v>455</v>
      </c>
      <c r="B51" s="25">
        <v>455</v>
      </c>
      <c r="C51" s="25" t="s">
        <v>123</v>
      </c>
      <c r="D51" s="15">
        <v>64043.327409999998</v>
      </c>
      <c r="E51" s="15">
        <v>2968.30915</v>
      </c>
      <c r="F51" s="15">
        <v>0</v>
      </c>
      <c r="G51" s="15">
        <v>0</v>
      </c>
      <c r="H51" s="15">
        <v>61075.018259999997</v>
      </c>
      <c r="I51" s="15">
        <v>198832.69709999999</v>
      </c>
      <c r="J51" s="15">
        <v>198832.69709999999</v>
      </c>
      <c r="K51" s="15">
        <v>502630.66026999999</v>
      </c>
      <c r="L51" s="15">
        <v>0</v>
      </c>
      <c r="M51" s="15">
        <f t="shared" si="3"/>
        <v>357747.65633000003</v>
      </c>
      <c r="N51" s="15">
        <v>357747.65633000003</v>
      </c>
      <c r="O51" s="15">
        <v>0</v>
      </c>
      <c r="P51" s="15">
        <v>0</v>
      </c>
      <c r="Q51" s="15">
        <v>0</v>
      </c>
      <c r="R51" s="15">
        <v>0</v>
      </c>
      <c r="S51" s="15">
        <v>0</v>
      </c>
      <c r="T51" s="15">
        <v>0</v>
      </c>
      <c r="U51" s="15">
        <v>732525.27440000011</v>
      </c>
      <c r="V51" s="15">
        <v>0</v>
      </c>
      <c r="W51" s="15">
        <v>732525.27440000011</v>
      </c>
      <c r="X51" s="15">
        <v>0</v>
      </c>
      <c r="Y51" s="15">
        <v>0</v>
      </c>
      <c r="Z51" s="15">
        <v>0</v>
      </c>
      <c r="AA51" s="15">
        <v>587.68899999999996</v>
      </c>
      <c r="AB51" s="15">
        <v>1739.388289999999</v>
      </c>
      <c r="AC51" s="15">
        <v>0.3</v>
      </c>
      <c r="AD51" s="15">
        <v>0</v>
      </c>
      <c r="AE51" s="15">
        <v>4645.839829999999</v>
      </c>
      <c r="AF51" s="15">
        <v>0</v>
      </c>
      <c r="AG51" s="15">
        <f t="shared" si="4"/>
        <v>1862752.8326299998</v>
      </c>
      <c r="AH51" s="15">
        <v>0</v>
      </c>
      <c r="AI51" s="15">
        <f t="shared" si="5"/>
        <v>1862752.8326299998</v>
      </c>
      <c r="AJ51" s="15">
        <v>206134.446</v>
      </c>
      <c r="AK51" s="15">
        <v>64043.327409999998</v>
      </c>
    </row>
    <row r="52" spans="1:37" ht="12.75" customHeight="1" x14ac:dyDescent="0.15">
      <c r="A52" s="25">
        <v>290</v>
      </c>
      <c r="B52" s="25">
        <v>290</v>
      </c>
      <c r="C52" s="25" t="s">
        <v>183</v>
      </c>
      <c r="D52" s="15">
        <v>104447.77417</v>
      </c>
      <c r="E52" s="15">
        <v>50348.717660000002</v>
      </c>
      <c r="F52" s="15">
        <v>23.022469999999998</v>
      </c>
      <c r="G52" s="15">
        <v>0</v>
      </c>
      <c r="H52" s="15">
        <v>54076.034039999999</v>
      </c>
      <c r="I52" s="15">
        <v>0</v>
      </c>
      <c r="J52" s="15">
        <v>0</v>
      </c>
      <c r="K52" s="15">
        <v>547327.94148000004</v>
      </c>
      <c r="L52" s="15">
        <v>0</v>
      </c>
      <c r="M52" s="15">
        <f t="shared" si="3"/>
        <v>644572.89807000011</v>
      </c>
      <c r="N52" s="15">
        <v>639764.40658000007</v>
      </c>
      <c r="O52" s="15">
        <v>-62452.601970000003</v>
      </c>
      <c r="P52" s="15">
        <v>4808.4914899999994</v>
      </c>
      <c r="Q52" s="15">
        <v>-3253.08923</v>
      </c>
      <c r="R52" s="15">
        <v>68.662909999999997</v>
      </c>
      <c r="S52" s="15">
        <v>0</v>
      </c>
      <c r="T52" s="15">
        <v>0</v>
      </c>
      <c r="U52" s="15">
        <v>210215.75399999999</v>
      </c>
      <c r="V52" s="15">
        <v>0</v>
      </c>
      <c r="W52" s="15">
        <v>210215.75399999999</v>
      </c>
      <c r="X52" s="15">
        <v>0</v>
      </c>
      <c r="Y52" s="15">
        <v>0</v>
      </c>
      <c r="Z52" s="15">
        <v>0</v>
      </c>
      <c r="AA52" s="15">
        <v>1350.74935</v>
      </c>
      <c r="AB52" s="15">
        <v>20334.595679999995</v>
      </c>
      <c r="AC52" s="15">
        <v>14592.079159999999</v>
      </c>
      <c r="AD52" s="15">
        <v>-919.83587</v>
      </c>
      <c r="AE52" s="15">
        <v>18865.07949</v>
      </c>
      <c r="AF52" s="15">
        <v>-1401.7055800000001</v>
      </c>
      <c r="AG52" s="15">
        <f t="shared" si="4"/>
        <v>1561775.53431</v>
      </c>
      <c r="AH52" s="15">
        <v>-68027.23265000002</v>
      </c>
      <c r="AI52" s="15">
        <f t="shared" si="5"/>
        <v>1629802.7669600002</v>
      </c>
      <c r="AJ52" s="15">
        <v>0</v>
      </c>
      <c r="AK52" s="15">
        <v>104447.77417</v>
      </c>
    </row>
    <row r="53" spans="1:37" ht="12.75" customHeight="1" x14ac:dyDescent="0.15">
      <c r="A53" s="25">
        <v>331</v>
      </c>
      <c r="B53" s="25">
        <v>331</v>
      </c>
      <c r="C53" s="25" t="s">
        <v>119</v>
      </c>
      <c r="D53" s="15">
        <v>65198.301200000002</v>
      </c>
      <c r="E53" s="15">
        <v>13927.705890000001</v>
      </c>
      <c r="F53" s="15">
        <v>0</v>
      </c>
      <c r="G53" s="15">
        <v>0</v>
      </c>
      <c r="H53" s="15">
        <v>51270.595309999997</v>
      </c>
      <c r="I53" s="15">
        <v>0</v>
      </c>
      <c r="J53" s="15">
        <v>0</v>
      </c>
      <c r="K53" s="15">
        <v>153941.04564</v>
      </c>
      <c r="L53" s="15">
        <v>-1.63496</v>
      </c>
      <c r="M53" s="15">
        <f t="shared" si="3"/>
        <v>1080066.36546</v>
      </c>
      <c r="N53" s="15">
        <v>1079436.86842</v>
      </c>
      <c r="O53" s="15">
        <v>-5132.1901899999993</v>
      </c>
      <c r="P53" s="15">
        <v>629.49703999999997</v>
      </c>
      <c r="Q53" s="15">
        <v>-537.78170999999998</v>
      </c>
      <c r="R53" s="15">
        <v>0</v>
      </c>
      <c r="S53" s="15">
        <v>0</v>
      </c>
      <c r="T53" s="15">
        <v>0</v>
      </c>
      <c r="U53" s="15">
        <v>290624.70014000003</v>
      </c>
      <c r="V53" s="15">
        <v>0</v>
      </c>
      <c r="W53" s="15">
        <v>290624.70014000003</v>
      </c>
      <c r="X53" s="15">
        <v>0</v>
      </c>
      <c r="Y53" s="15">
        <v>1347</v>
      </c>
      <c r="Z53" s="15">
        <v>0</v>
      </c>
      <c r="AA53" s="15">
        <v>224.84800000000001</v>
      </c>
      <c r="AB53" s="15">
        <v>14263.73148</v>
      </c>
      <c r="AC53" s="15">
        <v>159.05164000000002</v>
      </c>
      <c r="AD53" s="15">
        <v>-160.83093</v>
      </c>
      <c r="AE53" s="15">
        <v>2634.9446499999995</v>
      </c>
      <c r="AF53" s="15">
        <v>0</v>
      </c>
      <c r="AG53" s="15">
        <f t="shared" si="4"/>
        <v>1608459.9882100001</v>
      </c>
      <c r="AH53" s="15">
        <v>-5832.437789999999</v>
      </c>
      <c r="AI53" s="15">
        <f t="shared" si="5"/>
        <v>1614292.4260000002</v>
      </c>
      <c r="AJ53" s="15">
        <v>0</v>
      </c>
      <c r="AK53" s="15">
        <v>65198.301200000002</v>
      </c>
    </row>
    <row r="54" spans="1:37" ht="12.75" customHeight="1" x14ac:dyDescent="0.15">
      <c r="A54" s="25">
        <v>143</v>
      </c>
      <c r="B54" s="25">
        <v>143</v>
      </c>
      <c r="C54" s="25" t="s">
        <v>157</v>
      </c>
      <c r="D54" s="15">
        <v>206223.94912</v>
      </c>
      <c r="E54" s="15">
        <v>149928.52236</v>
      </c>
      <c r="F54" s="15">
        <v>7007.0196299999998</v>
      </c>
      <c r="G54" s="15">
        <v>0</v>
      </c>
      <c r="H54" s="15">
        <v>49288.40713</v>
      </c>
      <c r="I54" s="15">
        <v>0</v>
      </c>
      <c r="J54" s="15">
        <v>0</v>
      </c>
      <c r="K54" s="15">
        <v>42893.663990000001</v>
      </c>
      <c r="L54" s="15">
        <v>-0.33681</v>
      </c>
      <c r="M54" s="15">
        <f t="shared" si="3"/>
        <v>799374.29948000005</v>
      </c>
      <c r="N54" s="15">
        <v>759874.71393000009</v>
      </c>
      <c r="O54" s="15">
        <v>-82494.884390000007</v>
      </c>
      <c r="P54" s="15">
        <v>39499.585550000011</v>
      </c>
      <c r="Q54" s="15">
        <v>-7537.7646299999997</v>
      </c>
      <c r="R54" s="15">
        <v>0</v>
      </c>
      <c r="S54" s="15">
        <v>0</v>
      </c>
      <c r="T54" s="15">
        <v>0</v>
      </c>
      <c r="U54" s="15">
        <v>834.50815999999998</v>
      </c>
      <c r="V54" s="15">
        <v>0</v>
      </c>
      <c r="W54" s="15">
        <v>834.50815999999998</v>
      </c>
      <c r="X54" s="15">
        <v>0</v>
      </c>
      <c r="Y54" s="15">
        <v>34369.740879999998</v>
      </c>
      <c r="Z54" s="15">
        <v>0</v>
      </c>
      <c r="AA54" s="15">
        <v>0</v>
      </c>
      <c r="AB54" s="15">
        <v>199188.05667000002</v>
      </c>
      <c r="AC54" s="15">
        <v>12213.409839999997</v>
      </c>
      <c r="AD54" s="15">
        <v>-2239.3756699999999</v>
      </c>
      <c r="AE54" s="15">
        <v>122617.20327000001</v>
      </c>
      <c r="AF54" s="15">
        <v>0</v>
      </c>
      <c r="AG54" s="15">
        <f t="shared" si="4"/>
        <v>1417714.8314100001</v>
      </c>
      <c r="AH54" s="15">
        <v>-92272.361499999985</v>
      </c>
      <c r="AI54" s="15">
        <f t="shared" si="5"/>
        <v>1509987.19291</v>
      </c>
      <c r="AJ54" s="15">
        <v>808</v>
      </c>
      <c r="AK54" s="15">
        <v>206223.94912</v>
      </c>
    </row>
    <row r="55" spans="1:37" ht="12.75" customHeight="1" x14ac:dyDescent="0.15">
      <c r="A55" s="25">
        <v>129</v>
      </c>
      <c r="B55" s="25">
        <v>129</v>
      </c>
      <c r="C55" s="25" t="s">
        <v>89</v>
      </c>
      <c r="D55" s="15">
        <v>50986.827290000001</v>
      </c>
      <c r="E55" s="15">
        <v>21958.864059999996</v>
      </c>
      <c r="F55" s="15">
        <v>0</v>
      </c>
      <c r="G55" s="15">
        <v>0</v>
      </c>
      <c r="H55" s="15">
        <v>29027.963230000001</v>
      </c>
      <c r="I55" s="15">
        <v>1738.14121</v>
      </c>
      <c r="J55" s="15">
        <v>0</v>
      </c>
      <c r="K55" s="15">
        <v>75683.949550000005</v>
      </c>
      <c r="L55" s="15">
        <v>-225.32043999999999</v>
      </c>
      <c r="M55" s="15">
        <f t="shared" si="3"/>
        <v>278075.4079200002</v>
      </c>
      <c r="N55" s="15">
        <v>266866.01748000021</v>
      </c>
      <c r="O55" s="15">
        <v>-370065.40444999997</v>
      </c>
      <c r="P55" s="15">
        <v>11209.390439999999</v>
      </c>
      <c r="Q55" s="15">
        <v>-40656.614000000001</v>
      </c>
      <c r="R55" s="15">
        <v>459601.66066999995</v>
      </c>
      <c r="S55" s="15">
        <v>459601.66066999995</v>
      </c>
      <c r="T55" s="15">
        <v>0</v>
      </c>
      <c r="U55" s="15">
        <v>0</v>
      </c>
      <c r="V55" s="15">
        <v>0</v>
      </c>
      <c r="W55" s="15">
        <v>0</v>
      </c>
      <c r="X55" s="15">
        <v>0</v>
      </c>
      <c r="Y55" s="15">
        <v>66061.413</v>
      </c>
      <c r="Z55" s="15">
        <v>1248.817</v>
      </c>
      <c r="AA55" s="15">
        <v>0</v>
      </c>
      <c r="AB55" s="15">
        <v>24692.536660000002</v>
      </c>
      <c r="AC55" s="15">
        <v>221.32256000000007</v>
      </c>
      <c r="AD55" s="15">
        <v>-3614.3565100000001</v>
      </c>
      <c r="AE55" s="15">
        <v>127979.78133</v>
      </c>
      <c r="AF55" s="15">
        <v>0</v>
      </c>
      <c r="AG55" s="15">
        <f t="shared" si="4"/>
        <v>1086289.8571900001</v>
      </c>
      <c r="AH55" s="15">
        <v>-414561.69539999991</v>
      </c>
      <c r="AI55" s="15">
        <f t="shared" si="5"/>
        <v>1500851.55259</v>
      </c>
      <c r="AJ55" s="15">
        <v>355898.37878999999</v>
      </c>
      <c r="AK55" s="15">
        <v>50986.827290000001</v>
      </c>
    </row>
    <row r="56" spans="1:37" ht="12.75" customHeight="1" x14ac:dyDescent="0.15">
      <c r="A56" s="25">
        <v>553</v>
      </c>
      <c r="B56" s="25">
        <v>553</v>
      </c>
      <c r="C56" s="25" t="s">
        <v>219</v>
      </c>
      <c r="D56" s="15">
        <v>25203.095389999999</v>
      </c>
      <c r="E56" s="15">
        <v>0</v>
      </c>
      <c r="F56" s="15">
        <v>0</v>
      </c>
      <c r="G56" s="15">
        <v>0</v>
      </c>
      <c r="H56" s="15">
        <v>25203.095389999999</v>
      </c>
      <c r="I56" s="15">
        <v>723.28555000000006</v>
      </c>
      <c r="J56" s="15">
        <v>0</v>
      </c>
      <c r="K56" s="15">
        <v>229102.06540000002</v>
      </c>
      <c r="L56" s="15">
        <v>-75640.428679999997</v>
      </c>
      <c r="M56" s="15">
        <f t="shared" si="3"/>
        <v>125165.68617</v>
      </c>
      <c r="N56" s="15">
        <v>124592.92617000001</v>
      </c>
      <c r="O56" s="15">
        <v>-14010.20449</v>
      </c>
      <c r="P56" s="15">
        <v>572.76</v>
      </c>
      <c r="Q56" s="15">
        <v>-93.24</v>
      </c>
      <c r="R56" s="15">
        <v>833392.71084999992</v>
      </c>
      <c r="S56" s="15">
        <v>816242.13564999995</v>
      </c>
      <c r="T56" s="15">
        <v>-8835.1448</v>
      </c>
      <c r="U56" s="15">
        <v>137946.42976</v>
      </c>
      <c r="V56" s="15">
        <v>0</v>
      </c>
      <c r="W56" s="15">
        <v>135138.69899999999</v>
      </c>
      <c r="X56" s="15">
        <v>0</v>
      </c>
      <c r="Y56" s="15">
        <v>0</v>
      </c>
      <c r="Z56" s="15">
        <v>0</v>
      </c>
      <c r="AA56" s="15">
        <v>577.58500000000004</v>
      </c>
      <c r="AB56" s="15">
        <v>1900.07249</v>
      </c>
      <c r="AC56" s="15">
        <v>275.76941999999997</v>
      </c>
      <c r="AD56" s="15">
        <v>-1.38171</v>
      </c>
      <c r="AE56" s="15">
        <v>819.28805</v>
      </c>
      <c r="AF56" s="15">
        <v>0</v>
      </c>
      <c r="AG56" s="15">
        <f t="shared" si="4"/>
        <v>1355105.9880799998</v>
      </c>
      <c r="AH56" s="15">
        <v>-98580.399679999988</v>
      </c>
      <c r="AI56" s="15">
        <f t="shared" si="5"/>
        <v>1453686.3877599998</v>
      </c>
      <c r="AJ56" s="15">
        <v>780812.96204000001</v>
      </c>
      <c r="AK56" s="15">
        <v>25203.095389999999</v>
      </c>
    </row>
    <row r="57" spans="1:37" ht="12.75" customHeight="1" x14ac:dyDescent="0.15">
      <c r="A57" s="25">
        <v>381</v>
      </c>
      <c r="B57" s="25">
        <v>381</v>
      </c>
      <c r="C57" s="25" t="s">
        <v>195</v>
      </c>
      <c r="D57" s="15">
        <v>63907.686030000004</v>
      </c>
      <c r="E57" s="15">
        <v>44356.936390000003</v>
      </c>
      <c r="F57" s="15">
        <v>0</v>
      </c>
      <c r="G57" s="15">
        <v>0</v>
      </c>
      <c r="H57" s="15">
        <v>19550.749640000002</v>
      </c>
      <c r="I57" s="15">
        <v>0</v>
      </c>
      <c r="J57" s="15">
        <v>0</v>
      </c>
      <c r="K57" s="15">
        <v>111538.72167</v>
      </c>
      <c r="L57" s="15">
        <v>-121.77473999999999</v>
      </c>
      <c r="M57" s="15">
        <f t="shared" si="3"/>
        <v>655243.18266999989</v>
      </c>
      <c r="N57" s="15">
        <v>652273.84876999992</v>
      </c>
      <c r="O57" s="15">
        <v>-24046.970080000003</v>
      </c>
      <c r="P57" s="15">
        <v>2969.3339000000001</v>
      </c>
      <c r="Q57" s="15">
        <v>-275.68923000000001</v>
      </c>
      <c r="R57" s="15">
        <v>0</v>
      </c>
      <c r="S57" s="15">
        <v>0</v>
      </c>
      <c r="T57" s="15">
        <v>0</v>
      </c>
      <c r="U57" s="15">
        <v>440508.22</v>
      </c>
      <c r="V57" s="15">
        <v>0</v>
      </c>
      <c r="W57" s="15">
        <v>440508.22</v>
      </c>
      <c r="X57" s="15">
        <v>0</v>
      </c>
      <c r="Y57" s="15">
        <v>49.985439999999997</v>
      </c>
      <c r="Z57" s="15">
        <v>2061.0449800000001</v>
      </c>
      <c r="AA57" s="15">
        <v>587.85900000000004</v>
      </c>
      <c r="AB57" s="15">
        <v>39437.735510000006</v>
      </c>
      <c r="AC57" s="15">
        <v>243.50837999999999</v>
      </c>
      <c r="AD57" s="15">
        <v>-5.0825700000000005</v>
      </c>
      <c r="AE57" s="15">
        <v>18164.12398</v>
      </c>
      <c r="AF57" s="15">
        <v>0</v>
      </c>
      <c r="AG57" s="15">
        <f t="shared" si="4"/>
        <v>1331742.0676599997</v>
      </c>
      <c r="AH57" s="15">
        <v>-24449.516620000002</v>
      </c>
      <c r="AI57" s="15">
        <f t="shared" si="5"/>
        <v>1356191.5842799996</v>
      </c>
      <c r="AJ57" s="15">
        <v>0</v>
      </c>
      <c r="AK57" s="15">
        <v>63907.686030000004</v>
      </c>
    </row>
    <row r="58" spans="1:37" ht="12.75" customHeight="1" x14ac:dyDescent="0.15">
      <c r="A58" s="25">
        <v>123</v>
      </c>
      <c r="B58" s="25">
        <v>123</v>
      </c>
      <c r="C58" s="25" t="s">
        <v>149</v>
      </c>
      <c r="D58" s="15">
        <v>54125.892260000001</v>
      </c>
      <c r="E58" s="15">
        <v>36537.394509999998</v>
      </c>
      <c r="F58" s="15">
        <v>83.877499999999998</v>
      </c>
      <c r="G58" s="15">
        <v>0</v>
      </c>
      <c r="H58" s="15">
        <v>17446.274669999999</v>
      </c>
      <c r="I58" s="15">
        <v>0</v>
      </c>
      <c r="J58" s="15">
        <v>0</v>
      </c>
      <c r="K58" s="15">
        <v>70303.46130000001</v>
      </c>
      <c r="L58" s="15">
        <v>-112.00412</v>
      </c>
      <c r="M58" s="15">
        <f t="shared" si="3"/>
        <v>905114.82540000021</v>
      </c>
      <c r="N58" s="15">
        <v>867619.05645000015</v>
      </c>
      <c r="O58" s="15">
        <v>-39897.77936</v>
      </c>
      <c r="P58" s="15">
        <v>37495.768949999998</v>
      </c>
      <c r="Q58" s="15">
        <v>-6878.3702299999995</v>
      </c>
      <c r="R58" s="15">
        <v>131514.82875000002</v>
      </c>
      <c r="S58" s="15">
        <v>128392.39719</v>
      </c>
      <c r="T58" s="15">
        <v>0</v>
      </c>
      <c r="U58" s="15">
        <v>0</v>
      </c>
      <c r="V58" s="15">
        <v>0</v>
      </c>
      <c r="W58" s="15">
        <v>0</v>
      </c>
      <c r="X58" s="15">
        <v>0</v>
      </c>
      <c r="Y58" s="15">
        <v>78049.033330000006</v>
      </c>
      <c r="Z58" s="15">
        <v>0</v>
      </c>
      <c r="AA58" s="15">
        <v>0</v>
      </c>
      <c r="AB58" s="15">
        <v>57687.440510000015</v>
      </c>
      <c r="AC58" s="15">
        <v>1644.3587999999997</v>
      </c>
      <c r="AD58" s="15">
        <v>-39.958120000000001</v>
      </c>
      <c r="AE58" s="15">
        <v>1490.4991900000002</v>
      </c>
      <c r="AF58" s="15">
        <v>-5275.9248600000001</v>
      </c>
      <c r="AG58" s="15">
        <f t="shared" si="4"/>
        <v>1299930.3395400003</v>
      </c>
      <c r="AH58" s="15">
        <v>-52204.036689999994</v>
      </c>
      <c r="AI58" s="15">
        <f t="shared" si="5"/>
        <v>1352134.3762300003</v>
      </c>
      <c r="AJ58" s="15">
        <v>0</v>
      </c>
      <c r="AK58" s="15">
        <v>54125.892260000001</v>
      </c>
    </row>
    <row r="59" spans="1:37" ht="12.75" customHeight="1" x14ac:dyDescent="0.15">
      <c r="A59" s="25">
        <v>286</v>
      </c>
      <c r="B59" s="25">
        <v>286</v>
      </c>
      <c r="C59" s="25" t="s">
        <v>179</v>
      </c>
      <c r="D59" s="15">
        <v>50507.951179999996</v>
      </c>
      <c r="E59" s="15">
        <v>45155.413</v>
      </c>
      <c r="F59" s="15">
        <v>3613.3327599999998</v>
      </c>
      <c r="G59" s="15">
        <v>0</v>
      </c>
      <c r="H59" s="15">
        <v>1739.20542</v>
      </c>
      <c r="I59" s="15">
        <v>2825.4361199999998</v>
      </c>
      <c r="J59" s="15">
        <v>2825.4361199999998</v>
      </c>
      <c r="K59" s="15">
        <v>185305.68876999998</v>
      </c>
      <c r="L59" s="15">
        <v>-2781.5484200000001</v>
      </c>
      <c r="M59" s="15">
        <f t="shared" si="3"/>
        <v>607946.45721000002</v>
      </c>
      <c r="N59" s="15">
        <v>581723.06518000003</v>
      </c>
      <c r="O59" s="15">
        <v>-94862.139629999991</v>
      </c>
      <c r="P59" s="15">
        <v>26223.392030000003</v>
      </c>
      <c r="Q59" s="15">
        <v>-13524.997159999999</v>
      </c>
      <c r="R59" s="15">
        <v>0</v>
      </c>
      <c r="S59" s="15">
        <v>0</v>
      </c>
      <c r="T59" s="15">
        <v>0</v>
      </c>
      <c r="U59" s="15">
        <v>240929.59013999999</v>
      </c>
      <c r="V59" s="15">
        <v>0</v>
      </c>
      <c r="W59" s="15">
        <v>240929.59013999999</v>
      </c>
      <c r="X59" s="15">
        <v>0</v>
      </c>
      <c r="Y59" s="15">
        <v>10.115</v>
      </c>
      <c r="Z59" s="15">
        <v>0</v>
      </c>
      <c r="AA59" s="15">
        <v>352.76900000000001</v>
      </c>
      <c r="AB59" s="15">
        <v>56651.890520000001</v>
      </c>
      <c r="AC59" s="15">
        <v>2062.4372800000001</v>
      </c>
      <c r="AD59" s="15">
        <v>-608.60527999999999</v>
      </c>
      <c r="AE59" s="15">
        <v>16066.340249999999</v>
      </c>
      <c r="AF59" s="15">
        <v>-6.83</v>
      </c>
      <c r="AG59" s="15">
        <f t="shared" si="4"/>
        <v>1162658.6754699999</v>
      </c>
      <c r="AH59" s="15">
        <v>-111784.12048999999</v>
      </c>
      <c r="AI59" s="15">
        <f t="shared" si="5"/>
        <v>1274442.7959599998</v>
      </c>
      <c r="AJ59" s="15">
        <v>126302.50349999999</v>
      </c>
      <c r="AK59" s="15">
        <v>50507.951179999996</v>
      </c>
    </row>
    <row r="60" spans="1:37" ht="12.75" customHeight="1" x14ac:dyDescent="0.15">
      <c r="A60" s="25">
        <v>694</v>
      </c>
      <c r="B60" s="25">
        <v>694</v>
      </c>
      <c r="C60" s="25" t="s">
        <v>223</v>
      </c>
      <c r="D60" s="15">
        <v>128291.49055</v>
      </c>
      <c r="E60" s="15">
        <v>102601.93961</v>
      </c>
      <c r="F60" s="15">
        <v>0</v>
      </c>
      <c r="G60" s="15">
        <v>0</v>
      </c>
      <c r="H60" s="15">
        <v>25689.550940000001</v>
      </c>
      <c r="I60" s="15">
        <v>0</v>
      </c>
      <c r="J60" s="15">
        <v>0</v>
      </c>
      <c r="K60" s="15">
        <v>43181.03815</v>
      </c>
      <c r="L60" s="15">
        <v>-2E-3</v>
      </c>
      <c r="M60" s="15">
        <f t="shared" si="3"/>
        <v>371925.15246000001</v>
      </c>
      <c r="N60" s="15">
        <v>320201.44942000002</v>
      </c>
      <c r="O60" s="15">
        <v>-10378.812610000001</v>
      </c>
      <c r="P60" s="15">
        <v>51723.70304</v>
      </c>
      <c r="Q60" s="15">
        <v>-20785.791019999997</v>
      </c>
      <c r="R60" s="15">
        <v>107644.97033000001</v>
      </c>
      <c r="S60" s="15">
        <v>107644.97033000001</v>
      </c>
      <c r="T60" s="15">
        <v>0</v>
      </c>
      <c r="U60" s="15">
        <v>420541.8959</v>
      </c>
      <c r="V60" s="15">
        <v>0</v>
      </c>
      <c r="W60" s="15">
        <v>420541.8959</v>
      </c>
      <c r="X60" s="15">
        <v>0</v>
      </c>
      <c r="Y60" s="15">
        <v>0</v>
      </c>
      <c r="Z60" s="15">
        <v>0</v>
      </c>
      <c r="AA60" s="15">
        <v>12.956200000000001</v>
      </c>
      <c r="AB60" s="15">
        <v>12108.332999999999</v>
      </c>
      <c r="AC60" s="15">
        <v>2885.2687500000002</v>
      </c>
      <c r="AD60" s="15">
        <v>-1285.5926099999999</v>
      </c>
      <c r="AE60" s="15">
        <v>96166.949479999996</v>
      </c>
      <c r="AF60" s="15">
        <v>-386.29588000000001</v>
      </c>
      <c r="AG60" s="15">
        <f t="shared" si="4"/>
        <v>1182758.05482</v>
      </c>
      <c r="AH60" s="15">
        <v>-32836.494120000003</v>
      </c>
      <c r="AI60" s="15">
        <f t="shared" si="5"/>
        <v>1215594.5489399999</v>
      </c>
      <c r="AJ60" s="15">
        <v>104109.0472</v>
      </c>
      <c r="AK60" s="15">
        <v>128291.49055</v>
      </c>
    </row>
    <row r="61" spans="1:37" ht="12.75" customHeight="1" x14ac:dyDescent="0.15">
      <c r="A61" s="25">
        <v>394</v>
      </c>
      <c r="B61" s="25">
        <v>394</v>
      </c>
      <c r="C61" s="25" t="s">
        <v>205</v>
      </c>
      <c r="D61" s="15">
        <v>102551.48003999999</v>
      </c>
      <c r="E61" s="15">
        <v>53349.050069999998</v>
      </c>
      <c r="F61" s="15">
        <v>575.04603999999995</v>
      </c>
      <c r="G61" s="15">
        <v>0</v>
      </c>
      <c r="H61" s="15">
        <v>48627.383930000004</v>
      </c>
      <c r="I61" s="15">
        <v>1657.7505000000001</v>
      </c>
      <c r="J61" s="15">
        <v>0</v>
      </c>
      <c r="K61" s="15">
        <v>329619.60064999998</v>
      </c>
      <c r="L61" s="15">
        <v>-4620.9580400000004</v>
      </c>
      <c r="M61" s="15">
        <f t="shared" si="3"/>
        <v>335472.86903000006</v>
      </c>
      <c r="N61" s="15">
        <v>141903.91437000001</v>
      </c>
      <c r="O61" s="15">
        <v>-1433.1829600000001</v>
      </c>
      <c r="P61" s="15">
        <v>193568.95466000005</v>
      </c>
      <c r="Q61" s="15">
        <v>-3173.01073</v>
      </c>
      <c r="R61" s="15">
        <v>263782.82624999998</v>
      </c>
      <c r="S61" s="15">
        <v>263782.82624999998</v>
      </c>
      <c r="T61" s="15">
        <v>0</v>
      </c>
      <c r="U61" s="15">
        <v>0</v>
      </c>
      <c r="V61" s="15">
        <v>0</v>
      </c>
      <c r="W61" s="15">
        <v>0</v>
      </c>
      <c r="X61" s="15">
        <v>0</v>
      </c>
      <c r="Y61" s="15">
        <v>45370.916920000003</v>
      </c>
      <c r="Z61" s="15">
        <v>308.69799999999998</v>
      </c>
      <c r="AA61" s="15">
        <v>2370.5249699999999</v>
      </c>
      <c r="AB61" s="15">
        <v>59885.561370000003</v>
      </c>
      <c r="AC61" s="15">
        <v>1311.3929800000001</v>
      </c>
      <c r="AD61" s="15">
        <v>-158.27658</v>
      </c>
      <c r="AE61" s="15">
        <v>3232.74667</v>
      </c>
      <c r="AF61" s="15">
        <v>-0.28038999999999997</v>
      </c>
      <c r="AG61" s="15">
        <f t="shared" si="4"/>
        <v>1145564.36738</v>
      </c>
      <c r="AH61" s="15">
        <v>-9385.7086999999992</v>
      </c>
      <c r="AI61" s="15">
        <f t="shared" si="5"/>
        <v>1154950.07608</v>
      </c>
      <c r="AJ61" s="15">
        <v>260000</v>
      </c>
      <c r="AK61" s="15">
        <v>102551.48003999999</v>
      </c>
    </row>
    <row r="62" spans="1:37" ht="12.75" customHeight="1" x14ac:dyDescent="0.15">
      <c r="A62" s="25">
        <v>133</v>
      </c>
      <c r="B62" s="25">
        <v>133</v>
      </c>
      <c r="C62" s="25" t="s">
        <v>155</v>
      </c>
      <c r="D62" s="15">
        <v>67973.526899999997</v>
      </c>
      <c r="E62" s="15">
        <v>33133.078079999999</v>
      </c>
      <c r="F62" s="15">
        <v>0</v>
      </c>
      <c r="G62" s="15">
        <v>0</v>
      </c>
      <c r="H62" s="15">
        <v>34840.448819999998</v>
      </c>
      <c r="I62" s="15">
        <v>0</v>
      </c>
      <c r="J62" s="15">
        <v>0</v>
      </c>
      <c r="K62" s="15">
        <v>44247.043369999999</v>
      </c>
      <c r="L62" s="15">
        <v>0</v>
      </c>
      <c r="M62" s="15">
        <f t="shared" si="3"/>
        <v>572775.85069999984</v>
      </c>
      <c r="N62" s="15">
        <v>569754.99172999989</v>
      </c>
      <c r="O62" s="15">
        <v>-70122.182199999996</v>
      </c>
      <c r="P62" s="15">
        <v>3020.8589699999993</v>
      </c>
      <c r="Q62" s="15">
        <v>-1686.3808300000001</v>
      </c>
      <c r="R62" s="15">
        <v>0</v>
      </c>
      <c r="S62" s="15">
        <v>0</v>
      </c>
      <c r="T62" s="15">
        <v>0</v>
      </c>
      <c r="U62" s="15">
        <v>167178.31505</v>
      </c>
      <c r="V62" s="15">
        <v>0</v>
      </c>
      <c r="W62" s="15">
        <v>167178.31505</v>
      </c>
      <c r="X62" s="15">
        <v>0</v>
      </c>
      <c r="Y62" s="15">
        <v>69455.70551</v>
      </c>
      <c r="Z62" s="15">
        <v>0</v>
      </c>
      <c r="AA62" s="15">
        <v>0</v>
      </c>
      <c r="AB62" s="15">
        <v>22278.366479999997</v>
      </c>
      <c r="AC62" s="15">
        <v>121.49918999999998</v>
      </c>
      <c r="AD62" s="15">
        <v>-10.90635</v>
      </c>
      <c r="AE62" s="15">
        <v>47047.837869999996</v>
      </c>
      <c r="AF62" s="15">
        <v>-0.16747999999999999</v>
      </c>
      <c r="AG62" s="15">
        <f t="shared" si="4"/>
        <v>991078.14506999985</v>
      </c>
      <c r="AH62" s="15">
        <v>-71819.636859999999</v>
      </c>
      <c r="AI62" s="15">
        <f t="shared" si="5"/>
        <v>1062897.7819299998</v>
      </c>
      <c r="AJ62" s="15">
        <v>0</v>
      </c>
      <c r="AK62" s="15">
        <v>67973.526899999997</v>
      </c>
    </row>
    <row r="63" spans="1:37" ht="12.75" customHeight="1" x14ac:dyDescent="0.15">
      <c r="A63" s="25">
        <v>377</v>
      </c>
      <c r="B63" s="25">
        <v>377</v>
      </c>
      <c r="C63" s="25" t="s">
        <v>193</v>
      </c>
      <c r="D63" s="15">
        <v>126876.28229999999</v>
      </c>
      <c r="E63" s="15">
        <v>117070.12269999999</v>
      </c>
      <c r="F63" s="15">
        <v>0</v>
      </c>
      <c r="G63" s="15">
        <v>0</v>
      </c>
      <c r="H63" s="15">
        <v>9806.1596000000009</v>
      </c>
      <c r="I63" s="15">
        <v>2037.2639999999999</v>
      </c>
      <c r="J63" s="15">
        <v>0</v>
      </c>
      <c r="K63" s="15">
        <v>41628.264580000003</v>
      </c>
      <c r="L63" s="15">
        <v>-2.3504499999999999</v>
      </c>
      <c r="M63" s="15">
        <f t="shared" si="3"/>
        <v>440892.7030199999</v>
      </c>
      <c r="N63" s="15">
        <v>400440.28483999992</v>
      </c>
      <c r="O63" s="15">
        <v>-38971.542370000003</v>
      </c>
      <c r="P63" s="15">
        <v>40452.418179999993</v>
      </c>
      <c r="Q63" s="15">
        <v>-382.79995999999994</v>
      </c>
      <c r="R63" s="15">
        <v>59437.980820000004</v>
      </c>
      <c r="S63" s="15">
        <v>59437.980820000004</v>
      </c>
      <c r="T63" s="15">
        <v>0</v>
      </c>
      <c r="U63" s="15">
        <v>280287.67122999998</v>
      </c>
      <c r="V63" s="15">
        <v>0</v>
      </c>
      <c r="W63" s="15">
        <v>280287.67122999998</v>
      </c>
      <c r="X63" s="15">
        <v>0</v>
      </c>
      <c r="Y63" s="15">
        <v>0</v>
      </c>
      <c r="Z63" s="15">
        <v>100</v>
      </c>
      <c r="AA63" s="15">
        <v>145.64227</v>
      </c>
      <c r="AB63" s="15">
        <v>14768.24267</v>
      </c>
      <c r="AC63" s="15">
        <v>2138.7008299999998</v>
      </c>
      <c r="AD63" s="15">
        <v>-238.69084000000001</v>
      </c>
      <c r="AE63" s="15">
        <v>12482.23876</v>
      </c>
      <c r="AF63" s="15">
        <v>0</v>
      </c>
      <c r="AG63" s="15">
        <f t="shared" si="4"/>
        <v>980794.9904799998</v>
      </c>
      <c r="AH63" s="15">
        <v>-39595.383620000001</v>
      </c>
      <c r="AI63" s="15">
        <f t="shared" si="5"/>
        <v>1020390.3740999998</v>
      </c>
      <c r="AJ63" s="15">
        <v>40000</v>
      </c>
      <c r="AK63" s="15">
        <v>126876.28229999999</v>
      </c>
    </row>
    <row r="64" spans="1:37" ht="12.75" customHeight="1" x14ac:dyDescent="0.15">
      <c r="A64" s="25">
        <v>231</v>
      </c>
      <c r="B64" s="25">
        <v>231</v>
      </c>
      <c r="C64" s="25" t="s">
        <v>167</v>
      </c>
      <c r="D64" s="15">
        <v>132192.41316</v>
      </c>
      <c r="E64" s="15">
        <v>50651.407680000004</v>
      </c>
      <c r="F64" s="15">
        <v>782.40859</v>
      </c>
      <c r="G64" s="15">
        <v>0</v>
      </c>
      <c r="H64" s="15">
        <v>80758.596890000001</v>
      </c>
      <c r="I64" s="15">
        <v>0</v>
      </c>
      <c r="J64" s="15">
        <v>0</v>
      </c>
      <c r="K64" s="15">
        <v>98581.993780000004</v>
      </c>
      <c r="L64" s="15">
        <v>0</v>
      </c>
      <c r="M64" s="15">
        <f t="shared" si="3"/>
        <v>377206.41057000001</v>
      </c>
      <c r="N64" s="15">
        <v>344227.24812</v>
      </c>
      <c r="O64" s="15">
        <v>-122395.83401999999</v>
      </c>
      <c r="P64" s="15">
        <v>32979.162449999996</v>
      </c>
      <c r="Q64" s="15">
        <v>-12696.91504</v>
      </c>
      <c r="R64" s="15">
        <v>10233.1</v>
      </c>
      <c r="S64" s="15">
        <v>10233.1</v>
      </c>
      <c r="T64" s="15">
        <v>0</v>
      </c>
      <c r="U64" s="15">
        <v>201206.50685000001</v>
      </c>
      <c r="V64" s="15">
        <v>0</v>
      </c>
      <c r="W64" s="15">
        <v>201206.50685000001</v>
      </c>
      <c r="X64" s="15">
        <v>0</v>
      </c>
      <c r="Y64" s="15">
        <v>0</v>
      </c>
      <c r="Z64" s="15">
        <v>1370.8230000000001</v>
      </c>
      <c r="AA64" s="15">
        <v>0</v>
      </c>
      <c r="AB64" s="15">
        <v>47697.374810000001</v>
      </c>
      <c r="AC64" s="15">
        <v>4955.8666300000004</v>
      </c>
      <c r="AD64" s="15">
        <v>-197.62134</v>
      </c>
      <c r="AE64" s="15">
        <v>4838.7806500000006</v>
      </c>
      <c r="AF64" s="15">
        <v>-2351.84836</v>
      </c>
      <c r="AG64" s="15">
        <f t="shared" si="4"/>
        <v>878283.26944999979</v>
      </c>
      <c r="AH64" s="15">
        <v>-137642.21876000002</v>
      </c>
      <c r="AI64" s="15">
        <f t="shared" si="5"/>
        <v>1015925.4882099999</v>
      </c>
      <c r="AJ64" s="15">
        <v>10000</v>
      </c>
      <c r="AK64" s="15">
        <v>132192.41316</v>
      </c>
    </row>
    <row r="65" spans="1:37" ht="12.75" customHeight="1" x14ac:dyDescent="0.15">
      <c r="A65" s="25">
        <v>460</v>
      </c>
      <c r="B65" s="25">
        <v>460</v>
      </c>
      <c r="C65" s="25" t="s">
        <v>213</v>
      </c>
      <c r="D65" s="15">
        <v>66073.127740000011</v>
      </c>
      <c r="E65" s="15">
        <v>46092.646440000004</v>
      </c>
      <c r="F65" s="15">
        <v>1.8277000000000001</v>
      </c>
      <c r="G65" s="15">
        <v>0</v>
      </c>
      <c r="H65" s="15">
        <v>19978.653600000001</v>
      </c>
      <c r="I65" s="15">
        <v>50.600520000000003</v>
      </c>
      <c r="J65" s="15">
        <v>0</v>
      </c>
      <c r="K65" s="15">
        <v>15558.682150000001</v>
      </c>
      <c r="L65" s="15">
        <v>-1.86955</v>
      </c>
      <c r="M65" s="15">
        <f t="shared" si="3"/>
        <v>461632.56363000005</v>
      </c>
      <c r="N65" s="15">
        <v>457579.51746000006</v>
      </c>
      <c r="O65" s="15">
        <v>-6977.6997300000003</v>
      </c>
      <c r="P65" s="15">
        <v>4053.0461699999992</v>
      </c>
      <c r="Q65" s="15">
        <v>-582.29899</v>
      </c>
      <c r="R65" s="15">
        <v>152654.33146000002</v>
      </c>
      <c r="S65" s="15">
        <v>152654.33146000002</v>
      </c>
      <c r="T65" s="15">
        <v>0</v>
      </c>
      <c r="U65" s="15">
        <v>15015.411</v>
      </c>
      <c r="V65" s="15">
        <v>0</v>
      </c>
      <c r="W65" s="15">
        <v>15015.411</v>
      </c>
      <c r="X65" s="15">
        <v>0</v>
      </c>
      <c r="Y65" s="15">
        <v>0</v>
      </c>
      <c r="Z65" s="15">
        <v>248.25498999999999</v>
      </c>
      <c r="AA65" s="15">
        <v>0</v>
      </c>
      <c r="AB65" s="15">
        <v>42831.158479999998</v>
      </c>
      <c r="AC65" s="15">
        <v>3895.097009999999</v>
      </c>
      <c r="AD65" s="15">
        <v>-729.00590999999997</v>
      </c>
      <c r="AE65" s="15">
        <v>86736.886190000005</v>
      </c>
      <c r="AF65" s="15">
        <v>-2159.6912400000001</v>
      </c>
      <c r="AG65" s="15">
        <f t="shared" si="4"/>
        <v>844696.11317000003</v>
      </c>
      <c r="AH65" s="15">
        <v>-10450.565420000001</v>
      </c>
      <c r="AI65" s="15">
        <f t="shared" si="5"/>
        <v>855146.67859000002</v>
      </c>
      <c r="AJ65" s="15">
        <v>133069.27910000001</v>
      </c>
      <c r="AK65" s="15">
        <v>66073.127740000011</v>
      </c>
    </row>
    <row r="66" spans="1:37" ht="12.75" customHeight="1" x14ac:dyDescent="0.15">
      <c r="A66" s="25">
        <v>241</v>
      </c>
      <c r="B66" s="25">
        <v>241</v>
      </c>
      <c r="C66" s="25" t="s">
        <v>171</v>
      </c>
      <c r="D66" s="15">
        <v>113411.40119</v>
      </c>
      <c r="E66" s="15">
        <v>89750.87444</v>
      </c>
      <c r="F66" s="15">
        <v>0</v>
      </c>
      <c r="G66" s="15">
        <v>0</v>
      </c>
      <c r="H66" s="15">
        <v>23660.526750000001</v>
      </c>
      <c r="I66" s="15">
        <v>394.39350000000002</v>
      </c>
      <c r="J66" s="15">
        <v>0</v>
      </c>
      <c r="K66" s="15">
        <v>31579.550720000003</v>
      </c>
      <c r="L66" s="15">
        <v>-421.86550999999997</v>
      </c>
      <c r="M66" s="15">
        <f t="shared" si="3"/>
        <v>424035.33168</v>
      </c>
      <c r="N66" s="15">
        <v>316221.41288000002</v>
      </c>
      <c r="O66" s="15">
        <v>-21618.346389999999</v>
      </c>
      <c r="P66" s="15">
        <v>107813.91879999998</v>
      </c>
      <c r="Q66" s="15">
        <v>-11939.99517</v>
      </c>
      <c r="R66" s="15">
        <v>60</v>
      </c>
      <c r="S66" s="15">
        <v>0</v>
      </c>
      <c r="T66" s="15">
        <v>0</v>
      </c>
      <c r="U66" s="15">
        <v>50051.37</v>
      </c>
      <c r="V66" s="15">
        <v>0</v>
      </c>
      <c r="W66" s="15">
        <v>50051.37</v>
      </c>
      <c r="X66" s="15">
        <v>0</v>
      </c>
      <c r="Y66" s="15">
        <v>0</v>
      </c>
      <c r="Z66" s="15">
        <v>18.93393</v>
      </c>
      <c r="AA66" s="15">
        <v>0</v>
      </c>
      <c r="AB66" s="15">
        <v>100406.61542000002</v>
      </c>
      <c r="AC66" s="15">
        <v>58279.42643</v>
      </c>
      <c r="AD66" s="15">
        <v>-2883.5489000000002</v>
      </c>
      <c r="AE66" s="15">
        <v>29715.74179</v>
      </c>
      <c r="AF66" s="15">
        <v>-1094.5927899999999</v>
      </c>
      <c r="AG66" s="15">
        <f t="shared" si="4"/>
        <v>807952.7646600001</v>
      </c>
      <c r="AH66" s="15">
        <v>-37958.348760000001</v>
      </c>
      <c r="AI66" s="15">
        <f t="shared" si="5"/>
        <v>845911.11342000007</v>
      </c>
      <c r="AJ66" s="15">
        <v>0</v>
      </c>
      <c r="AK66" s="15">
        <v>113411.40119</v>
      </c>
    </row>
    <row r="67" spans="1:37" ht="12.75" customHeight="1" x14ac:dyDescent="0.15">
      <c r="A67" s="25">
        <v>395</v>
      </c>
      <c r="B67" s="25">
        <v>395</v>
      </c>
      <c r="C67" s="25" t="s">
        <v>207</v>
      </c>
      <c r="D67" s="15">
        <v>25153.699560000001</v>
      </c>
      <c r="E67" s="15">
        <v>4579.0496400000002</v>
      </c>
      <c r="F67" s="15">
        <v>0</v>
      </c>
      <c r="G67" s="15">
        <v>-83.300700000000006</v>
      </c>
      <c r="H67" s="15">
        <v>20657.95062</v>
      </c>
      <c r="I67" s="15">
        <v>0</v>
      </c>
      <c r="J67" s="15">
        <v>0</v>
      </c>
      <c r="K67" s="15">
        <v>23302.578669999999</v>
      </c>
      <c r="L67" s="15">
        <v>-720.69849999999997</v>
      </c>
      <c r="M67" s="15">
        <f t="shared" si="3"/>
        <v>555280.9720500001</v>
      </c>
      <c r="N67" s="15">
        <v>550926.22279000015</v>
      </c>
      <c r="O67" s="15">
        <v>-195782.17131999999</v>
      </c>
      <c r="P67" s="15">
        <v>4354.7492599999996</v>
      </c>
      <c r="Q67" s="15">
        <v>-2703.0837499999998</v>
      </c>
      <c r="R67" s="15">
        <v>0</v>
      </c>
      <c r="S67" s="15">
        <v>0</v>
      </c>
      <c r="T67" s="15">
        <v>0</v>
      </c>
      <c r="U67" s="15">
        <v>24024.65753</v>
      </c>
      <c r="V67" s="15">
        <v>0</v>
      </c>
      <c r="W67" s="15">
        <v>24024.65753</v>
      </c>
      <c r="X67" s="15">
        <v>0</v>
      </c>
      <c r="Y67" s="15">
        <v>0</v>
      </c>
      <c r="Z67" s="15">
        <v>3270.5720000000001</v>
      </c>
      <c r="AA67" s="15">
        <v>4350.3818600000004</v>
      </c>
      <c r="AB67" s="15">
        <v>4907.1248699999915</v>
      </c>
      <c r="AC67" s="15">
        <v>42.475649999999995</v>
      </c>
      <c r="AD67" s="15">
        <v>-175.12519</v>
      </c>
      <c r="AE67" s="15">
        <v>1294.89734</v>
      </c>
      <c r="AF67" s="15">
        <v>0</v>
      </c>
      <c r="AG67" s="15">
        <f t="shared" si="4"/>
        <v>641627.35953000002</v>
      </c>
      <c r="AH67" s="15">
        <v>-199464.37945999997</v>
      </c>
      <c r="AI67" s="15">
        <f t="shared" si="5"/>
        <v>841091.73898999998</v>
      </c>
      <c r="AJ67" s="15">
        <v>0</v>
      </c>
      <c r="AK67" s="15">
        <v>25153.699560000001</v>
      </c>
    </row>
    <row r="68" spans="1:37" ht="12.75" customHeight="1" x14ac:dyDescent="0.15">
      <c r="A68" s="25">
        <v>29</v>
      </c>
      <c r="B68" s="25">
        <v>29</v>
      </c>
      <c r="C68" s="25" t="s">
        <v>125</v>
      </c>
      <c r="D68" s="15">
        <v>59488.21645</v>
      </c>
      <c r="E68" s="15">
        <v>47176.67209</v>
      </c>
      <c r="F68" s="15">
        <v>428.29516999999998</v>
      </c>
      <c r="G68" s="15">
        <v>0</v>
      </c>
      <c r="H68" s="15">
        <v>11883.24919</v>
      </c>
      <c r="I68" s="15">
        <v>1085.3795</v>
      </c>
      <c r="J68" s="15">
        <v>0</v>
      </c>
      <c r="K68" s="15">
        <v>117720.06064</v>
      </c>
      <c r="L68" s="15">
        <v>-4188.8007500000003</v>
      </c>
      <c r="M68" s="15">
        <f t="shared" si="3"/>
        <v>430857.62819000002</v>
      </c>
      <c r="N68" s="15">
        <v>428048.96347000002</v>
      </c>
      <c r="O68" s="15">
        <v>-20211.5527</v>
      </c>
      <c r="P68" s="15">
        <v>2808.6647200000002</v>
      </c>
      <c r="Q68" s="15">
        <v>-585.53456000000006</v>
      </c>
      <c r="R68" s="15">
        <v>0</v>
      </c>
      <c r="S68" s="15">
        <v>0</v>
      </c>
      <c r="T68" s="15">
        <v>-27348.067999999999</v>
      </c>
      <c r="U68" s="15">
        <v>150102.73973</v>
      </c>
      <c r="V68" s="15">
        <v>0</v>
      </c>
      <c r="W68" s="15">
        <v>150102.73973</v>
      </c>
      <c r="X68" s="15">
        <v>0</v>
      </c>
      <c r="Y68" s="15">
        <v>0</v>
      </c>
      <c r="Z68" s="15">
        <v>0</v>
      </c>
      <c r="AA68" s="15">
        <v>552.47199999999998</v>
      </c>
      <c r="AB68" s="15">
        <v>12863.05456</v>
      </c>
      <c r="AC68" s="15">
        <v>1175.2214900000001</v>
      </c>
      <c r="AD68" s="15">
        <v>-394.74146000000002</v>
      </c>
      <c r="AE68" s="15">
        <v>3419.27682</v>
      </c>
      <c r="AF68" s="15">
        <v>-1.2698</v>
      </c>
      <c r="AG68" s="15">
        <f t="shared" si="4"/>
        <v>777264.04937999998</v>
      </c>
      <c r="AH68" s="15">
        <v>-52729.967270000001</v>
      </c>
      <c r="AI68" s="15">
        <f t="shared" si="5"/>
        <v>829994.01665000001</v>
      </c>
      <c r="AJ68" s="15">
        <v>0</v>
      </c>
      <c r="AK68" s="15">
        <v>59488.21645</v>
      </c>
    </row>
    <row r="69" spans="1:37" ht="12.75" customHeight="1" x14ac:dyDescent="0.15">
      <c r="A69" s="25">
        <v>146</v>
      </c>
      <c r="B69" s="25">
        <v>146</v>
      </c>
      <c r="C69" s="25" t="s">
        <v>159</v>
      </c>
      <c r="D69" s="15">
        <v>27874.934859999998</v>
      </c>
      <c r="E69" s="15">
        <v>20883.164229999998</v>
      </c>
      <c r="F69" s="15">
        <v>0</v>
      </c>
      <c r="G69" s="15">
        <v>0</v>
      </c>
      <c r="H69" s="15">
        <v>6837.4008999999996</v>
      </c>
      <c r="I69" s="15">
        <v>32488.650959999999</v>
      </c>
      <c r="J69" s="15">
        <v>32488.650959999999</v>
      </c>
      <c r="K69" s="15">
        <v>59574.731630000002</v>
      </c>
      <c r="L69" s="15">
        <v>-6.5800400000000003</v>
      </c>
      <c r="M69" s="15">
        <f t="shared" si="3"/>
        <v>393306.59458999994</v>
      </c>
      <c r="N69" s="15">
        <v>386603.78881999996</v>
      </c>
      <c r="O69" s="15">
        <v>-28028.95048</v>
      </c>
      <c r="P69" s="15">
        <v>6702.8057700000018</v>
      </c>
      <c r="Q69" s="15">
        <v>-6278.0972400000001</v>
      </c>
      <c r="R69" s="15">
        <v>0</v>
      </c>
      <c r="S69" s="15">
        <v>0</v>
      </c>
      <c r="T69" s="15">
        <v>0</v>
      </c>
      <c r="U69" s="15">
        <v>70071.918000000005</v>
      </c>
      <c r="V69" s="15">
        <v>0</v>
      </c>
      <c r="W69" s="15">
        <v>70071.918000000005</v>
      </c>
      <c r="X69" s="15">
        <v>0</v>
      </c>
      <c r="Y69" s="15">
        <v>46947.050999999999</v>
      </c>
      <c r="Z69" s="15">
        <v>18.241</v>
      </c>
      <c r="AA69" s="15">
        <v>0</v>
      </c>
      <c r="AB69" s="15">
        <v>40921.862190000007</v>
      </c>
      <c r="AC69" s="15">
        <v>7942.7175800000005</v>
      </c>
      <c r="AD69" s="15">
        <v>-3574.3343</v>
      </c>
      <c r="AE69" s="15">
        <v>57524.848959999996</v>
      </c>
      <c r="AF69" s="15">
        <v>0</v>
      </c>
      <c r="AG69" s="15">
        <f t="shared" si="4"/>
        <v>736671.55076999997</v>
      </c>
      <c r="AH69" s="15">
        <v>-37887.962060000005</v>
      </c>
      <c r="AI69" s="15">
        <f t="shared" si="5"/>
        <v>774559.51283000002</v>
      </c>
      <c r="AJ69" s="15">
        <v>31631.760320000001</v>
      </c>
      <c r="AK69" s="15">
        <v>27874.934859999998</v>
      </c>
    </row>
    <row r="70" spans="1:37" ht="12.75" customHeight="1" x14ac:dyDescent="0.15">
      <c r="A70" s="25">
        <v>205</v>
      </c>
      <c r="B70" s="25">
        <v>205</v>
      </c>
      <c r="C70" s="25" t="s">
        <v>163</v>
      </c>
      <c r="D70" s="15">
        <v>33915.786059999999</v>
      </c>
      <c r="E70" s="15">
        <v>26904.639589999999</v>
      </c>
      <c r="F70" s="15">
        <v>0</v>
      </c>
      <c r="G70" s="15">
        <v>0</v>
      </c>
      <c r="H70" s="15">
        <v>7011.1464699999997</v>
      </c>
      <c r="I70" s="15">
        <v>0</v>
      </c>
      <c r="J70" s="15">
        <v>0</v>
      </c>
      <c r="K70" s="15">
        <v>42789.942179999998</v>
      </c>
      <c r="L70" s="15">
        <v>0</v>
      </c>
      <c r="M70" s="15">
        <f t="shared" si="3"/>
        <v>339939.02355999994</v>
      </c>
      <c r="N70" s="15">
        <v>326933.05356999993</v>
      </c>
      <c r="O70" s="15">
        <v>-17391.668570000002</v>
      </c>
      <c r="P70" s="15">
        <v>13005.96999</v>
      </c>
      <c r="Q70" s="15">
        <v>-16364.060529999999</v>
      </c>
      <c r="R70" s="15">
        <v>158991.81195000003</v>
      </c>
      <c r="S70" s="15">
        <v>158991.81195000003</v>
      </c>
      <c r="T70" s="15">
        <v>0</v>
      </c>
      <c r="U70" s="15">
        <v>94096.575410000005</v>
      </c>
      <c r="V70" s="15">
        <v>0</v>
      </c>
      <c r="W70" s="15">
        <v>94096.575410000005</v>
      </c>
      <c r="X70" s="15">
        <v>0</v>
      </c>
      <c r="Y70" s="15">
        <v>9340.0570000000007</v>
      </c>
      <c r="Z70" s="15">
        <v>5.5960099999999997</v>
      </c>
      <c r="AA70" s="15">
        <v>0</v>
      </c>
      <c r="AB70" s="15">
        <v>26788.363739999993</v>
      </c>
      <c r="AC70" s="15">
        <v>1199.93687</v>
      </c>
      <c r="AD70" s="15">
        <v>-1714.7174799999998</v>
      </c>
      <c r="AE70" s="15">
        <v>28979.39257</v>
      </c>
      <c r="AF70" s="15">
        <v>0</v>
      </c>
      <c r="AG70" s="15">
        <f t="shared" si="4"/>
        <v>736046.48534999997</v>
      </c>
      <c r="AH70" s="15">
        <v>-35470.446580000003</v>
      </c>
      <c r="AI70" s="15">
        <f t="shared" si="5"/>
        <v>771516.93192999996</v>
      </c>
      <c r="AJ70" s="15">
        <v>149342</v>
      </c>
      <c r="AK70" s="15">
        <v>33915.786059999999</v>
      </c>
    </row>
    <row r="71" spans="1:37" ht="12.75" customHeight="1" x14ac:dyDescent="0.15">
      <c r="A71" s="25">
        <v>513</v>
      </c>
      <c r="B71" s="25">
        <v>513</v>
      </c>
      <c r="C71" s="25" t="s">
        <v>229</v>
      </c>
      <c r="D71" s="15">
        <v>136638.13405000002</v>
      </c>
      <c r="E71" s="15">
        <v>132907.25260000001</v>
      </c>
      <c r="F71" s="15">
        <v>0</v>
      </c>
      <c r="G71" s="15">
        <v>-1106.6998900000001</v>
      </c>
      <c r="H71" s="15">
        <v>4837.5813399999997</v>
      </c>
      <c r="I71" s="15">
        <v>0</v>
      </c>
      <c r="J71" s="15">
        <v>0</v>
      </c>
      <c r="K71" s="15">
        <v>14093.284240000001</v>
      </c>
      <c r="L71" s="15">
        <v>0</v>
      </c>
      <c r="M71" s="15">
        <f t="shared" ref="M71:M90" si="6">N71+P71</f>
        <v>326936.71987000003</v>
      </c>
      <c r="N71" s="15">
        <v>305177.99826000002</v>
      </c>
      <c r="O71" s="15">
        <v>-168089.35876</v>
      </c>
      <c r="P71" s="15">
        <v>21758.721610000008</v>
      </c>
      <c r="Q71" s="15">
        <v>-9035.4062099999992</v>
      </c>
      <c r="R71" s="15">
        <v>0</v>
      </c>
      <c r="S71" s="15">
        <v>0</v>
      </c>
      <c r="T71" s="15">
        <v>0</v>
      </c>
      <c r="U71" s="15">
        <v>0</v>
      </c>
      <c r="V71" s="15">
        <v>0</v>
      </c>
      <c r="W71" s="15">
        <v>0</v>
      </c>
      <c r="X71" s="15">
        <v>0</v>
      </c>
      <c r="Y71" s="15">
        <v>0</v>
      </c>
      <c r="Z71" s="15">
        <v>187.46284</v>
      </c>
      <c r="AA71" s="15">
        <v>0</v>
      </c>
      <c r="AB71" s="15">
        <v>70089.055980000005</v>
      </c>
      <c r="AC71" s="15">
        <v>159.0915200000004</v>
      </c>
      <c r="AD71" s="15">
        <v>-4035.5069800000001</v>
      </c>
      <c r="AE71" s="15">
        <v>5855.7927799999998</v>
      </c>
      <c r="AF71" s="15">
        <v>-23136.111229999999</v>
      </c>
      <c r="AG71" s="15">
        <f t="shared" ref="AG71:AG90" si="7">D71+I71+K71+M71+R71+U71+X71+Y71+Z71+AA71+AB71+AC71+AE71</f>
        <v>553959.54128000012</v>
      </c>
      <c r="AH71" s="15">
        <v>-205403.08307000002</v>
      </c>
      <c r="AI71" s="15">
        <f t="shared" ref="AI71:AI90" si="8">AG71-AH71</f>
        <v>759362.62435000017</v>
      </c>
      <c r="AJ71" s="15">
        <v>0</v>
      </c>
      <c r="AK71" s="15">
        <v>136638.13405000002</v>
      </c>
    </row>
    <row r="72" spans="1:37" ht="12.75" customHeight="1" x14ac:dyDescent="0.15">
      <c r="A72" s="25">
        <v>326</v>
      </c>
      <c r="B72" s="25">
        <v>326</v>
      </c>
      <c r="C72" s="25" t="s">
        <v>191</v>
      </c>
      <c r="D72" s="15">
        <v>53356.498789999998</v>
      </c>
      <c r="E72" s="15">
        <v>39983.398650000003</v>
      </c>
      <c r="F72" s="15">
        <v>8428.9356900000002</v>
      </c>
      <c r="G72" s="15">
        <v>0</v>
      </c>
      <c r="H72" s="15">
        <v>4944.1644500000002</v>
      </c>
      <c r="I72" s="15">
        <v>0</v>
      </c>
      <c r="J72" s="15">
        <v>0</v>
      </c>
      <c r="K72" s="15">
        <v>92153.28508999999</v>
      </c>
      <c r="L72" s="15">
        <v>-439.09699000000001</v>
      </c>
      <c r="M72" s="15">
        <f t="shared" si="6"/>
        <v>307581.61225999997</v>
      </c>
      <c r="N72" s="15">
        <v>303312.21771999996</v>
      </c>
      <c r="O72" s="15">
        <v>-16186.499330000001</v>
      </c>
      <c r="P72" s="15">
        <v>4269.3945400000021</v>
      </c>
      <c r="Q72" s="15">
        <v>-11029.561979999999</v>
      </c>
      <c r="R72" s="15">
        <v>0</v>
      </c>
      <c r="S72" s="15">
        <v>0</v>
      </c>
      <c r="T72" s="15">
        <v>0</v>
      </c>
      <c r="U72" s="15">
        <v>145148.97271</v>
      </c>
      <c r="V72" s="15">
        <v>0</v>
      </c>
      <c r="W72" s="15">
        <v>145148.97271</v>
      </c>
      <c r="X72" s="15">
        <v>0</v>
      </c>
      <c r="Y72" s="15">
        <v>3442.0360000000001</v>
      </c>
      <c r="Z72" s="15">
        <v>0</v>
      </c>
      <c r="AA72" s="15">
        <v>477.95362</v>
      </c>
      <c r="AB72" s="15">
        <v>42638.19339</v>
      </c>
      <c r="AC72" s="15">
        <v>18693.069149999999</v>
      </c>
      <c r="AD72" s="15">
        <v>-267.75068999999996</v>
      </c>
      <c r="AE72" s="15">
        <v>8156.6569500000005</v>
      </c>
      <c r="AF72" s="15">
        <v>-4520.7757700000002</v>
      </c>
      <c r="AG72" s="15">
        <f t="shared" si="7"/>
        <v>671648.27795999998</v>
      </c>
      <c r="AH72" s="15">
        <v>-32443.684760000004</v>
      </c>
      <c r="AI72" s="15">
        <f t="shared" si="8"/>
        <v>704091.96271999995</v>
      </c>
      <c r="AJ72" s="15">
        <v>0</v>
      </c>
      <c r="AK72" s="15">
        <v>53356.498789999998</v>
      </c>
    </row>
    <row r="73" spans="1:37" ht="12.75" customHeight="1" x14ac:dyDescent="0.15">
      <c r="A73" s="25">
        <v>240</v>
      </c>
      <c r="B73" s="25">
        <v>240</v>
      </c>
      <c r="C73" s="25" t="s">
        <v>169</v>
      </c>
      <c r="D73" s="15">
        <v>40100.978089999997</v>
      </c>
      <c r="E73" s="15">
        <v>31705.808779999999</v>
      </c>
      <c r="F73" s="15">
        <v>0</v>
      </c>
      <c r="G73" s="15">
        <v>0</v>
      </c>
      <c r="H73" s="15">
        <v>8395.1693099999993</v>
      </c>
      <c r="I73" s="15">
        <v>11.535</v>
      </c>
      <c r="J73" s="15">
        <v>0</v>
      </c>
      <c r="K73" s="15">
        <v>14258.998009999999</v>
      </c>
      <c r="L73" s="15">
        <v>-928.00582999999995</v>
      </c>
      <c r="M73" s="15">
        <f t="shared" si="6"/>
        <v>267472.45310000004</v>
      </c>
      <c r="N73" s="15">
        <v>249604.45693000001</v>
      </c>
      <c r="O73" s="15">
        <v>-10087.451590000001</v>
      </c>
      <c r="P73" s="15">
        <v>17867.996169999999</v>
      </c>
      <c r="Q73" s="15">
        <v>-1859.1077300000002</v>
      </c>
      <c r="R73" s="15">
        <v>90495.690209999986</v>
      </c>
      <c r="S73" s="15">
        <v>90439.276459999994</v>
      </c>
      <c r="T73" s="15">
        <v>0</v>
      </c>
      <c r="U73" s="15">
        <v>234320.07829999999</v>
      </c>
      <c r="V73" s="15">
        <v>0</v>
      </c>
      <c r="W73" s="15">
        <v>234320.07829999999</v>
      </c>
      <c r="X73" s="15">
        <v>0</v>
      </c>
      <c r="Y73" s="15">
        <v>0</v>
      </c>
      <c r="Z73" s="15">
        <v>0</v>
      </c>
      <c r="AA73" s="15">
        <v>71.386210000000005</v>
      </c>
      <c r="AB73" s="15">
        <v>37182.403439999995</v>
      </c>
      <c r="AC73" s="15">
        <v>2208.5012200000001</v>
      </c>
      <c r="AD73" s="15">
        <v>-261.00505000000004</v>
      </c>
      <c r="AE73" s="15">
        <v>1305.00677</v>
      </c>
      <c r="AF73" s="15">
        <v>0</v>
      </c>
      <c r="AG73" s="15">
        <f t="shared" si="7"/>
        <v>687427.03035000002</v>
      </c>
      <c r="AH73" s="15">
        <v>-13135.570200000002</v>
      </c>
      <c r="AI73" s="15">
        <f t="shared" si="8"/>
        <v>700562.60054999997</v>
      </c>
      <c r="AJ73" s="15">
        <v>90376.458060000004</v>
      </c>
      <c r="AK73" s="15">
        <v>40100.978089999997</v>
      </c>
    </row>
    <row r="74" spans="1:37" ht="12.75" customHeight="1" x14ac:dyDescent="0.15">
      <c r="A74" s="25">
        <v>392</v>
      </c>
      <c r="B74" s="25">
        <v>392</v>
      </c>
      <c r="C74" s="25" t="s">
        <v>203</v>
      </c>
      <c r="D74" s="15">
        <v>139772.24535000001</v>
      </c>
      <c r="E74" s="15">
        <v>117572.73918</v>
      </c>
      <c r="F74" s="15">
        <v>0</v>
      </c>
      <c r="G74" s="15">
        <v>0</v>
      </c>
      <c r="H74" s="15">
        <v>22199.506170000001</v>
      </c>
      <c r="I74" s="15">
        <v>0</v>
      </c>
      <c r="J74" s="15">
        <v>0</v>
      </c>
      <c r="K74" s="15">
        <v>63345.679940000002</v>
      </c>
      <c r="L74" s="15">
        <v>-156.04125999999999</v>
      </c>
      <c r="M74" s="15">
        <f t="shared" si="6"/>
        <v>275833.15982999996</v>
      </c>
      <c r="N74" s="15">
        <v>265176.54296999995</v>
      </c>
      <c r="O74" s="15">
        <v>-52672.876369999998</v>
      </c>
      <c r="P74" s="15">
        <v>10656.61686</v>
      </c>
      <c r="Q74" s="15">
        <v>-4895.0510699999995</v>
      </c>
      <c r="R74" s="15">
        <v>60</v>
      </c>
      <c r="S74" s="15">
        <v>0</v>
      </c>
      <c r="T74" s="15">
        <v>0</v>
      </c>
      <c r="U74" s="15">
        <v>93106.781000000003</v>
      </c>
      <c r="V74" s="15">
        <v>0</v>
      </c>
      <c r="W74" s="15">
        <v>93106.781000000003</v>
      </c>
      <c r="X74" s="15">
        <v>0</v>
      </c>
      <c r="Y74" s="15">
        <v>0</v>
      </c>
      <c r="Z74" s="15">
        <v>723.71472000000006</v>
      </c>
      <c r="AA74" s="15">
        <v>3778.3255899999999</v>
      </c>
      <c r="AB74" s="15">
        <v>8057.1818299999986</v>
      </c>
      <c r="AC74" s="15">
        <v>12118.155550000001</v>
      </c>
      <c r="AD74" s="15">
        <v>-491.94758999999999</v>
      </c>
      <c r="AE74" s="15">
        <v>30765.13996</v>
      </c>
      <c r="AF74" s="15">
        <v>0</v>
      </c>
      <c r="AG74" s="15">
        <f t="shared" si="7"/>
        <v>627560.38376999996</v>
      </c>
      <c r="AH74" s="15">
        <v>-58215.916290000001</v>
      </c>
      <c r="AI74" s="15">
        <f t="shared" si="8"/>
        <v>685776.30005999992</v>
      </c>
      <c r="AJ74" s="15">
        <v>0</v>
      </c>
      <c r="AK74" s="15">
        <v>139772.24535000001</v>
      </c>
    </row>
    <row r="75" spans="1:37" ht="12.75" customHeight="1" x14ac:dyDescent="0.15">
      <c r="A75" s="25">
        <v>95</v>
      </c>
      <c r="B75" s="25">
        <v>95</v>
      </c>
      <c r="C75" s="25" t="s">
        <v>137</v>
      </c>
      <c r="D75" s="15">
        <v>32856.775630000004</v>
      </c>
      <c r="E75" s="15">
        <v>20893.981230000001</v>
      </c>
      <c r="F75" s="15">
        <v>97.701619999999991</v>
      </c>
      <c r="G75" s="15">
        <v>0</v>
      </c>
      <c r="H75" s="15">
        <v>11865.092780000001</v>
      </c>
      <c r="I75" s="15">
        <v>57.64425</v>
      </c>
      <c r="J75" s="15">
        <v>0</v>
      </c>
      <c r="K75" s="15">
        <v>30825.106070000002</v>
      </c>
      <c r="L75" s="15">
        <v>0</v>
      </c>
      <c r="M75" s="15">
        <f t="shared" si="6"/>
        <v>353358.25310000003</v>
      </c>
      <c r="N75" s="15">
        <v>330532.30885000003</v>
      </c>
      <c r="O75" s="15">
        <v>-5663.4695499999998</v>
      </c>
      <c r="P75" s="15">
        <v>22825.94425</v>
      </c>
      <c r="Q75" s="15">
        <v>-6174.9182599999995</v>
      </c>
      <c r="R75" s="15">
        <v>0</v>
      </c>
      <c r="S75" s="15">
        <v>0</v>
      </c>
      <c r="T75" s="15">
        <v>0</v>
      </c>
      <c r="U75" s="15">
        <v>30070.931519999998</v>
      </c>
      <c r="V75" s="15">
        <v>0</v>
      </c>
      <c r="W75" s="15">
        <v>30070.931519999998</v>
      </c>
      <c r="X75" s="15">
        <v>0</v>
      </c>
      <c r="Y75" s="15">
        <v>0</v>
      </c>
      <c r="Z75" s="15">
        <v>13.645</v>
      </c>
      <c r="AA75" s="15">
        <v>65.906999999999996</v>
      </c>
      <c r="AB75" s="15">
        <v>91456.014479999983</v>
      </c>
      <c r="AC75" s="15">
        <v>942.05602999999985</v>
      </c>
      <c r="AD75" s="15">
        <v>-1.67265</v>
      </c>
      <c r="AE75" s="15">
        <v>54267.868479999997</v>
      </c>
      <c r="AF75" s="15">
        <v>0</v>
      </c>
      <c r="AG75" s="15">
        <f t="shared" si="7"/>
        <v>593914.20155999996</v>
      </c>
      <c r="AH75" s="15">
        <v>-11840.060460000002</v>
      </c>
      <c r="AI75" s="15">
        <f t="shared" si="8"/>
        <v>605754.26201999991</v>
      </c>
      <c r="AJ75" s="15">
        <v>0</v>
      </c>
      <c r="AK75" s="15">
        <v>32856.775630000004</v>
      </c>
    </row>
    <row r="76" spans="1:37" ht="12.75" customHeight="1" x14ac:dyDescent="0.15">
      <c r="A76" s="25">
        <v>49</v>
      </c>
      <c r="B76" s="25">
        <v>49</v>
      </c>
      <c r="C76" s="25" t="s">
        <v>129</v>
      </c>
      <c r="D76" s="15">
        <v>39220.970970000002</v>
      </c>
      <c r="E76" s="15">
        <v>31967.954030000001</v>
      </c>
      <c r="F76" s="15">
        <v>0</v>
      </c>
      <c r="G76" s="15">
        <v>0</v>
      </c>
      <c r="H76" s="15">
        <v>7253.0169400000004</v>
      </c>
      <c r="I76" s="15">
        <v>0</v>
      </c>
      <c r="J76" s="15">
        <v>0</v>
      </c>
      <c r="K76" s="15">
        <v>16600.19873</v>
      </c>
      <c r="L76" s="15">
        <v>-163.95393999999999</v>
      </c>
      <c r="M76" s="15">
        <f t="shared" si="6"/>
        <v>327926.44762000005</v>
      </c>
      <c r="N76" s="15">
        <v>324946.73353000003</v>
      </c>
      <c r="O76" s="15">
        <v>-30965.931209999999</v>
      </c>
      <c r="P76" s="15">
        <v>2979.7140900000004</v>
      </c>
      <c r="Q76" s="15">
        <v>-1576.6562600000002</v>
      </c>
      <c r="R76" s="15">
        <v>2524.5644300000004</v>
      </c>
      <c r="S76" s="15">
        <v>0</v>
      </c>
      <c r="T76" s="15">
        <v>0</v>
      </c>
      <c r="U76" s="15">
        <v>37179.657709999999</v>
      </c>
      <c r="V76" s="15">
        <v>0</v>
      </c>
      <c r="W76" s="15">
        <v>37179.657709999999</v>
      </c>
      <c r="X76" s="15">
        <v>0</v>
      </c>
      <c r="Y76" s="15">
        <v>26999.153999999999</v>
      </c>
      <c r="Z76" s="15">
        <v>0</v>
      </c>
      <c r="AA76" s="15">
        <v>162.52489</v>
      </c>
      <c r="AB76" s="15">
        <v>90932.749269999986</v>
      </c>
      <c r="AC76" s="15">
        <v>2229.9677800000004</v>
      </c>
      <c r="AD76" s="15">
        <v>-313.54100999999997</v>
      </c>
      <c r="AE76" s="15">
        <v>3309.6495200000004</v>
      </c>
      <c r="AF76" s="15">
        <v>-7554.8033100000002</v>
      </c>
      <c r="AG76" s="15">
        <f t="shared" si="7"/>
        <v>547085.88491999998</v>
      </c>
      <c r="AH76" s="15">
        <v>-40574.885730000009</v>
      </c>
      <c r="AI76" s="15">
        <f t="shared" si="8"/>
        <v>587660.77064999996</v>
      </c>
      <c r="AJ76" s="15">
        <v>0</v>
      </c>
      <c r="AK76" s="15">
        <v>39220.970970000002</v>
      </c>
    </row>
    <row r="77" spans="1:37" ht="12.75" customHeight="1" x14ac:dyDescent="0.15">
      <c r="A77" s="25">
        <v>387</v>
      </c>
      <c r="B77" s="25">
        <v>387</v>
      </c>
      <c r="C77" s="25" t="s">
        <v>199</v>
      </c>
      <c r="D77" s="15">
        <v>23893.31725</v>
      </c>
      <c r="E77" s="15">
        <v>8949.4358300000004</v>
      </c>
      <c r="F77" s="15">
        <v>0</v>
      </c>
      <c r="G77" s="15">
        <v>0</v>
      </c>
      <c r="H77" s="15">
        <v>14943.88142</v>
      </c>
      <c r="I77" s="15">
        <v>0</v>
      </c>
      <c r="J77" s="15">
        <v>0</v>
      </c>
      <c r="K77" s="15">
        <v>63789.853429999996</v>
      </c>
      <c r="L77" s="15">
        <v>-10.03368</v>
      </c>
      <c r="M77" s="15">
        <f t="shared" si="6"/>
        <v>182828.54514000003</v>
      </c>
      <c r="N77" s="15">
        <v>182828.54514000003</v>
      </c>
      <c r="O77" s="15">
        <v>-4118.3361699999996</v>
      </c>
      <c r="P77" s="15">
        <v>0</v>
      </c>
      <c r="Q77" s="15">
        <v>0</v>
      </c>
      <c r="R77" s="15">
        <v>0</v>
      </c>
      <c r="S77" s="15">
        <v>0</v>
      </c>
      <c r="T77" s="15">
        <v>0</v>
      </c>
      <c r="U77" s="15">
        <v>288820.70684</v>
      </c>
      <c r="V77" s="15">
        <v>0</v>
      </c>
      <c r="W77" s="15">
        <v>288820.70684</v>
      </c>
      <c r="X77" s="15">
        <v>0</v>
      </c>
      <c r="Y77" s="15">
        <v>0</v>
      </c>
      <c r="Z77" s="15">
        <v>328.53399999999999</v>
      </c>
      <c r="AA77" s="15">
        <v>0</v>
      </c>
      <c r="AB77" s="15">
        <v>16211.021790000001</v>
      </c>
      <c r="AC77" s="15">
        <v>-0.17168999999999812</v>
      </c>
      <c r="AD77" s="15">
        <v>-13.72437</v>
      </c>
      <c r="AE77" s="15">
        <v>2733.5155100000002</v>
      </c>
      <c r="AF77" s="15">
        <v>0</v>
      </c>
      <c r="AG77" s="15">
        <f t="shared" si="7"/>
        <v>578605.32227000012</v>
      </c>
      <c r="AH77" s="15">
        <v>-4142.094219999999</v>
      </c>
      <c r="AI77" s="15">
        <f t="shared" si="8"/>
        <v>582747.41649000009</v>
      </c>
      <c r="AJ77" s="15">
        <v>0</v>
      </c>
      <c r="AK77" s="15">
        <v>23893.31725</v>
      </c>
    </row>
    <row r="78" spans="1:37" ht="12.75" customHeight="1" x14ac:dyDescent="0.15">
      <c r="A78" s="25">
        <v>43</v>
      </c>
      <c r="B78" s="25">
        <v>43</v>
      </c>
      <c r="C78" s="25" t="s">
        <v>127</v>
      </c>
      <c r="D78" s="15">
        <v>26374.512649999997</v>
      </c>
      <c r="E78" s="15">
        <v>12505.165389999998</v>
      </c>
      <c r="F78" s="15">
        <v>0</v>
      </c>
      <c r="G78" s="15">
        <v>0</v>
      </c>
      <c r="H78" s="15">
        <v>13869.34726</v>
      </c>
      <c r="I78" s="15">
        <v>99978.769390000001</v>
      </c>
      <c r="J78" s="15">
        <v>99978.769390000001</v>
      </c>
      <c r="K78" s="15">
        <v>64709.269319999999</v>
      </c>
      <c r="L78" s="15">
        <v>-3.51606</v>
      </c>
      <c r="M78" s="15">
        <f t="shared" si="6"/>
        <v>87136.594620000003</v>
      </c>
      <c r="N78" s="15">
        <v>86925.132590000008</v>
      </c>
      <c r="O78" s="15">
        <v>0</v>
      </c>
      <c r="P78" s="15">
        <v>211.46203</v>
      </c>
      <c r="Q78" s="15">
        <v>0</v>
      </c>
      <c r="R78" s="15">
        <v>11.555</v>
      </c>
      <c r="S78" s="15">
        <v>0</v>
      </c>
      <c r="T78" s="15">
        <v>0</v>
      </c>
      <c r="U78" s="15">
        <v>230236.30137</v>
      </c>
      <c r="V78" s="15">
        <v>0</v>
      </c>
      <c r="W78" s="15">
        <v>230236.30137</v>
      </c>
      <c r="X78" s="15">
        <v>0</v>
      </c>
      <c r="Y78" s="15">
        <v>1335.16175</v>
      </c>
      <c r="Z78" s="15">
        <v>1332.60493</v>
      </c>
      <c r="AA78" s="15">
        <v>12771</v>
      </c>
      <c r="AB78" s="15">
        <v>13862.466839999999</v>
      </c>
      <c r="AC78" s="15">
        <v>70.593850000000003</v>
      </c>
      <c r="AD78" s="15">
        <v>-109.89875000000001</v>
      </c>
      <c r="AE78" s="15">
        <v>1410.3237599999998</v>
      </c>
      <c r="AF78" s="15">
        <v>0</v>
      </c>
      <c r="AG78" s="15">
        <f t="shared" si="7"/>
        <v>539229.15347999998</v>
      </c>
      <c r="AH78" s="15">
        <v>-113.41481</v>
      </c>
      <c r="AI78" s="15">
        <f t="shared" si="8"/>
        <v>539342.56828999997</v>
      </c>
      <c r="AJ78" s="15">
        <v>64233.611499999999</v>
      </c>
      <c r="AK78" s="15">
        <v>26374.512649999997</v>
      </c>
    </row>
    <row r="79" spans="1:37" ht="12.75" customHeight="1" x14ac:dyDescent="0.15">
      <c r="A79" s="25">
        <v>774</v>
      </c>
      <c r="B79" s="25">
        <v>774</v>
      </c>
      <c r="C79" s="25" t="s">
        <v>225</v>
      </c>
      <c r="D79" s="15">
        <v>155654.64288</v>
      </c>
      <c r="E79" s="15">
        <v>152516.92567</v>
      </c>
      <c r="F79" s="15">
        <v>115.42549</v>
      </c>
      <c r="G79" s="15">
        <v>0</v>
      </c>
      <c r="H79" s="15">
        <v>3022.2917200000002</v>
      </c>
      <c r="I79" s="15">
        <v>0</v>
      </c>
      <c r="J79" s="15">
        <v>0</v>
      </c>
      <c r="K79" s="15">
        <v>1489.5161900000003</v>
      </c>
      <c r="L79" s="15">
        <v>-272.48651000000001</v>
      </c>
      <c r="M79" s="15">
        <f t="shared" si="6"/>
        <v>27929.714390000001</v>
      </c>
      <c r="N79" s="15">
        <v>27331.247470000002</v>
      </c>
      <c r="O79" s="15">
        <v>-5079.8156900000004</v>
      </c>
      <c r="P79" s="15">
        <v>598.46691999999985</v>
      </c>
      <c r="Q79" s="15">
        <v>-243.95546999999999</v>
      </c>
      <c r="R79" s="15">
        <v>0</v>
      </c>
      <c r="S79" s="15">
        <v>0</v>
      </c>
      <c r="T79" s="15">
        <v>0</v>
      </c>
      <c r="U79" s="15">
        <v>78080.136989999999</v>
      </c>
      <c r="V79" s="15">
        <v>0</v>
      </c>
      <c r="W79" s="15">
        <v>78080.136989999999</v>
      </c>
      <c r="X79" s="15">
        <v>0</v>
      </c>
      <c r="Y79" s="15">
        <v>216305.6</v>
      </c>
      <c r="Z79" s="15">
        <v>0</v>
      </c>
      <c r="AA79" s="15">
        <v>0</v>
      </c>
      <c r="AB79" s="15">
        <v>3754.3345199999999</v>
      </c>
      <c r="AC79" s="15">
        <v>-4982.8944799999999</v>
      </c>
      <c r="AD79" s="15">
        <v>-5835.1886299999996</v>
      </c>
      <c r="AE79" s="15">
        <v>46353.619449999998</v>
      </c>
      <c r="AF79" s="15">
        <v>-5.0000000000000001E-3</v>
      </c>
      <c r="AG79" s="15">
        <f t="shared" si="7"/>
        <v>524584.66993999993</v>
      </c>
      <c r="AH79" s="15">
        <v>-11431.451300000001</v>
      </c>
      <c r="AI79" s="15">
        <f t="shared" si="8"/>
        <v>536016.12123999989</v>
      </c>
      <c r="AJ79" s="15">
        <v>0</v>
      </c>
      <c r="AK79" s="15">
        <v>155654.64288</v>
      </c>
    </row>
    <row r="80" spans="1:37" ht="12.75" customHeight="1" x14ac:dyDescent="0.15">
      <c r="A80" s="25">
        <v>243</v>
      </c>
      <c r="B80" s="25">
        <v>243</v>
      </c>
      <c r="C80" s="25" t="s">
        <v>175</v>
      </c>
      <c r="D80" s="15">
        <v>17337.411269999997</v>
      </c>
      <c r="E80" s="15">
        <v>7720.6098399999992</v>
      </c>
      <c r="F80" s="15">
        <v>0</v>
      </c>
      <c r="G80" s="15">
        <v>0</v>
      </c>
      <c r="H80" s="15">
        <v>9602.7678199999991</v>
      </c>
      <c r="I80" s="15">
        <v>0</v>
      </c>
      <c r="J80" s="15">
        <v>0</v>
      </c>
      <c r="K80" s="15">
        <v>6100.8927199999998</v>
      </c>
      <c r="L80" s="15">
        <v>0</v>
      </c>
      <c r="M80" s="15">
        <f t="shared" si="6"/>
        <v>350393.45573999989</v>
      </c>
      <c r="N80" s="15">
        <v>349628.48255999992</v>
      </c>
      <c r="O80" s="15">
        <v>-804.03563999999994</v>
      </c>
      <c r="P80" s="15">
        <v>764.97317999999996</v>
      </c>
      <c r="Q80" s="15">
        <v>-81.082380000000001</v>
      </c>
      <c r="R80" s="15">
        <v>0</v>
      </c>
      <c r="S80" s="15">
        <v>0</v>
      </c>
      <c r="T80" s="15">
        <v>0</v>
      </c>
      <c r="U80" s="15">
        <v>81117.749209999994</v>
      </c>
      <c r="V80" s="15">
        <v>0</v>
      </c>
      <c r="W80" s="15">
        <v>81117.749209999994</v>
      </c>
      <c r="X80" s="15">
        <v>0</v>
      </c>
      <c r="Y80" s="15">
        <v>0</v>
      </c>
      <c r="Z80" s="15">
        <v>0</v>
      </c>
      <c r="AA80" s="15">
        <v>263.63056</v>
      </c>
      <c r="AB80" s="15">
        <v>15130.061999999998</v>
      </c>
      <c r="AC80" s="15">
        <v>766.53336999999999</v>
      </c>
      <c r="AD80" s="15">
        <v>-0.46200000000000002</v>
      </c>
      <c r="AE80" s="15">
        <v>36546.915579999993</v>
      </c>
      <c r="AF80" s="15">
        <v>0</v>
      </c>
      <c r="AG80" s="15">
        <f t="shared" si="7"/>
        <v>507656.65044999984</v>
      </c>
      <c r="AH80" s="15">
        <v>-885.58001999999988</v>
      </c>
      <c r="AI80" s="15">
        <f t="shared" si="8"/>
        <v>508542.23046999983</v>
      </c>
      <c r="AJ80" s="15">
        <v>0</v>
      </c>
      <c r="AK80" s="15">
        <v>17337.411269999997</v>
      </c>
    </row>
    <row r="81" spans="1:37" ht="12.75" customHeight="1" x14ac:dyDescent="0.15">
      <c r="A81" s="25">
        <v>402</v>
      </c>
      <c r="B81" s="25">
        <v>402</v>
      </c>
      <c r="C81" s="25" t="s">
        <v>209</v>
      </c>
      <c r="D81" s="15">
        <v>14950.960400000002</v>
      </c>
      <c r="E81" s="15">
        <v>12221.212000000001</v>
      </c>
      <c r="F81" s="15">
        <v>0</v>
      </c>
      <c r="G81" s="15">
        <v>0</v>
      </c>
      <c r="H81" s="15">
        <v>2729.7483999999999</v>
      </c>
      <c r="I81" s="15">
        <v>0</v>
      </c>
      <c r="J81" s="15">
        <v>0</v>
      </c>
      <c r="K81" s="15">
        <v>17699.65322</v>
      </c>
      <c r="L81" s="15">
        <v>0</v>
      </c>
      <c r="M81" s="15">
        <f t="shared" si="6"/>
        <v>296141.93653000001</v>
      </c>
      <c r="N81" s="15">
        <v>292555.05330999999</v>
      </c>
      <c r="O81" s="15">
        <v>-35580.053639999998</v>
      </c>
      <c r="P81" s="15">
        <v>3586.8832200000002</v>
      </c>
      <c r="Q81" s="15">
        <v>-293.68615</v>
      </c>
      <c r="R81" s="15">
        <v>71798.778869999995</v>
      </c>
      <c r="S81" s="15">
        <v>71798.778869999995</v>
      </c>
      <c r="T81" s="15">
        <v>0</v>
      </c>
      <c r="U81" s="15">
        <v>8008.2191999999995</v>
      </c>
      <c r="V81" s="15">
        <v>0</v>
      </c>
      <c r="W81" s="15">
        <v>8008.2191999999995</v>
      </c>
      <c r="X81" s="15">
        <v>0</v>
      </c>
      <c r="Y81" s="15">
        <v>0</v>
      </c>
      <c r="Z81" s="15">
        <v>550.89200000000005</v>
      </c>
      <c r="AA81" s="15">
        <v>0</v>
      </c>
      <c r="AB81" s="15">
        <v>30617.161079999998</v>
      </c>
      <c r="AC81" s="15">
        <v>1426.85878</v>
      </c>
      <c r="AD81" s="15">
        <v>-22.94126</v>
      </c>
      <c r="AE81" s="15">
        <v>2250.2215100000003</v>
      </c>
      <c r="AF81" s="15">
        <v>-15669.080099999999</v>
      </c>
      <c r="AG81" s="15">
        <f t="shared" si="7"/>
        <v>443444.68158999999</v>
      </c>
      <c r="AH81" s="15">
        <v>-51565.761149999998</v>
      </c>
      <c r="AI81" s="15">
        <f t="shared" si="8"/>
        <v>495010.44273999997</v>
      </c>
      <c r="AJ81" s="15">
        <v>70168.057499999995</v>
      </c>
      <c r="AK81" s="15">
        <v>14950.960400000002</v>
      </c>
    </row>
    <row r="82" spans="1:37" ht="12.75" customHeight="1" x14ac:dyDescent="0.15">
      <c r="A82" s="25">
        <v>128</v>
      </c>
      <c r="B82" s="25">
        <v>128</v>
      </c>
      <c r="C82" s="26" t="s">
        <v>153</v>
      </c>
      <c r="D82" s="15">
        <v>10082.91987</v>
      </c>
      <c r="E82" s="15">
        <v>4480.97199</v>
      </c>
      <c r="F82" s="15">
        <v>0</v>
      </c>
      <c r="G82" s="15">
        <v>0</v>
      </c>
      <c r="H82" s="15">
        <v>5601.9478799999997</v>
      </c>
      <c r="I82" s="15">
        <v>0</v>
      </c>
      <c r="J82" s="15">
        <v>0</v>
      </c>
      <c r="K82" s="15">
        <v>23869.39501</v>
      </c>
      <c r="L82" s="15">
        <v>-779.90629000000001</v>
      </c>
      <c r="M82" s="15">
        <f t="shared" si="6"/>
        <v>76840.422480000008</v>
      </c>
      <c r="N82" s="15">
        <v>73647.231740000003</v>
      </c>
      <c r="O82" s="15">
        <v>-26919.758290000002</v>
      </c>
      <c r="P82" s="15">
        <v>3193.1907399999996</v>
      </c>
      <c r="Q82" s="15">
        <v>-2295.0064499999999</v>
      </c>
      <c r="R82" s="15">
        <v>0</v>
      </c>
      <c r="S82" s="15">
        <v>0</v>
      </c>
      <c r="T82" s="15">
        <v>0</v>
      </c>
      <c r="U82" s="15">
        <v>51052.397299999997</v>
      </c>
      <c r="V82" s="15">
        <v>0</v>
      </c>
      <c r="W82" s="15">
        <v>51052.397299999997</v>
      </c>
      <c r="X82" s="15">
        <v>0</v>
      </c>
      <c r="Y82" s="15">
        <v>85700.018049999999</v>
      </c>
      <c r="Z82" s="15">
        <v>414.94299999999998</v>
      </c>
      <c r="AA82" s="15">
        <v>0</v>
      </c>
      <c r="AB82" s="15">
        <v>140867.52816999998</v>
      </c>
      <c r="AC82" s="15">
        <v>1176.7454399999999</v>
      </c>
      <c r="AD82" s="15">
        <v>-9.0017999999999994</v>
      </c>
      <c r="AE82" s="15">
        <v>38272.602029999995</v>
      </c>
      <c r="AF82" s="15">
        <v>-420.19958000000003</v>
      </c>
      <c r="AG82" s="15">
        <f t="shared" si="7"/>
        <v>428276.97135000001</v>
      </c>
      <c r="AH82" s="15">
        <v>-30423.872409999996</v>
      </c>
      <c r="AI82" s="15">
        <f t="shared" si="8"/>
        <v>458700.84376000002</v>
      </c>
      <c r="AJ82" s="15">
        <v>0</v>
      </c>
      <c r="AK82" s="15">
        <v>10082.91987</v>
      </c>
    </row>
    <row r="83" spans="1:37" ht="12.75" customHeight="1" x14ac:dyDescent="0.15">
      <c r="A83" s="25">
        <v>72</v>
      </c>
      <c r="B83" s="25">
        <v>72</v>
      </c>
      <c r="C83" s="25" t="s">
        <v>133</v>
      </c>
      <c r="D83" s="15">
        <v>6871.4531800000004</v>
      </c>
      <c r="E83" s="15">
        <v>3568.3059499999999</v>
      </c>
      <c r="F83" s="15">
        <v>0</v>
      </c>
      <c r="G83" s="15">
        <v>0</v>
      </c>
      <c r="H83" s="15">
        <v>3303.14723</v>
      </c>
      <c r="I83" s="15">
        <v>0</v>
      </c>
      <c r="J83" s="15">
        <v>0</v>
      </c>
      <c r="K83" s="15">
        <v>69906.818119999996</v>
      </c>
      <c r="L83" s="15">
        <v>-1794.83881</v>
      </c>
      <c r="M83" s="15">
        <f t="shared" si="6"/>
        <v>16587.065330000005</v>
      </c>
      <c r="N83" s="15">
        <v>14801.909419999998</v>
      </c>
      <c r="O83" s="15">
        <v>-127.5598</v>
      </c>
      <c r="P83" s="15">
        <v>1785.1559100000086</v>
      </c>
      <c r="Q83" s="15">
        <v>-52754.458359999997</v>
      </c>
      <c r="R83" s="15">
        <v>0</v>
      </c>
      <c r="S83" s="15">
        <v>0</v>
      </c>
      <c r="T83" s="15">
        <v>0</v>
      </c>
      <c r="U83" s="15">
        <v>216568.63496999996</v>
      </c>
      <c r="V83" s="15">
        <v>0</v>
      </c>
      <c r="W83" s="15">
        <v>216568.63496999996</v>
      </c>
      <c r="X83" s="15">
        <v>0</v>
      </c>
      <c r="Y83" s="15">
        <v>0</v>
      </c>
      <c r="Z83" s="15">
        <v>18.66</v>
      </c>
      <c r="AA83" s="15">
        <v>0</v>
      </c>
      <c r="AB83" s="15">
        <v>33890.837139999996</v>
      </c>
      <c r="AC83" s="15">
        <v>36020.619910000001</v>
      </c>
      <c r="AD83" s="15">
        <v>-1896.3002000000001</v>
      </c>
      <c r="AE83" s="15">
        <v>1633.8869500000001</v>
      </c>
      <c r="AF83" s="15">
        <v>-1.60521</v>
      </c>
      <c r="AG83" s="15">
        <f t="shared" si="7"/>
        <v>381497.97559999995</v>
      </c>
      <c r="AH83" s="15">
        <v>-56574.76238</v>
      </c>
      <c r="AI83" s="15">
        <f t="shared" si="8"/>
        <v>438072.73797999998</v>
      </c>
      <c r="AJ83" s="15">
        <v>96134.445999999996</v>
      </c>
      <c r="AK83" s="15">
        <v>6871.4531800000004</v>
      </c>
    </row>
    <row r="84" spans="1:37" ht="12.75" customHeight="1" x14ac:dyDescent="0.15">
      <c r="A84" s="25">
        <v>311</v>
      </c>
      <c r="B84" s="25">
        <v>311</v>
      </c>
      <c r="C84" s="25" t="s">
        <v>187</v>
      </c>
      <c r="D84" s="15">
        <v>16483.675610000002</v>
      </c>
      <c r="E84" s="15">
        <v>15643.20174</v>
      </c>
      <c r="F84" s="15">
        <v>0</v>
      </c>
      <c r="G84" s="15">
        <v>0</v>
      </c>
      <c r="H84" s="15">
        <v>840.47387000000003</v>
      </c>
      <c r="I84" s="15">
        <v>0</v>
      </c>
      <c r="J84" s="15">
        <v>0</v>
      </c>
      <c r="K84" s="15">
        <v>14957.973050000001</v>
      </c>
      <c r="L84" s="15">
        <v>0</v>
      </c>
      <c r="M84" s="15">
        <f t="shared" si="6"/>
        <v>85453.435689999984</v>
      </c>
      <c r="N84" s="15">
        <v>84413.176639999991</v>
      </c>
      <c r="O84" s="15">
        <v>-48489.850780000001</v>
      </c>
      <c r="P84" s="15">
        <v>1040.2590499999978</v>
      </c>
      <c r="Q84" s="15">
        <v>-18403.118830000003</v>
      </c>
      <c r="R84" s="15">
        <v>0</v>
      </c>
      <c r="S84" s="15">
        <v>0</v>
      </c>
      <c r="T84" s="15">
        <v>0</v>
      </c>
      <c r="U84" s="15">
        <v>25638.098460000001</v>
      </c>
      <c r="V84" s="15">
        <v>-4673.0374199999997</v>
      </c>
      <c r="W84" s="15">
        <v>23886.272350000003</v>
      </c>
      <c r="X84" s="15">
        <v>0</v>
      </c>
      <c r="Y84" s="15">
        <v>79396.805999999997</v>
      </c>
      <c r="Z84" s="15">
        <v>0</v>
      </c>
      <c r="AA84" s="15">
        <v>0</v>
      </c>
      <c r="AB84" s="15">
        <v>44413.187760000008</v>
      </c>
      <c r="AC84" s="15">
        <v>546.01085</v>
      </c>
      <c r="AD84" s="15">
        <v>-13.27862</v>
      </c>
      <c r="AE84" s="15">
        <v>42706.194519999997</v>
      </c>
      <c r="AF84" s="15">
        <v>-0.15409999999999999</v>
      </c>
      <c r="AG84" s="15">
        <f t="shared" si="7"/>
        <v>309595.38194000005</v>
      </c>
      <c r="AH84" s="15">
        <v>-71579.439749999976</v>
      </c>
      <c r="AI84" s="15">
        <f t="shared" si="8"/>
        <v>381174.82169000001</v>
      </c>
      <c r="AJ84" s="15">
        <v>1000.4</v>
      </c>
      <c r="AK84" s="15">
        <v>16483.675610000002</v>
      </c>
    </row>
    <row r="85" spans="1:37" ht="12.75" customHeight="1" x14ac:dyDescent="0.15">
      <c r="A85" s="25">
        <v>463</v>
      </c>
      <c r="B85" s="25">
        <v>463</v>
      </c>
      <c r="C85" s="25" t="s">
        <v>215</v>
      </c>
      <c r="D85" s="15">
        <v>21269.639050000002</v>
      </c>
      <c r="E85" s="15">
        <v>14398.384260000001</v>
      </c>
      <c r="F85" s="15">
        <v>0</v>
      </c>
      <c r="G85" s="15">
        <v>0</v>
      </c>
      <c r="H85" s="15">
        <v>6871.25479</v>
      </c>
      <c r="I85" s="15">
        <v>2275.1697199999999</v>
      </c>
      <c r="J85" s="15">
        <v>0</v>
      </c>
      <c r="K85" s="15">
        <v>70197.056360000002</v>
      </c>
      <c r="L85" s="15">
        <v>0</v>
      </c>
      <c r="M85" s="15">
        <f t="shared" si="6"/>
        <v>202976.04445999995</v>
      </c>
      <c r="N85" s="15">
        <v>145603.09715999995</v>
      </c>
      <c r="O85" s="15">
        <v>-8260.6365000000005</v>
      </c>
      <c r="P85" s="15">
        <v>57372.947300000007</v>
      </c>
      <c r="Q85" s="15">
        <v>-2062.4052299999998</v>
      </c>
      <c r="R85" s="15">
        <v>0</v>
      </c>
      <c r="S85" s="15">
        <v>0</v>
      </c>
      <c r="T85" s="15">
        <v>0</v>
      </c>
      <c r="U85" s="15">
        <v>20020.54795</v>
      </c>
      <c r="V85" s="15">
        <v>0</v>
      </c>
      <c r="W85" s="15">
        <v>20020.54795</v>
      </c>
      <c r="X85" s="15">
        <v>0</v>
      </c>
      <c r="Y85" s="15">
        <v>0</v>
      </c>
      <c r="Z85" s="15">
        <v>0</v>
      </c>
      <c r="AA85" s="15">
        <v>541.84325999999999</v>
      </c>
      <c r="AB85" s="15">
        <v>19383.376920000002</v>
      </c>
      <c r="AC85" s="15">
        <v>11981.5627</v>
      </c>
      <c r="AD85" s="15">
        <v>0</v>
      </c>
      <c r="AE85" s="15">
        <v>10196.412820000001</v>
      </c>
      <c r="AF85" s="15">
        <v>0</v>
      </c>
      <c r="AG85" s="15">
        <f t="shared" si="7"/>
        <v>358841.65323999996</v>
      </c>
      <c r="AH85" s="15">
        <v>-10323.041730000001</v>
      </c>
      <c r="AI85" s="15">
        <f t="shared" si="8"/>
        <v>369164.69496999995</v>
      </c>
      <c r="AJ85" s="15">
        <v>0</v>
      </c>
      <c r="AK85" s="15">
        <v>21269.639050000002</v>
      </c>
    </row>
    <row r="86" spans="1:37" ht="12.75" customHeight="1" x14ac:dyDescent="0.15">
      <c r="A86" s="25">
        <v>430</v>
      </c>
      <c r="B86" s="25">
        <v>430</v>
      </c>
      <c r="C86" s="25" t="s">
        <v>211</v>
      </c>
      <c r="D86" s="15">
        <v>12632.4926</v>
      </c>
      <c r="E86" s="15">
        <v>7511.8670199999997</v>
      </c>
      <c r="F86" s="15">
        <v>0</v>
      </c>
      <c r="G86" s="15">
        <v>0</v>
      </c>
      <c r="H86" s="15">
        <v>5120.6255799999999</v>
      </c>
      <c r="I86" s="15">
        <v>0</v>
      </c>
      <c r="J86" s="15">
        <v>0</v>
      </c>
      <c r="K86" s="15">
        <v>4700.1795599999996</v>
      </c>
      <c r="L86" s="15">
        <v>-2.1473800000000001</v>
      </c>
      <c r="M86" s="15">
        <f t="shared" si="6"/>
        <v>170671.59773000001</v>
      </c>
      <c r="N86" s="15">
        <v>169989.81196000002</v>
      </c>
      <c r="O86" s="15">
        <v>-21008.76138</v>
      </c>
      <c r="P86" s="15">
        <v>681.78577000000007</v>
      </c>
      <c r="Q86" s="15">
        <v>-10.65846</v>
      </c>
      <c r="R86" s="15">
        <v>0</v>
      </c>
      <c r="S86" s="15">
        <v>0</v>
      </c>
      <c r="T86" s="15">
        <v>0</v>
      </c>
      <c r="U86" s="15">
        <v>63100.616499999996</v>
      </c>
      <c r="V86" s="15">
        <v>0</v>
      </c>
      <c r="W86" s="15">
        <v>63100.616499999996</v>
      </c>
      <c r="X86" s="15">
        <v>0</v>
      </c>
      <c r="Y86" s="15">
        <v>3456.2840000000001</v>
      </c>
      <c r="Z86" s="15">
        <v>1631.2329999999999</v>
      </c>
      <c r="AA86" s="15">
        <v>3.7949999999999999</v>
      </c>
      <c r="AB86" s="15">
        <v>11798.907759999996</v>
      </c>
      <c r="AC86" s="15">
        <v>346.54814999999996</v>
      </c>
      <c r="AD86" s="15">
        <v>-41.873939999999997</v>
      </c>
      <c r="AE86" s="15">
        <v>27790.293819999995</v>
      </c>
      <c r="AF86" s="15">
        <v>-21.473680000000002</v>
      </c>
      <c r="AG86" s="15">
        <f t="shared" si="7"/>
        <v>296131.94812000002</v>
      </c>
      <c r="AH86" s="15">
        <v>-21084.914840000001</v>
      </c>
      <c r="AI86" s="15">
        <f t="shared" si="8"/>
        <v>317216.86296</v>
      </c>
      <c r="AJ86" s="15">
        <v>0</v>
      </c>
      <c r="AK86" s="15">
        <v>12632.4926</v>
      </c>
    </row>
    <row r="87" spans="1:37" ht="12.75" customHeight="1" x14ac:dyDescent="0.15">
      <c r="A87" s="25">
        <v>634</v>
      </c>
      <c r="B87" s="25">
        <v>634</v>
      </c>
      <c r="C87" s="25" t="s">
        <v>221</v>
      </c>
      <c r="D87" s="15">
        <v>7259.4685100000006</v>
      </c>
      <c r="E87" s="15">
        <v>2960.1716000000001</v>
      </c>
      <c r="F87" s="15">
        <v>0</v>
      </c>
      <c r="G87" s="15">
        <v>0</v>
      </c>
      <c r="H87" s="15">
        <v>4299.29691</v>
      </c>
      <c r="I87" s="15">
        <v>0</v>
      </c>
      <c r="J87" s="15">
        <v>0</v>
      </c>
      <c r="K87" s="15">
        <v>1919.70866</v>
      </c>
      <c r="L87" s="15">
        <v>0</v>
      </c>
      <c r="M87" s="15">
        <f t="shared" si="6"/>
        <v>141894.74273999996</v>
      </c>
      <c r="N87" s="15">
        <v>128653.23645999997</v>
      </c>
      <c r="O87" s="15">
        <v>-12494.23646</v>
      </c>
      <c r="P87" s="15">
        <v>13241.506280000001</v>
      </c>
      <c r="Q87" s="15">
        <v>-1172.4436800000001</v>
      </c>
      <c r="R87" s="15">
        <v>0</v>
      </c>
      <c r="S87" s="15">
        <v>0</v>
      </c>
      <c r="T87" s="15">
        <v>0</v>
      </c>
      <c r="U87" s="15">
        <v>80237.068459999995</v>
      </c>
      <c r="V87" s="15">
        <v>0</v>
      </c>
      <c r="W87" s="15">
        <v>80237.068459999995</v>
      </c>
      <c r="X87" s="15">
        <v>0</v>
      </c>
      <c r="Y87" s="15">
        <v>0</v>
      </c>
      <c r="Z87" s="15">
        <v>0</v>
      </c>
      <c r="AA87" s="15">
        <v>52.161439999999999</v>
      </c>
      <c r="AB87" s="15">
        <v>3454.1484900000005</v>
      </c>
      <c r="AC87" s="15">
        <v>-168.94153000000003</v>
      </c>
      <c r="AD87" s="15">
        <v>-176.68881000000002</v>
      </c>
      <c r="AE87" s="15">
        <v>505.45176000000004</v>
      </c>
      <c r="AF87" s="15">
        <v>-16347.268470000001</v>
      </c>
      <c r="AG87" s="15">
        <f t="shared" si="7"/>
        <v>235153.80852999995</v>
      </c>
      <c r="AH87" s="15">
        <v>-30190.637420000003</v>
      </c>
      <c r="AI87" s="15">
        <f t="shared" si="8"/>
        <v>265344.44594999996</v>
      </c>
      <c r="AJ87" s="15">
        <v>0</v>
      </c>
      <c r="AK87" s="15">
        <v>7259.4685100000006</v>
      </c>
    </row>
    <row r="88" spans="1:37" ht="12.75" customHeight="1" x14ac:dyDescent="0.15">
      <c r="A88" s="25">
        <v>593</v>
      </c>
      <c r="B88" s="25">
        <v>593</v>
      </c>
      <c r="C88" s="25" t="s">
        <v>73</v>
      </c>
      <c r="D88" s="15">
        <v>1983.6043299999999</v>
      </c>
      <c r="E88" s="15">
        <v>0</v>
      </c>
      <c r="F88" s="15">
        <v>0</v>
      </c>
      <c r="G88" s="15">
        <v>0</v>
      </c>
      <c r="H88" s="15">
        <v>1983.6043299999999</v>
      </c>
      <c r="I88" s="15">
        <v>0</v>
      </c>
      <c r="J88" s="15">
        <v>0</v>
      </c>
      <c r="K88" s="15">
        <v>92.118839999999992</v>
      </c>
      <c r="L88" s="15">
        <v>-25.982240000000001</v>
      </c>
      <c r="M88" s="15">
        <f t="shared" si="6"/>
        <v>0</v>
      </c>
      <c r="N88" s="15">
        <v>0</v>
      </c>
      <c r="O88" s="15">
        <v>0</v>
      </c>
      <c r="P88" s="15">
        <v>0</v>
      </c>
      <c r="Q88" s="15">
        <v>0</v>
      </c>
      <c r="R88" s="15">
        <v>0</v>
      </c>
      <c r="S88" s="15">
        <v>0</v>
      </c>
      <c r="T88" s="15">
        <v>0</v>
      </c>
      <c r="U88" s="15">
        <v>165319.07775</v>
      </c>
      <c r="V88" s="15">
        <v>0</v>
      </c>
      <c r="W88" s="15">
        <v>165319.07775</v>
      </c>
      <c r="X88" s="15">
        <v>0</v>
      </c>
      <c r="Y88" s="15">
        <v>37983.079160000001</v>
      </c>
      <c r="Z88" s="15">
        <v>130.78468000000001</v>
      </c>
      <c r="AA88" s="15">
        <v>0</v>
      </c>
      <c r="AB88" s="15">
        <v>55892.912690000005</v>
      </c>
      <c r="AC88" s="15">
        <v>1115.14348</v>
      </c>
      <c r="AD88" s="15">
        <v>-90.085319999999996</v>
      </c>
      <c r="AE88" s="15">
        <v>721.43031999999994</v>
      </c>
      <c r="AF88" s="15">
        <v>0</v>
      </c>
      <c r="AG88" s="15">
        <f t="shared" si="7"/>
        <v>263238.15125</v>
      </c>
      <c r="AH88" s="15">
        <v>-116.06756</v>
      </c>
      <c r="AI88" s="15">
        <f t="shared" si="8"/>
        <v>263354.21880999999</v>
      </c>
      <c r="AJ88" s="15">
        <v>0</v>
      </c>
      <c r="AK88" s="15">
        <v>1983.6043299999999</v>
      </c>
    </row>
    <row r="89" spans="1:37" ht="12.75" customHeight="1" x14ac:dyDescent="0.15">
      <c r="A89" s="25">
        <v>313</v>
      </c>
      <c r="B89" s="25">
        <v>313</v>
      </c>
      <c r="C89" s="25" t="s">
        <v>71</v>
      </c>
      <c r="D89" s="15">
        <v>2849.2962399999997</v>
      </c>
      <c r="E89" s="15">
        <v>901.46957999999995</v>
      </c>
      <c r="F89" s="15">
        <v>0</v>
      </c>
      <c r="G89" s="15">
        <v>0</v>
      </c>
      <c r="H89" s="15">
        <v>1947.8266599999999</v>
      </c>
      <c r="I89" s="15">
        <v>0</v>
      </c>
      <c r="J89" s="15">
        <v>0</v>
      </c>
      <c r="K89" s="15">
        <v>679.13232000000005</v>
      </c>
      <c r="L89" s="15">
        <v>0</v>
      </c>
      <c r="M89" s="15">
        <f t="shared" si="6"/>
        <v>0</v>
      </c>
      <c r="N89" s="15">
        <v>0</v>
      </c>
      <c r="O89" s="15">
        <v>0</v>
      </c>
      <c r="P89" s="15">
        <v>0</v>
      </c>
      <c r="Q89" s="15">
        <v>0</v>
      </c>
      <c r="R89" s="15">
        <v>0</v>
      </c>
      <c r="S89" s="15">
        <v>0</v>
      </c>
      <c r="T89" s="15">
        <v>0</v>
      </c>
      <c r="U89" s="15">
        <v>149719.83811000001</v>
      </c>
      <c r="V89" s="15">
        <v>0</v>
      </c>
      <c r="W89" s="15">
        <v>149719.83811000001</v>
      </c>
      <c r="X89" s="15">
        <v>0</v>
      </c>
      <c r="Y89" s="15">
        <v>27807.852579999999</v>
      </c>
      <c r="Z89" s="15">
        <v>248.27967000000001</v>
      </c>
      <c r="AA89" s="15">
        <v>0</v>
      </c>
      <c r="AB89" s="15">
        <v>28694.666529999999</v>
      </c>
      <c r="AC89" s="15">
        <v>-43.337829999999997</v>
      </c>
      <c r="AD89" s="15">
        <v>-64.909400000000005</v>
      </c>
      <c r="AE89" s="15">
        <v>825.55938000000003</v>
      </c>
      <c r="AF89" s="15">
        <v>0</v>
      </c>
      <c r="AG89" s="15">
        <f t="shared" si="7"/>
        <v>210781.28699999998</v>
      </c>
      <c r="AH89" s="15">
        <v>-64.909400000000005</v>
      </c>
      <c r="AI89" s="15">
        <f t="shared" si="8"/>
        <v>210846.19639999999</v>
      </c>
      <c r="AJ89" s="15">
        <v>123550</v>
      </c>
      <c r="AK89" s="15">
        <v>2849.2962399999997</v>
      </c>
    </row>
    <row r="90" spans="1:37" ht="12.75" customHeight="1" x14ac:dyDescent="0.15">
      <c r="A90" s="25">
        <v>512</v>
      </c>
      <c r="B90" s="25">
        <v>512</v>
      </c>
      <c r="C90" s="25" t="s">
        <v>217</v>
      </c>
      <c r="D90" s="20">
        <v>2248.4085300000002</v>
      </c>
      <c r="E90" s="20">
        <v>1241.7156</v>
      </c>
      <c r="F90" s="20">
        <v>0</v>
      </c>
      <c r="G90" s="20">
        <v>0</v>
      </c>
      <c r="H90" s="20">
        <v>1006.69293</v>
      </c>
      <c r="I90" s="20">
        <v>0</v>
      </c>
      <c r="J90" s="20">
        <v>0</v>
      </c>
      <c r="K90" s="20">
        <v>1665.1812</v>
      </c>
      <c r="L90" s="20">
        <v>-0.10664</v>
      </c>
      <c r="M90" s="20">
        <f t="shared" si="6"/>
        <v>4494.8430599999992</v>
      </c>
      <c r="N90" s="20">
        <v>4494.8430599999992</v>
      </c>
      <c r="O90" s="20">
        <v>0</v>
      </c>
      <c r="P90" s="20">
        <v>0</v>
      </c>
      <c r="Q90" s="20">
        <v>0</v>
      </c>
      <c r="R90" s="20">
        <v>82387.819999999992</v>
      </c>
      <c r="S90" s="20">
        <v>82387.819999999992</v>
      </c>
      <c r="T90" s="20">
        <v>0</v>
      </c>
      <c r="U90" s="20">
        <v>112718.75035999999</v>
      </c>
      <c r="V90" s="20">
        <v>0</v>
      </c>
      <c r="W90" s="20">
        <v>112718.75035999999</v>
      </c>
      <c r="X90" s="20">
        <v>0</v>
      </c>
      <c r="Y90" s="20">
        <v>0</v>
      </c>
      <c r="Z90" s="20">
        <v>1.052</v>
      </c>
      <c r="AA90" s="20">
        <v>651.04427999999996</v>
      </c>
      <c r="AB90" s="20">
        <v>1779.1475799999998</v>
      </c>
      <c r="AC90" s="20">
        <v>33.055430000000001</v>
      </c>
      <c r="AD90" s="20">
        <v>-0.25</v>
      </c>
      <c r="AE90" s="20">
        <v>146.42986999999999</v>
      </c>
      <c r="AF90" s="20">
        <v>-0.20358000000000001</v>
      </c>
      <c r="AG90" s="20">
        <f t="shared" si="7"/>
        <v>206125.73230999999</v>
      </c>
      <c r="AH90" s="20">
        <v>-0.56021999999999994</v>
      </c>
      <c r="AI90" s="20">
        <f t="shared" si="8"/>
        <v>206126.29253000001</v>
      </c>
      <c r="AJ90" s="20">
        <v>78000</v>
      </c>
      <c r="AK90" s="20">
        <v>2248.4085300000002</v>
      </c>
    </row>
    <row r="91" spans="1:37" s="3" customFormat="1" ht="12.75" customHeight="1" x14ac:dyDescent="0.15">
      <c r="A91" s="36" t="s">
        <v>230</v>
      </c>
      <c r="B91" s="36"/>
      <c r="C91" s="36"/>
      <c r="D91" s="17">
        <f t="shared" ref="D91:AJ91" si="9">SUM(D7:D90)</f>
        <v>82182576.802670002</v>
      </c>
      <c r="E91" s="17">
        <f t="shared" si="9"/>
        <v>44696775.520299971</v>
      </c>
      <c r="F91" s="17">
        <f t="shared" si="9"/>
        <v>345075.41706000001</v>
      </c>
      <c r="G91" s="17">
        <f t="shared" si="9"/>
        <v>-337177.56224</v>
      </c>
      <c r="H91" s="17">
        <f t="shared" si="9"/>
        <v>37475423.294040032</v>
      </c>
      <c r="I91" s="17">
        <f t="shared" si="9"/>
        <v>103221648.15801001</v>
      </c>
      <c r="J91" s="17">
        <f t="shared" si="9"/>
        <v>46902964.320570007</v>
      </c>
      <c r="K91" s="17">
        <f t="shared" si="9"/>
        <v>118132182.02195004</v>
      </c>
      <c r="L91" s="17">
        <f t="shared" si="9"/>
        <v>-6525741.1557000037</v>
      </c>
      <c r="M91" s="17">
        <f t="shared" si="9"/>
        <v>561328192.64864016</v>
      </c>
      <c r="N91" s="17">
        <f t="shared" si="9"/>
        <v>469265294.51734972</v>
      </c>
      <c r="O91" s="17">
        <f t="shared" si="9"/>
        <v>-426812335.00209033</v>
      </c>
      <c r="P91" s="17">
        <f t="shared" si="9"/>
        <v>92062898.131290048</v>
      </c>
      <c r="Q91" s="17">
        <f t="shared" si="9"/>
        <v>-78908832.170729965</v>
      </c>
      <c r="R91" s="17">
        <f t="shared" si="9"/>
        <v>275341619.36887008</v>
      </c>
      <c r="S91" s="17">
        <f t="shared" si="9"/>
        <v>271027088.95671993</v>
      </c>
      <c r="T91" s="17">
        <f t="shared" si="9"/>
        <v>-4768991.8600899996</v>
      </c>
      <c r="U91" s="17">
        <f t="shared" si="9"/>
        <v>101311469.63439995</v>
      </c>
      <c r="V91" s="17">
        <f t="shared" si="9"/>
        <v>-5425.9584399999994</v>
      </c>
      <c r="W91" s="17">
        <f t="shared" si="9"/>
        <v>100354180.91127995</v>
      </c>
      <c r="X91" s="17">
        <f t="shared" si="9"/>
        <v>827420.34574000002</v>
      </c>
      <c r="Y91" s="17">
        <f t="shared" si="9"/>
        <v>16317918.868089998</v>
      </c>
      <c r="Z91" s="17">
        <f t="shared" si="9"/>
        <v>1561984.50465</v>
      </c>
      <c r="AA91" s="17">
        <f t="shared" si="9"/>
        <v>7077575.0125100017</v>
      </c>
      <c r="AB91" s="17">
        <f t="shared" si="9"/>
        <v>36098611.423179977</v>
      </c>
      <c r="AC91" s="17">
        <f t="shared" si="9"/>
        <v>20716251.788620014</v>
      </c>
      <c r="AD91" s="17">
        <f t="shared" si="9"/>
        <v>-7344034.7708899993</v>
      </c>
      <c r="AE91" s="17">
        <f t="shared" si="9"/>
        <v>26285925.433830008</v>
      </c>
      <c r="AF91" s="17">
        <f t="shared" si="9"/>
        <v>-931101.68716999993</v>
      </c>
      <c r="AG91" s="17">
        <f t="shared" si="9"/>
        <v>1350403376.0111599</v>
      </c>
      <c r="AH91" s="17">
        <f t="shared" si="9"/>
        <v>-525633640.16734982</v>
      </c>
      <c r="AI91" s="17">
        <f t="shared" si="9"/>
        <v>1876037016.1785097</v>
      </c>
      <c r="AJ91" s="17">
        <f t="shared" si="9"/>
        <v>362940187.8091501</v>
      </c>
      <c r="AK91" s="17">
        <f t="shared" ref="AK91" si="10">SUM(AK7:AK90)</f>
        <v>82182576.802670002</v>
      </c>
    </row>
    <row r="93" spans="1:37" ht="27.75" customHeight="1" x14ac:dyDescent="0.15">
      <c r="A93" s="42" t="s">
        <v>273</v>
      </c>
      <c r="B93" s="42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</row>
  </sheetData>
  <mergeCells count="5">
    <mergeCell ref="A91:C91"/>
    <mergeCell ref="A2:C2"/>
    <mergeCell ref="A3:C3"/>
    <mergeCell ref="D4:AJ4"/>
    <mergeCell ref="A93:AJ93"/>
  </mergeCells>
  <pageMargins left="0.23622047244094491" right="0.23622047244094491" top="0.19685039370078741" bottom="0.19685039370078741" header="0.31496062992125984" footer="0.31496062992125984"/>
  <pageSetup paperSize="9" scale="38" orientation="landscape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5CBBD-B14B-7241-AC8D-882C89B6534F}">
  <sheetPr>
    <tabColor rgb="FFFF0000"/>
  </sheetPr>
  <dimension ref="A1:F93"/>
  <sheetViews>
    <sheetView workbookViewId="0">
      <selection activeCell="F3" sqref="A3:F5"/>
    </sheetView>
  </sheetViews>
  <sheetFormatPr baseColWidth="10" defaultRowHeight="15" x14ac:dyDescent="0.2"/>
  <cols>
    <col min="1" max="3" width="34.1640625" style="2" customWidth="1"/>
    <col min="4" max="6" width="11" style="2" bestFit="1" customWidth="1"/>
  </cols>
  <sheetData>
    <row r="1" spans="1:6" x14ac:dyDescent="0.2">
      <c r="A1" s="1"/>
      <c r="B1" s="1"/>
      <c r="C1" s="1"/>
    </row>
    <row r="2" spans="1:6" x14ac:dyDescent="0.2">
      <c r="A2"/>
      <c r="B2"/>
      <c r="C2"/>
    </row>
    <row r="3" spans="1:6" ht="56" x14ac:dyDescent="0.2">
      <c r="A3" s="28" t="s">
        <v>6</v>
      </c>
      <c r="B3" s="28" t="s">
        <v>6</v>
      </c>
      <c r="C3" s="28" t="s">
        <v>6</v>
      </c>
      <c r="D3" s="10" t="s">
        <v>7</v>
      </c>
      <c r="E3" s="10" t="s">
        <v>7</v>
      </c>
      <c r="F3" s="10" t="s">
        <v>7</v>
      </c>
    </row>
    <row r="4" spans="1:6" ht="56" x14ac:dyDescent="0.2">
      <c r="A4" s="28" t="s">
        <v>6</v>
      </c>
      <c r="B4" s="28" t="s">
        <v>6</v>
      </c>
      <c r="C4" s="28" t="s">
        <v>6</v>
      </c>
      <c r="D4" s="10" t="s">
        <v>7</v>
      </c>
      <c r="E4" s="10" t="s">
        <v>7</v>
      </c>
      <c r="F4" s="10" t="s">
        <v>7</v>
      </c>
    </row>
    <row r="5" spans="1:6" ht="56" x14ac:dyDescent="0.2">
      <c r="A5" s="28" t="s">
        <v>6</v>
      </c>
      <c r="B5" s="28" t="s">
        <v>6</v>
      </c>
      <c r="C5" s="28" t="s">
        <v>6</v>
      </c>
      <c r="D5" s="10" t="s">
        <v>7</v>
      </c>
      <c r="E5" s="10" t="s">
        <v>7</v>
      </c>
      <c r="F5" s="10" t="s">
        <v>7</v>
      </c>
    </row>
    <row r="6" spans="1:6" x14ac:dyDescent="0.2">
      <c r="A6" s="19">
        <v>2</v>
      </c>
      <c r="B6" s="19">
        <v>2</v>
      </c>
      <c r="C6" s="19">
        <v>2</v>
      </c>
      <c r="D6" s="9">
        <v>3</v>
      </c>
      <c r="E6" s="9">
        <v>3</v>
      </c>
      <c r="F6" s="9">
        <v>3</v>
      </c>
    </row>
    <row r="7" spans="1:6" x14ac:dyDescent="0.2">
      <c r="A7" s="25" t="s">
        <v>67</v>
      </c>
      <c r="B7" s="25" t="s">
        <v>67</v>
      </c>
      <c r="C7" s="25" t="s">
        <v>67</v>
      </c>
      <c r="D7" s="15">
        <v>19696687.671319999</v>
      </c>
      <c r="E7" s="15">
        <v>19696687.671319999</v>
      </c>
      <c r="F7" s="15">
        <v>19696687.671319999</v>
      </c>
    </row>
    <row r="8" spans="1:6" x14ac:dyDescent="0.2">
      <c r="A8" s="25" t="s">
        <v>65</v>
      </c>
      <c r="B8" s="25" t="s">
        <v>65</v>
      </c>
      <c r="C8" s="25" t="s">
        <v>65</v>
      </c>
      <c r="D8" s="15">
        <v>12284730.05339</v>
      </c>
      <c r="E8" s="15">
        <v>12284730.05339</v>
      </c>
      <c r="F8" s="15">
        <v>12284730.05339</v>
      </c>
    </row>
    <row r="9" spans="1:6" x14ac:dyDescent="0.2">
      <c r="A9" s="25" t="s">
        <v>63</v>
      </c>
      <c r="B9" s="25" t="s">
        <v>63</v>
      </c>
      <c r="C9" s="25" t="s">
        <v>63</v>
      </c>
      <c r="D9" s="15">
        <v>6872976.3727099998</v>
      </c>
      <c r="E9" s="15">
        <v>6872976.3727099998</v>
      </c>
      <c r="F9" s="15">
        <v>6872976.3727099998</v>
      </c>
    </row>
    <row r="10" spans="1:6" x14ac:dyDescent="0.2">
      <c r="A10" s="25" t="s">
        <v>69</v>
      </c>
      <c r="B10" s="25" t="s">
        <v>69</v>
      </c>
      <c r="C10" s="25" t="s">
        <v>69</v>
      </c>
      <c r="D10" s="15">
        <v>2395042.6409599995</v>
      </c>
      <c r="E10" s="15">
        <v>2395042.6409599995</v>
      </c>
      <c r="F10" s="15">
        <v>2395042.6409599995</v>
      </c>
    </row>
    <row r="11" spans="1:6" x14ac:dyDescent="0.2">
      <c r="A11" s="25" t="s">
        <v>79</v>
      </c>
      <c r="B11" s="25" t="s">
        <v>79</v>
      </c>
      <c r="C11" s="25" t="s">
        <v>79</v>
      </c>
      <c r="D11" s="15">
        <v>9316930.0077</v>
      </c>
      <c r="E11" s="15">
        <v>9316930.0077</v>
      </c>
      <c r="F11" s="15">
        <v>9316930.0077</v>
      </c>
    </row>
    <row r="12" spans="1:6" x14ac:dyDescent="0.2">
      <c r="A12" s="25" t="s">
        <v>111</v>
      </c>
      <c r="B12" s="25" t="s">
        <v>111</v>
      </c>
      <c r="C12" s="25" t="s">
        <v>111</v>
      </c>
      <c r="D12" s="15">
        <v>1919341.31268</v>
      </c>
      <c r="E12" s="15">
        <v>1919341.31268</v>
      </c>
      <c r="F12" s="15">
        <v>1919341.31268</v>
      </c>
    </row>
    <row r="13" spans="1:6" x14ac:dyDescent="0.2">
      <c r="A13" s="25" t="s">
        <v>77</v>
      </c>
      <c r="B13" s="25" t="s">
        <v>77</v>
      </c>
      <c r="C13" s="25" t="s">
        <v>77</v>
      </c>
      <c r="D13" s="15">
        <v>1786069.4643199998</v>
      </c>
      <c r="E13" s="15">
        <v>1786069.4643199998</v>
      </c>
      <c r="F13" s="15">
        <v>1786069.4643199998</v>
      </c>
    </row>
    <row r="14" spans="1:6" x14ac:dyDescent="0.2">
      <c r="A14" s="25" t="s">
        <v>101</v>
      </c>
      <c r="B14" s="25" t="s">
        <v>101</v>
      </c>
      <c r="C14" s="25" t="s">
        <v>101</v>
      </c>
      <c r="D14" s="15">
        <v>1235140.43964</v>
      </c>
      <c r="E14" s="15">
        <v>1235140.43964</v>
      </c>
      <c r="F14" s="15">
        <v>1235140.43964</v>
      </c>
    </row>
    <row r="15" spans="1:6" x14ac:dyDescent="0.2">
      <c r="A15" s="25" t="s">
        <v>147</v>
      </c>
      <c r="B15" s="25" t="s">
        <v>147</v>
      </c>
      <c r="C15" s="25" t="s">
        <v>147</v>
      </c>
      <c r="D15" s="15">
        <v>2678004.1011099997</v>
      </c>
      <c r="E15" s="15">
        <v>2678004.1011099997</v>
      </c>
      <c r="F15" s="15">
        <v>2678004.1011099997</v>
      </c>
    </row>
    <row r="16" spans="1:6" x14ac:dyDescent="0.2">
      <c r="A16" s="25" t="s">
        <v>91</v>
      </c>
      <c r="B16" s="25" t="s">
        <v>91</v>
      </c>
      <c r="C16" s="25" t="s">
        <v>91</v>
      </c>
      <c r="D16" s="15">
        <v>4641175.0894600004</v>
      </c>
      <c r="E16" s="15">
        <v>4641175.0894600004</v>
      </c>
      <c r="F16" s="15">
        <v>4641175.0894600004</v>
      </c>
    </row>
    <row r="17" spans="1:6" x14ac:dyDescent="0.2">
      <c r="A17" s="25" t="s">
        <v>75</v>
      </c>
      <c r="B17" s="25" t="s">
        <v>75</v>
      </c>
      <c r="C17" s="25" t="s">
        <v>75</v>
      </c>
      <c r="D17" s="15">
        <v>520206.57536000002</v>
      </c>
      <c r="E17" s="15">
        <v>520206.57536000002</v>
      </c>
      <c r="F17" s="15">
        <v>520206.57536000002</v>
      </c>
    </row>
    <row r="18" spans="1:6" x14ac:dyDescent="0.2">
      <c r="A18" s="25" t="s">
        <v>105</v>
      </c>
      <c r="B18" s="25" t="s">
        <v>105</v>
      </c>
      <c r="C18" s="25" t="s">
        <v>105</v>
      </c>
      <c r="D18" s="15">
        <v>2185395.6195199997</v>
      </c>
      <c r="E18" s="15">
        <v>2185395.6195199997</v>
      </c>
      <c r="F18" s="15">
        <v>2185395.6195199997</v>
      </c>
    </row>
    <row r="19" spans="1:6" x14ac:dyDescent="0.2">
      <c r="A19" s="25" t="s">
        <v>97</v>
      </c>
      <c r="B19" s="25" t="s">
        <v>97</v>
      </c>
      <c r="C19" s="25" t="s">
        <v>97</v>
      </c>
      <c r="D19" s="15">
        <v>2117473.33336</v>
      </c>
      <c r="E19" s="15">
        <v>2117473.33336</v>
      </c>
      <c r="F19" s="15">
        <v>2117473.33336</v>
      </c>
    </row>
    <row r="20" spans="1:6" x14ac:dyDescent="0.2">
      <c r="A20" s="25" t="s">
        <v>143</v>
      </c>
      <c r="B20" s="25" t="s">
        <v>143</v>
      </c>
      <c r="C20" s="25" t="s">
        <v>143</v>
      </c>
      <c r="D20" s="15">
        <v>2459606.6205899999</v>
      </c>
      <c r="E20" s="15">
        <v>2459606.6205899999</v>
      </c>
      <c r="F20" s="15">
        <v>2459606.6205899999</v>
      </c>
    </row>
    <row r="21" spans="1:6" x14ac:dyDescent="0.2">
      <c r="A21" s="25" t="s">
        <v>227</v>
      </c>
      <c r="B21" s="25" t="s">
        <v>227</v>
      </c>
      <c r="C21" s="25" t="s">
        <v>227</v>
      </c>
      <c r="D21" s="15">
        <v>116213.05124</v>
      </c>
      <c r="E21" s="15">
        <v>116213.05124</v>
      </c>
      <c r="F21" s="15">
        <v>116213.05124</v>
      </c>
    </row>
    <row r="22" spans="1:6" x14ac:dyDescent="0.2">
      <c r="A22" s="25" t="s">
        <v>81</v>
      </c>
      <c r="B22" s="25" t="s">
        <v>81</v>
      </c>
      <c r="C22" s="25" t="s">
        <v>81</v>
      </c>
      <c r="D22" s="15">
        <v>722805.65974000003</v>
      </c>
      <c r="E22" s="15">
        <v>722805.65974000003</v>
      </c>
      <c r="F22" s="15">
        <v>722805.65974000003</v>
      </c>
    </row>
    <row r="23" spans="1:6" x14ac:dyDescent="0.2">
      <c r="A23" s="25" t="s">
        <v>107</v>
      </c>
      <c r="B23" s="25" t="s">
        <v>107</v>
      </c>
      <c r="C23" s="25" t="s">
        <v>107</v>
      </c>
      <c r="D23" s="15">
        <v>871208.94681999995</v>
      </c>
      <c r="E23" s="15">
        <v>871208.94681999995</v>
      </c>
      <c r="F23" s="15">
        <v>871208.94681999995</v>
      </c>
    </row>
    <row r="24" spans="1:6" x14ac:dyDescent="0.2">
      <c r="A24" s="25" t="s">
        <v>109</v>
      </c>
      <c r="B24" s="25" t="s">
        <v>109</v>
      </c>
      <c r="C24" s="25" t="s">
        <v>109</v>
      </c>
      <c r="D24" s="15">
        <v>891869.45670999994</v>
      </c>
      <c r="E24" s="15">
        <v>891869.45670999994</v>
      </c>
      <c r="F24" s="15">
        <v>891869.45670999994</v>
      </c>
    </row>
    <row r="25" spans="1:6" x14ac:dyDescent="0.2">
      <c r="A25" s="25" t="s">
        <v>83</v>
      </c>
      <c r="B25" s="25" t="s">
        <v>83</v>
      </c>
      <c r="C25" s="25" t="s">
        <v>83</v>
      </c>
      <c r="D25" s="15">
        <v>820549.49821999995</v>
      </c>
      <c r="E25" s="15">
        <v>820549.49821999995</v>
      </c>
      <c r="F25" s="15">
        <v>820549.49821999995</v>
      </c>
    </row>
    <row r="26" spans="1:6" x14ac:dyDescent="0.2">
      <c r="A26" s="25" t="s">
        <v>131</v>
      </c>
      <c r="B26" s="25" t="s">
        <v>131</v>
      </c>
      <c r="C26" s="25" t="s">
        <v>131</v>
      </c>
      <c r="D26" s="15">
        <v>533471.09673999995</v>
      </c>
      <c r="E26" s="15">
        <v>533471.09673999995</v>
      </c>
      <c r="F26" s="15">
        <v>533471.09673999995</v>
      </c>
    </row>
    <row r="27" spans="1:6" x14ac:dyDescent="0.2">
      <c r="A27" s="25" t="s">
        <v>177</v>
      </c>
      <c r="B27" s="25" t="s">
        <v>177</v>
      </c>
      <c r="C27" s="25" t="s">
        <v>177</v>
      </c>
      <c r="D27" s="15">
        <v>445750.55502000003</v>
      </c>
      <c r="E27" s="15">
        <v>445750.55502000003</v>
      </c>
      <c r="F27" s="15">
        <v>445750.55502000003</v>
      </c>
    </row>
    <row r="28" spans="1:6" x14ac:dyDescent="0.2">
      <c r="A28" s="25" t="s">
        <v>103</v>
      </c>
      <c r="B28" s="25" t="s">
        <v>103</v>
      </c>
      <c r="C28" s="25" t="s">
        <v>103</v>
      </c>
      <c r="D28" s="15">
        <v>90591.80373</v>
      </c>
      <c r="E28" s="15">
        <v>90591.80373</v>
      </c>
      <c r="F28" s="15">
        <v>90591.80373</v>
      </c>
    </row>
    <row r="29" spans="1:6" x14ac:dyDescent="0.2">
      <c r="A29" s="25" t="s">
        <v>151</v>
      </c>
      <c r="B29" s="25" t="s">
        <v>151</v>
      </c>
      <c r="C29" s="25" t="s">
        <v>151</v>
      </c>
      <c r="D29" s="15">
        <v>460259.88119999995</v>
      </c>
      <c r="E29" s="15">
        <v>460259.88119999995</v>
      </c>
      <c r="F29" s="15">
        <v>460259.88119999995</v>
      </c>
    </row>
    <row r="30" spans="1:6" x14ac:dyDescent="0.2">
      <c r="A30" s="25" t="s">
        <v>201</v>
      </c>
      <c r="B30" s="25" t="s">
        <v>201</v>
      </c>
      <c r="C30" s="25" t="s">
        <v>201</v>
      </c>
      <c r="D30" s="15">
        <v>391568.67801000003</v>
      </c>
      <c r="E30" s="15">
        <v>391568.67801000003</v>
      </c>
      <c r="F30" s="15">
        <v>391568.67801000003</v>
      </c>
    </row>
    <row r="31" spans="1:6" x14ac:dyDescent="0.2">
      <c r="A31" s="25" t="s">
        <v>185</v>
      </c>
      <c r="B31" s="25" t="s">
        <v>185</v>
      </c>
      <c r="C31" s="25" t="s">
        <v>185</v>
      </c>
      <c r="D31" s="15">
        <v>1123444.6939400001</v>
      </c>
      <c r="E31" s="15">
        <v>1123444.6939400001</v>
      </c>
      <c r="F31" s="15">
        <v>1123444.6939400001</v>
      </c>
    </row>
    <row r="32" spans="1:6" x14ac:dyDescent="0.2">
      <c r="A32" s="25" t="s">
        <v>173</v>
      </c>
      <c r="B32" s="25" t="s">
        <v>173</v>
      </c>
      <c r="C32" s="25" t="s">
        <v>173</v>
      </c>
      <c r="D32" s="15">
        <v>342267.83552000002</v>
      </c>
      <c r="E32" s="15">
        <v>342267.83552000002</v>
      </c>
      <c r="F32" s="15">
        <v>342267.83552000002</v>
      </c>
    </row>
    <row r="33" spans="1:6" x14ac:dyDescent="0.2">
      <c r="A33" s="25" t="s">
        <v>139</v>
      </c>
      <c r="B33" s="25" t="s">
        <v>139</v>
      </c>
      <c r="C33" s="25" t="s">
        <v>139</v>
      </c>
      <c r="D33" s="15">
        <v>147099.42553000001</v>
      </c>
      <c r="E33" s="15">
        <v>147099.42553000001</v>
      </c>
      <c r="F33" s="15">
        <v>147099.42553000001</v>
      </c>
    </row>
    <row r="34" spans="1:6" x14ac:dyDescent="0.2">
      <c r="A34" s="25" t="s">
        <v>95</v>
      </c>
      <c r="B34" s="25" t="s">
        <v>95</v>
      </c>
      <c r="C34" s="25" t="s">
        <v>95</v>
      </c>
      <c r="D34" s="15">
        <v>389185.24930999998</v>
      </c>
      <c r="E34" s="15">
        <v>389185.24930999998</v>
      </c>
      <c r="F34" s="15">
        <v>389185.24930999998</v>
      </c>
    </row>
    <row r="35" spans="1:6" x14ac:dyDescent="0.2">
      <c r="A35" s="25" t="s">
        <v>141</v>
      </c>
      <c r="B35" s="25" t="s">
        <v>141</v>
      </c>
      <c r="C35" s="25" t="s">
        <v>141</v>
      </c>
      <c r="D35" s="15">
        <v>310383.46597999998</v>
      </c>
      <c r="E35" s="15">
        <v>310383.46597999998</v>
      </c>
      <c r="F35" s="15">
        <v>310383.46597999998</v>
      </c>
    </row>
    <row r="36" spans="1:6" x14ac:dyDescent="0.2">
      <c r="A36" s="25" t="s">
        <v>87</v>
      </c>
      <c r="B36" s="25" t="s">
        <v>87</v>
      </c>
      <c r="C36" s="25" t="s">
        <v>87</v>
      </c>
      <c r="D36" s="15">
        <v>275853.58312999998</v>
      </c>
      <c r="E36" s="15">
        <v>275853.58312999998</v>
      </c>
      <c r="F36" s="15">
        <v>275853.58312999998</v>
      </c>
    </row>
    <row r="37" spans="1:6" x14ac:dyDescent="0.2">
      <c r="A37" s="25" t="s">
        <v>189</v>
      </c>
      <c r="B37" s="25" t="s">
        <v>189</v>
      </c>
      <c r="C37" s="25" t="s">
        <v>189</v>
      </c>
      <c r="D37" s="15">
        <v>262672.79874</v>
      </c>
      <c r="E37" s="15">
        <v>262672.79874</v>
      </c>
      <c r="F37" s="15">
        <v>262672.79874</v>
      </c>
    </row>
    <row r="38" spans="1:6" x14ac:dyDescent="0.2">
      <c r="A38" s="25" t="s">
        <v>93</v>
      </c>
      <c r="B38" s="25" t="s">
        <v>93</v>
      </c>
      <c r="C38" s="25" t="s">
        <v>93</v>
      </c>
      <c r="D38" s="15">
        <v>213820.92391000001</v>
      </c>
      <c r="E38" s="15">
        <v>213820.92391000001</v>
      </c>
      <c r="F38" s="15">
        <v>213820.92391000001</v>
      </c>
    </row>
    <row r="39" spans="1:6" x14ac:dyDescent="0.2">
      <c r="A39" s="25" t="s">
        <v>99</v>
      </c>
      <c r="B39" s="25" t="s">
        <v>99</v>
      </c>
      <c r="C39" s="25" t="s">
        <v>99</v>
      </c>
      <c r="D39" s="15">
        <v>171568.09517000002</v>
      </c>
      <c r="E39" s="15">
        <v>171568.09517000002</v>
      </c>
      <c r="F39" s="15">
        <v>171568.09517000002</v>
      </c>
    </row>
    <row r="40" spans="1:6" x14ac:dyDescent="0.2">
      <c r="A40" s="25" t="s">
        <v>85</v>
      </c>
      <c r="B40" s="25" t="s">
        <v>85</v>
      </c>
      <c r="C40" s="25" t="s">
        <v>85</v>
      </c>
      <c r="D40" s="15">
        <v>207125.30642000001</v>
      </c>
      <c r="E40" s="15">
        <v>207125.30642000001</v>
      </c>
      <c r="F40" s="15">
        <v>207125.30642000001</v>
      </c>
    </row>
    <row r="41" spans="1:6" x14ac:dyDescent="0.2">
      <c r="A41" s="25" t="s">
        <v>113</v>
      </c>
      <c r="B41" s="25" t="s">
        <v>113</v>
      </c>
      <c r="C41" s="25" t="s">
        <v>113</v>
      </c>
      <c r="D41" s="15">
        <v>109706.18402</v>
      </c>
      <c r="E41" s="15">
        <v>109706.18402</v>
      </c>
      <c r="F41" s="15">
        <v>109706.18402</v>
      </c>
    </row>
    <row r="42" spans="1:6" x14ac:dyDescent="0.2">
      <c r="A42" s="25" t="s">
        <v>181</v>
      </c>
      <c r="B42" s="25" t="s">
        <v>181</v>
      </c>
      <c r="C42" s="25" t="s">
        <v>181</v>
      </c>
      <c r="D42" s="15">
        <v>71865.364249999999</v>
      </c>
      <c r="E42" s="15">
        <v>71865.364249999999</v>
      </c>
      <c r="F42" s="15">
        <v>71865.364249999999</v>
      </c>
    </row>
    <row r="43" spans="1:6" x14ac:dyDescent="0.2">
      <c r="A43" s="25" t="s">
        <v>115</v>
      </c>
      <c r="B43" s="25" t="s">
        <v>115</v>
      </c>
      <c r="C43" s="25" t="s">
        <v>115</v>
      </c>
      <c r="D43" s="15">
        <v>168099.74275999999</v>
      </c>
      <c r="E43" s="15">
        <v>168099.74275999999</v>
      </c>
      <c r="F43" s="15">
        <v>168099.74275999999</v>
      </c>
    </row>
    <row r="44" spans="1:6" x14ac:dyDescent="0.2">
      <c r="A44" s="25" t="s">
        <v>197</v>
      </c>
      <c r="B44" s="25" t="s">
        <v>197</v>
      </c>
      <c r="C44" s="25" t="s">
        <v>197</v>
      </c>
      <c r="D44" s="15">
        <v>150458.63757999998</v>
      </c>
      <c r="E44" s="15">
        <v>150458.63757999998</v>
      </c>
      <c r="F44" s="15">
        <v>150458.63757999998</v>
      </c>
    </row>
    <row r="45" spans="1:6" x14ac:dyDescent="0.2">
      <c r="A45" s="25" t="s">
        <v>165</v>
      </c>
      <c r="B45" s="25" t="s">
        <v>165</v>
      </c>
      <c r="C45" s="25" t="s">
        <v>165</v>
      </c>
      <c r="D45" s="15">
        <v>75237.340620000003</v>
      </c>
      <c r="E45" s="15">
        <v>75237.340620000003</v>
      </c>
      <c r="F45" s="15">
        <v>75237.340620000003</v>
      </c>
    </row>
    <row r="46" spans="1:6" x14ac:dyDescent="0.2">
      <c r="A46" s="25" t="s">
        <v>161</v>
      </c>
      <c r="B46" s="25" t="s">
        <v>161</v>
      </c>
      <c r="C46" s="25" t="s">
        <v>161</v>
      </c>
      <c r="D46" s="15">
        <v>137806.05277000001</v>
      </c>
      <c r="E46" s="15">
        <v>137806.05277000001</v>
      </c>
      <c r="F46" s="15">
        <v>137806.05277000001</v>
      </c>
    </row>
    <row r="47" spans="1:6" x14ac:dyDescent="0.2">
      <c r="A47" s="25" t="s">
        <v>145</v>
      </c>
      <c r="B47" s="25" t="s">
        <v>145</v>
      </c>
      <c r="C47" s="25" t="s">
        <v>145</v>
      </c>
      <c r="D47" s="15">
        <v>91622.672690000007</v>
      </c>
      <c r="E47" s="15">
        <v>91622.672690000007</v>
      </c>
      <c r="F47" s="15">
        <v>91622.672690000007</v>
      </c>
    </row>
    <row r="48" spans="1:6" x14ac:dyDescent="0.2">
      <c r="A48" s="25" t="s">
        <v>121</v>
      </c>
      <c r="B48" s="25" t="s">
        <v>121</v>
      </c>
      <c r="C48" s="25" t="s">
        <v>121</v>
      </c>
      <c r="D48" s="15">
        <v>29324.749889999999</v>
      </c>
      <c r="E48" s="15">
        <v>29324.749889999999</v>
      </c>
      <c r="F48" s="15">
        <v>29324.749889999999</v>
      </c>
    </row>
    <row r="49" spans="1:6" x14ac:dyDescent="0.2">
      <c r="A49" s="25" t="s">
        <v>117</v>
      </c>
      <c r="B49" s="25" t="s">
        <v>117</v>
      </c>
      <c r="C49" s="25" t="s">
        <v>117</v>
      </c>
      <c r="D49" s="15">
        <v>26478.542030000001</v>
      </c>
      <c r="E49" s="15">
        <v>26478.542030000001</v>
      </c>
      <c r="F49" s="15">
        <v>26478.542030000001</v>
      </c>
    </row>
    <row r="50" spans="1:6" x14ac:dyDescent="0.2">
      <c r="A50" s="25" t="s">
        <v>135</v>
      </c>
      <c r="B50" s="25" t="s">
        <v>135</v>
      </c>
      <c r="C50" s="25" t="s">
        <v>135</v>
      </c>
      <c r="D50" s="15">
        <v>95203.640750000006</v>
      </c>
      <c r="E50" s="15">
        <v>95203.640750000006</v>
      </c>
      <c r="F50" s="15">
        <v>95203.640750000006</v>
      </c>
    </row>
    <row r="51" spans="1:6" x14ac:dyDescent="0.2">
      <c r="A51" s="25" t="s">
        <v>123</v>
      </c>
      <c r="B51" s="25" t="s">
        <v>123</v>
      </c>
      <c r="C51" s="25" t="s">
        <v>123</v>
      </c>
      <c r="D51" s="15">
        <v>64043.327409999998</v>
      </c>
      <c r="E51" s="15">
        <v>64043.327409999998</v>
      </c>
      <c r="F51" s="15">
        <v>64043.327409999998</v>
      </c>
    </row>
    <row r="52" spans="1:6" x14ac:dyDescent="0.2">
      <c r="A52" s="25" t="s">
        <v>183</v>
      </c>
      <c r="B52" s="25" t="s">
        <v>183</v>
      </c>
      <c r="C52" s="25" t="s">
        <v>183</v>
      </c>
      <c r="D52" s="15">
        <v>104447.77417</v>
      </c>
      <c r="E52" s="15">
        <v>104447.77417</v>
      </c>
      <c r="F52" s="15">
        <v>104447.77417</v>
      </c>
    </row>
    <row r="53" spans="1:6" x14ac:dyDescent="0.2">
      <c r="A53" s="25" t="s">
        <v>119</v>
      </c>
      <c r="B53" s="25" t="s">
        <v>119</v>
      </c>
      <c r="C53" s="25" t="s">
        <v>119</v>
      </c>
      <c r="D53" s="15">
        <v>65198.301200000002</v>
      </c>
      <c r="E53" s="15">
        <v>65198.301200000002</v>
      </c>
      <c r="F53" s="15">
        <v>65198.301200000002</v>
      </c>
    </row>
    <row r="54" spans="1:6" x14ac:dyDescent="0.2">
      <c r="A54" s="25" t="s">
        <v>157</v>
      </c>
      <c r="B54" s="25" t="s">
        <v>157</v>
      </c>
      <c r="C54" s="25" t="s">
        <v>157</v>
      </c>
      <c r="D54" s="15">
        <v>206223.94912</v>
      </c>
      <c r="E54" s="15">
        <v>206223.94912</v>
      </c>
      <c r="F54" s="15">
        <v>206223.94912</v>
      </c>
    </row>
    <row r="55" spans="1:6" x14ac:dyDescent="0.2">
      <c r="A55" s="25" t="s">
        <v>89</v>
      </c>
      <c r="B55" s="25" t="s">
        <v>89</v>
      </c>
      <c r="C55" s="25" t="s">
        <v>89</v>
      </c>
      <c r="D55" s="15">
        <v>50986.827290000001</v>
      </c>
      <c r="E55" s="15">
        <v>50986.827290000001</v>
      </c>
      <c r="F55" s="15">
        <v>50986.827290000001</v>
      </c>
    </row>
    <row r="56" spans="1:6" x14ac:dyDescent="0.2">
      <c r="A56" s="25" t="s">
        <v>219</v>
      </c>
      <c r="B56" s="25" t="s">
        <v>219</v>
      </c>
      <c r="C56" s="25" t="s">
        <v>219</v>
      </c>
      <c r="D56" s="15">
        <v>25203.095389999999</v>
      </c>
      <c r="E56" s="15">
        <v>25203.095389999999</v>
      </c>
      <c r="F56" s="15">
        <v>25203.095389999999</v>
      </c>
    </row>
    <row r="57" spans="1:6" x14ac:dyDescent="0.2">
      <c r="A57" s="25" t="s">
        <v>195</v>
      </c>
      <c r="B57" s="25" t="s">
        <v>195</v>
      </c>
      <c r="C57" s="25" t="s">
        <v>195</v>
      </c>
      <c r="D57" s="15">
        <v>63907.686030000004</v>
      </c>
      <c r="E57" s="15">
        <v>63907.686030000004</v>
      </c>
      <c r="F57" s="15">
        <v>63907.686030000004</v>
      </c>
    </row>
    <row r="58" spans="1:6" x14ac:dyDescent="0.2">
      <c r="A58" s="25" t="s">
        <v>149</v>
      </c>
      <c r="B58" s="25" t="s">
        <v>149</v>
      </c>
      <c r="C58" s="25" t="s">
        <v>149</v>
      </c>
      <c r="D58" s="15">
        <v>54125.892260000001</v>
      </c>
      <c r="E58" s="15">
        <v>54125.892260000001</v>
      </c>
      <c r="F58" s="15">
        <v>54125.892260000001</v>
      </c>
    </row>
    <row r="59" spans="1:6" x14ac:dyDescent="0.2">
      <c r="A59" s="25" t="s">
        <v>179</v>
      </c>
      <c r="B59" s="25" t="s">
        <v>179</v>
      </c>
      <c r="C59" s="25" t="s">
        <v>179</v>
      </c>
      <c r="D59" s="15">
        <v>50507.951179999996</v>
      </c>
      <c r="E59" s="15">
        <v>50507.951179999996</v>
      </c>
      <c r="F59" s="15">
        <v>50507.951179999996</v>
      </c>
    </row>
    <row r="60" spans="1:6" x14ac:dyDescent="0.2">
      <c r="A60" s="25" t="s">
        <v>223</v>
      </c>
      <c r="B60" s="25" t="s">
        <v>223</v>
      </c>
      <c r="C60" s="25" t="s">
        <v>223</v>
      </c>
      <c r="D60" s="15">
        <v>128291.49055</v>
      </c>
      <c r="E60" s="15">
        <v>128291.49055</v>
      </c>
      <c r="F60" s="15">
        <v>128291.49055</v>
      </c>
    </row>
    <row r="61" spans="1:6" x14ac:dyDescent="0.2">
      <c r="A61" s="25" t="s">
        <v>205</v>
      </c>
      <c r="B61" s="25" t="s">
        <v>205</v>
      </c>
      <c r="C61" s="25" t="s">
        <v>205</v>
      </c>
      <c r="D61" s="15">
        <v>102551.48003999999</v>
      </c>
      <c r="E61" s="15">
        <v>102551.48003999999</v>
      </c>
      <c r="F61" s="15">
        <v>102551.48003999999</v>
      </c>
    </row>
    <row r="62" spans="1:6" x14ac:dyDescent="0.2">
      <c r="A62" s="25" t="s">
        <v>155</v>
      </c>
      <c r="B62" s="25" t="s">
        <v>155</v>
      </c>
      <c r="C62" s="25" t="s">
        <v>155</v>
      </c>
      <c r="D62" s="15">
        <v>67973.526899999997</v>
      </c>
      <c r="E62" s="15">
        <v>67973.526899999997</v>
      </c>
      <c r="F62" s="15">
        <v>67973.526899999997</v>
      </c>
    </row>
    <row r="63" spans="1:6" x14ac:dyDescent="0.2">
      <c r="A63" s="25" t="s">
        <v>193</v>
      </c>
      <c r="B63" s="25" t="s">
        <v>193</v>
      </c>
      <c r="C63" s="25" t="s">
        <v>193</v>
      </c>
      <c r="D63" s="15">
        <v>126876.28229999999</v>
      </c>
      <c r="E63" s="15">
        <v>126876.28229999999</v>
      </c>
      <c r="F63" s="15">
        <v>126876.28229999999</v>
      </c>
    </row>
    <row r="64" spans="1:6" x14ac:dyDescent="0.2">
      <c r="A64" s="25" t="s">
        <v>167</v>
      </c>
      <c r="B64" s="25" t="s">
        <v>167</v>
      </c>
      <c r="C64" s="25" t="s">
        <v>167</v>
      </c>
      <c r="D64" s="15">
        <v>132192.41316</v>
      </c>
      <c r="E64" s="15">
        <v>132192.41316</v>
      </c>
      <c r="F64" s="15">
        <v>132192.41316</v>
      </c>
    </row>
    <row r="65" spans="1:6" x14ac:dyDescent="0.2">
      <c r="A65" s="25" t="s">
        <v>213</v>
      </c>
      <c r="B65" s="25" t="s">
        <v>213</v>
      </c>
      <c r="C65" s="25" t="s">
        <v>213</v>
      </c>
      <c r="D65" s="15">
        <v>66073.127740000011</v>
      </c>
      <c r="E65" s="15">
        <v>66073.127740000011</v>
      </c>
      <c r="F65" s="15">
        <v>66073.127740000011</v>
      </c>
    </row>
    <row r="66" spans="1:6" x14ac:dyDescent="0.2">
      <c r="A66" s="25" t="s">
        <v>171</v>
      </c>
      <c r="B66" s="25" t="s">
        <v>171</v>
      </c>
      <c r="C66" s="25" t="s">
        <v>171</v>
      </c>
      <c r="D66" s="15">
        <v>113411.40119</v>
      </c>
      <c r="E66" s="15">
        <v>113411.40119</v>
      </c>
      <c r="F66" s="15">
        <v>113411.40119</v>
      </c>
    </row>
    <row r="67" spans="1:6" x14ac:dyDescent="0.2">
      <c r="A67" s="25" t="s">
        <v>207</v>
      </c>
      <c r="B67" s="25" t="s">
        <v>207</v>
      </c>
      <c r="C67" s="25" t="s">
        <v>207</v>
      </c>
      <c r="D67" s="15">
        <v>25153.699560000001</v>
      </c>
      <c r="E67" s="15">
        <v>25153.699560000001</v>
      </c>
      <c r="F67" s="15">
        <v>25153.699560000001</v>
      </c>
    </row>
    <row r="68" spans="1:6" x14ac:dyDescent="0.2">
      <c r="A68" s="25" t="s">
        <v>125</v>
      </c>
      <c r="B68" s="25" t="s">
        <v>125</v>
      </c>
      <c r="C68" s="25" t="s">
        <v>125</v>
      </c>
      <c r="D68" s="15">
        <v>59488.21645</v>
      </c>
      <c r="E68" s="15">
        <v>59488.21645</v>
      </c>
      <c r="F68" s="15">
        <v>59488.21645</v>
      </c>
    </row>
    <row r="69" spans="1:6" x14ac:dyDescent="0.2">
      <c r="A69" s="25" t="s">
        <v>159</v>
      </c>
      <c r="B69" s="25" t="s">
        <v>159</v>
      </c>
      <c r="C69" s="25" t="s">
        <v>159</v>
      </c>
      <c r="D69" s="15">
        <v>27874.934859999998</v>
      </c>
      <c r="E69" s="15">
        <v>27874.934859999998</v>
      </c>
      <c r="F69" s="15">
        <v>27874.934859999998</v>
      </c>
    </row>
    <row r="70" spans="1:6" x14ac:dyDescent="0.2">
      <c r="A70" s="25" t="s">
        <v>163</v>
      </c>
      <c r="B70" s="25" t="s">
        <v>163</v>
      </c>
      <c r="C70" s="25" t="s">
        <v>163</v>
      </c>
      <c r="D70" s="15">
        <v>33915.786059999999</v>
      </c>
      <c r="E70" s="15">
        <v>33915.786059999999</v>
      </c>
      <c r="F70" s="15">
        <v>33915.786059999999</v>
      </c>
    </row>
    <row r="71" spans="1:6" x14ac:dyDescent="0.2">
      <c r="A71" s="25" t="s">
        <v>229</v>
      </c>
      <c r="B71" s="25" t="s">
        <v>229</v>
      </c>
      <c r="C71" s="25" t="s">
        <v>229</v>
      </c>
      <c r="D71" s="15">
        <v>136638.13405000002</v>
      </c>
      <c r="E71" s="15">
        <v>136638.13405000002</v>
      </c>
      <c r="F71" s="15">
        <v>136638.13405000002</v>
      </c>
    </row>
    <row r="72" spans="1:6" x14ac:dyDescent="0.2">
      <c r="A72" s="25" t="s">
        <v>191</v>
      </c>
      <c r="B72" s="25" t="s">
        <v>191</v>
      </c>
      <c r="C72" s="25" t="s">
        <v>191</v>
      </c>
      <c r="D72" s="15">
        <v>53356.498789999998</v>
      </c>
      <c r="E72" s="15">
        <v>53356.498789999998</v>
      </c>
      <c r="F72" s="15">
        <v>53356.498789999998</v>
      </c>
    </row>
    <row r="73" spans="1:6" x14ac:dyDescent="0.2">
      <c r="A73" s="25" t="s">
        <v>169</v>
      </c>
      <c r="B73" s="25" t="s">
        <v>169</v>
      </c>
      <c r="C73" s="25" t="s">
        <v>169</v>
      </c>
      <c r="D73" s="15">
        <v>40100.978089999997</v>
      </c>
      <c r="E73" s="15">
        <v>40100.978089999997</v>
      </c>
      <c r="F73" s="15">
        <v>40100.978089999997</v>
      </c>
    </row>
    <row r="74" spans="1:6" x14ac:dyDescent="0.2">
      <c r="A74" s="25" t="s">
        <v>203</v>
      </c>
      <c r="B74" s="25" t="s">
        <v>203</v>
      </c>
      <c r="C74" s="25" t="s">
        <v>203</v>
      </c>
      <c r="D74" s="15">
        <v>139772.24535000001</v>
      </c>
      <c r="E74" s="15">
        <v>139772.24535000001</v>
      </c>
      <c r="F74" s="15">
        <v>139772.24535000001</v>
      </c>
    </row>
    <row r="75" spans="1:6" x14ac:dyDescent="0.2">
      <c r="A75" s="25" t="s">
        <v>137</v>
      </c>
      <c r="B75" s="25" t="s">
        <v>137</v>
      </c>
      <c r="C75" s="25" t="s">
        <v>137</v>
      </c>
      <c r="D75" s="15">
        <v>32856.775630000004</v>
      </c>
      <c r="E75" s="15">
        <v>32856.775630000004</v>
      </c>
      <c r="F75" s="15">
        <v>32856.775630000004</v>
      </c>
    </row>
    <row r="76" spans="1:6" x14ac:dyDescent="0.2">
      <c r="A76" s="25" t="s">
        <v>129</v>
      </c>
      <c r="B76" s="25" t="s">
        <v>129</v>
      </c>
      <c r="C76" s="25" t="s">
        <v>129</v>
      </c>
      <c r="D76" s="15">
        <v>39220.970970000002</v>
      </c>
      <c r="E76" s="15">
        <v>39220.970970000002</v>
      </c>
      <c r="F76" s="15">
        <v>39220.970970000002</v>
      </c>
    </row>
    <row r="77" spans="1:6" x14ac:dyDescent="0.2">
      <c r="A77" s="25" t="s">
        <v>199</v>
      </c>
      <c r="B77" s="25" t="s">
        <v>199</v>
      </c>
      <c r="C77" s="25" t="s">
        <v>199</v>
      </c>
      <c r="D77" s="15">
        <v>23893.31725</v>
      </c>
      <c r="E77" s="15">
        <v>23893.31725</v>
      </c>
      <c r="F77" s="15">
        <v>23893.31725</v>
      </c>
    </row>
    <row r="78" spans="1:6" x14ac:dyDescent="0.2">
      <c r="A78" s="25" t="s">
        <v>127</v>
      </c>
      <c r="B78" s="25" t="s">
        <v>127</v>
      </c>
      <c r="C78" s="25" t="s">
        <v>127</v>
      </c>
      <c r="D78" s="15">
        <v>26374.512649999997</v>
      </c>
      <c r="E78" s="15">
        <v>26374.512649999997</v>
      </c>
      <c r="F78" s="15">
        <v>26374.512649999997</v>
      </c>
    </row>
    <row r="79" spans="1:6" x14ac:dyDescent="0.2">
      <c r="A79" s="25" t="s">
        <v>225</v>
      </c>
      <c r="B79" s="25" t="s">
        <v>225</v>
      </c>
      <c r="C79" s="25" t="s">
        <v>225</v>
      </c>
      <c r="D79" s="15">
        <v>155654.64288</v>
      </c>
      <c r="E79" s="15">
        <v>155654.64288</v>
      </c>
      <c r="F79" s="15">
        <v>155654.64288</v>
      </c>
    </row>
    <row r="80" spans="1:6" x14ac:dyDescent="0.2">
      <c r="A80" s="25" t="s">
        <v>175</v>
      </c>
      <c r="B80" s="25" t="s">
        <v>175</v>
      </c>
      <c r="C80" s="25" t="s">
        <v>175</v>
      </c>
      <c r="D80" s="15">
        <v>17337.411269999997</v>
      </c>
      <c r="E80" s="15">
        <v>17337.411269999997</v>
      </c>
      <c r="F80" s="15">
        <v>17337.411269999997</v>
      </c>
    </row>
    <row r="81" spans="1:6" x14ac:dyDescent="0.2">
      <c r="A81" s="25" t="s">
        <v>209</v>
      </c>
      <c r="B81" s="25" t="s">
        <v>209</v>
      </c>
      <c r="C81" s="25" t="s">
        <v>209</v>
      </c>
      <c r="D81" s="15">
        <v>14950.960400000002</v>
      </c>
      <c r="E81" s="15">
        <v>14950.960400000002</v>
      </c>
      <c r="F81" s="15">
        <v>14950.960400000002</v>
      </c>
    </row>
    <row r="82" spans="1:6" x14ac:dyDescent="0.2">
      <c r="A82" s="26" t="s">
        <v>153</v>
      </c>
      <c r="B82" s="26" t="s">
        <v>153</v>
      </c>
      <c r="C82" s="26" t="s">
        <v>153</v>
      </c>
      <c r="D82" s="15">
        <v>10082.91987</v>
      </c>
      <c r="E82" s="15">
        <v>10082.91987</v>
      </c>
      <c r="F82" s="15">
        <v>10082.91987</v>
      </c>
    </row>
    <row r="83" spans="1:6" x14ac:dyDescent="0.2">
      <c r="A83" s="25" t="s">
        <v>133</v>
      </c>
      <c r="B83" s="25" t="s">
        <v>133</v>
      </c>
      <c r="C83" s="25" t="s">
        <v>133</v>
      </c>
      <c r="D83" s="15">
        <v>6871.4531800000004</v>
      </c>
      <c r="E83" s="15">
        <v>6871.4531800000004</v>
      </c>
      <c r="F83" s="15">
        <v>6871.4531800000004</v>
      </c>
    </row>
    <row r="84" spans="1:6" x14ac:dyDescent="0.2">
      <c r="A84" s="25" t="s">
        <v>187</v>
      </c>
      <c r="B84" s="25" t="s">
        <v>187</v>
      </c>
      <c r="C84" s="25" t="s">
        <v>187</v>
      </c>
      <c r="D84" s="15">
        <v>16483.675610000002</v>
      </c>
      <c r="E84" s="15">
        <v>16483.675610000002</v>
      </c>
      <c r="F84" s="15">
        <v>16483.675610000002</v>
      </c>
    </row>
    <row r="85" spans="1:6" x14ac:dyDescent="0.2">
      <c r="A85" s="25" t="s">
        <v>215</v>
      </c>
      <c r="B85" s="25" t="s">
        <v>215</v>
      </c>
      <c r="C85" s="25" t="s">
        <v>215</v>
      </c>
      <c r="D85" s="15">
        <v>21269.639050000002</v>
      </c>
      <c r="E85" s="15">
        <v>21269.639050000002</v>
      </c>
      <c r="F85" s="15">
        <v>21269.639050000002</v>
      </c>
    </row>
    <row r="86" spans="1:6" x14ac:dyDescent="0.2">
      <c r="A86" s="25" t="s">
        <v>211</v>
      </c>
      <c r="B86" s="25" t="s">
        <v>211</v>
      </c>
      <c r="C86" s="25" t="s">
        <v>211</v>
      </c>
      <c r="D86" s="15">
        <v>12632.4926</v>
      </c>
      <c r="E86" s="15">
        <v>12632.4926</v>
      </c>
      <c r="F86" s="15">
        <v>12632.4926</v>
      </c>
    </row>
    <row r="87" spans="1:6" x14ac:dyDescent="0.2">
      <c r="A87" s="25" t="s">
        <v>221</v>
      </c>
      <c r="B87" s="25" t="s">
        <v>221</v>
      </c>
      <c r="C87" s="25" t="s">
        <v>221</v>
      </c>
      <c r="D87" s="15">
        <v>7259.4685100000006</v>
      </c>
      <c r="E87" s="15">
        <v>7259.4685100000006</v>
      </c>
      <c r="F87" s="15">
        <v>7259.4685100000006</v>
      </c>
    </row>
    <row r="88" spans="1:6" x14ac:dyDescent="0.2">
      <c r="A88" s="25" t="s">
        <v>73</v>
      </c>
      <c r="B88" s="25" t="s">
        <v>73</v>
      </c>
      <c r="C88" s="25" t="s">
        <v>73</v>
      </c>
      <c r="D88" s="15">
        <v>1983.6043299999999</v>
      </c>
      <c r="E88" s="15">
        <v>1983.6043299999999</v>
      </c>
      <c r="F88" s="15">
        <v>1983.6043299999999</v>
      </c>
    </row>
    <row r="89" spans="1:6" x14ac:dyDescent="0.2">
      <c r="A89" s="25" t="s">
        <v>71</v>
      </c>
      <c r="B89" s="25" t="s">
        <v>71</v>
      </c>
      <c r="C89" s="25" t="s">
        <v>71</v>
      </c>
      <c r="D89" s="15">
        <v>2849.2962399999997</v>
      </c>
      <c r="E89" s="15">
        <v>2849.2962399999997</v>
      </c>
      <c r="F89" s="15">
        <v>2849.2962399999997</v>
      </c>
    </row>
    <row r="90" spans="1:6" x14ac:dyDescent="0.2">
      <c r="A90" s="25" t="s">
        <v>217</v>
      </c>
      <c r="B90" s="25" t="s">
        <v>217</v>
      </c>
      <c r="C90" s="25" t="s">
        <v>217</v>
      </c>
      <c r="D90" s="20">
        <v>2248.4085300000002</v>
      </c>
      <c r="E90" s="20">
        <v>2248.4085300000002</v>
      </c>
      <c r="F90" s="20">
        <v>2248.4085300000002</v>
      </c>
    </row>
    <row r="91" spans="1:6" x14ac:dyDescent="0.2">
      <c r="A91"/>
      <c r="B91"/>
      <c r="C91"/>
      <c r="D91" s="17">
        <f t="shared" ref="D91:F91" si="0">SUM(D7:D90)</f>
        <v>82182576.802670002</v>
      </c>
      <c r="E91" s="17">
        <f t="shared" si="0"/>
        <v>82182576.802670002</v>
      </c>
      <c r="F91" s="17">
        <f t="shared" si="0"/>
        <v>82182576.802670002</v>
      </c>
    </row>
    <row r="93" spans="1:6" x14ac:dyDescent="0.2">
      <c r="A93"/>
      <c r="B93"/>
      <c r="C93"/>
      <c r="D93"/>
      <c r="E93"/>
      <c r="F9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outlinePr summaryBelow="0"/>
  </sheetPr>
  <dimension ref="A1:S93"/>
  <sheetViews>
    <sheetView showGridLines="0" zoomScale="80" zoomScaleNormal="80" workbookViewId="0">
      <pane xSplit="2" ySplit="5" topLeftCell="C6" activePane="bottomRight" state="frozenSplit"/>
      <selection activeCell="A94" sqref="A94:XFD333"/>
      <selection pane="topRight" activeCell="A94" sqref="A94:XFD333"/>
      <selection pane="bottomLeft" activeCell="A94" sqref="A94:XFD333"/>
      <selection pane="bottomRight"/>
    </sheetView>
  </sheetViews>
  <sheetFormatPr baseColWidth="10" defaultColWidth="10.83203125" defaultRowHeight="12.75" customHeight="1" x14ac:dyDescent="0.15"/>
  <cols>
    <col min="1" max="1" width="4.83203125" style="2" customWidth="1"/>
    <col min="2" max="2" width="34.6640625" style="2" customWidth="1"/>
    <col min="3" max="4" width="11" style="2" bestFit="1" customWidth="1"/>
    <col min="5" max="5" width="11.83203125" style="2" customWidth="1"/>
    <col min="6" max="6" width="12.6640625" style="2" customWidth="1"/>
    <col min="7" max="7" width="12.5" style="2" customWidth="1"/>
    <col min="8" max="8" width="11.83203125" style="2" customWidth="1"/>
    <col min="9" max="9" width="12.5" style="2" customWidth="1"/>
    <col min="10" max="11" width="11" style="2" bestFit="1" customWidth="1"/>
    <col min="12" max="12" width="12.33203125" style="2" customWidth="1"/>
    <col min="13" max="18" width="11" style="2" bestFit="1" customWidth="1"/>
    <col min="19" max="19" width="13.5" style="3" customWidth="1"/>
    <col min="20" max="16384" width="10.83203125" style="2"/>
  </cols>
  <sheetData>
    <row r="1" spans="1:19" ht="15.75" customHeight="1" x14ac:dyDescent="0.2">
      <c r="A1" s="29" t="s">
        <v>268</v>
      </c>
      <c r="B1" s="1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</row>
    <row r="2" spans="1:19" ht="17.25" customHeight="1" x14ac:dyDescent="0.2">
      <c r="A2" s="45"/>
      <c r="B2" s="45"/>
    </row>
    <row r="3" spans="1:19" ht="14.25" customHeight="1" x14ac:dyDescent="0.15">
      <c r="A3" s="38" t="s">
        <v>0</v>
      </c>
      <c r="B3" s="38"/>
      <c r="S3" s="7" t="s">
        <v>1</v>
      </c>
    </row>
    <row r="4" spans="1:19" ht="14.25" customHeight="1" x14ac:dyDescent="0.2">
      <c r="A4" s="24"/>
      <c r="B4" s="30">
        <v>43101</v>
      </c>
      <c r="C4" s="46" t="s">
        <v>2</v>
      </c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8"/>
    </row>
    <row r="5" spans="1:19" s="14" customFormat="1" ht="158.25" customHeight="1" thickBot="1" x14ac:dyDescent="0.25">
      <c r="A5" s="28" t="s">
        <v>5</v>
      </c>
      <c r="B5" s="28" t="s">
        <v>6</v>
      </c>
      <c r="C5" s="10" t="s">
        <v>38</v>
      </c>
      <c r="D5" s="10" t="s">
        <v>39</v>
      </c>
      <c r="E5" s="10" t="s">
        <v>40</v>
      </c>
      <c r="F5" s="13" t="s">
        <v>41</v>
      </c>
      <c r="G5" s="11" t="s">
        <v>42</v>
      </c>
      <c r="H5" s="10" t="s">
        <v>43</v>
      </c>
      <c r="I5" s="11" t="s">
        <v>42</v>
      </c>
      <c r="J5" s="10" t="s">
        <v>44</v>
      </c>
      <c r="K5" s="10" t="s">
        <v>45</v>
      </c>
      <c r="L5" s="10" t="s">
        <v>46</v>
      </c>
      <c r="M5" s="10" t="s">
        <v>47</v>
      </c>
      <c r="N5" s="10" t="s">
        <v>48</v>
      </c>
      <c r="O5" s="10" t="s">
        <v>49</v>
      </c>
      <c r="P5" s="10" t="s">
        <v>50</v>
      </c>
      <c r="Q5" s="10" t="s">
        <v>51</v>
      </c>
      <c r="R5" s="10" t="s">
        <v>52</v>
      </c>
      <c r="S5" s="10" t="s">
        <v>53</v>
      </c>
    </row>
    <row r="6" spans="1:19" s="14" customFormat="1" ht="13.25" customHeight="1" x14ac:dyDescent="0.2">
      <c r="A6" s="19">
        <v>1</v>
      </c>
      <c r="B6" s="19">
        <v>2</v>
      </c>
      <c r="C6" s="9">
        <v>3</v>
      </c>
      <c r="D6" s="9">
        <v>4</v>
      </c>
      <c r="E6" s="9">
        <v>5</v>
      </c>
      <c r="F6" s="9">
        <v>6</v>
      </c>
      <c r="G6" s="9">
        <v>7</v>
      </c>
      <c r="H6" s="9">
        <v>8</v>
      </c>
      <c r="I6" s="9">
        <v>9</v>
      </c>
      <c r="J6" s="9">
        <v>10</v>
      </c>
      <c r="K6" s="9">
        <v>11</v>
      </c>
      <c r="L6" s="9">
        <v>12</v>
      </c>
      <c r="M6" s="9">
        <v>13</v>
      </c>
      <c r="N6" s="9">
        <v>14</v>
      </c>
      <c r="O6" s="9">
        <v>15</v>
      </c>
      <c r="P6" s="9">
        <v>16</v>
      </c>
      <c r="Q6" s="9">
        <v>17</v>
      </c>
      <c r="R6" s="9">
        <v>18</v>
      </c>
      <c r="S6" s="9">
        <v>19</v>
      </c>
    </row>
    <row r="7" spans="1:19" ht="12.75" customHeight="1" x14ac:dyDescent="0.15">
      <c r="A7" s="25" t="s">
        <v>66</v>
      </c>
      <c r="B7" s="25" t="s">
        <v>67</v>
      </c>
      <c r="C7" s="15">
        <v>12393520.339199999</v>
      </c>
      <c r="D7" s="15">
        <v>233849.48368</v>
      </c>
      <c r="E7" s="15">
        <v>208565759.67379001</v>
      </c>
      <c r="F7" s="15">
        <v>40467784.275079995</v>
      </c>
      <c r="G7" s="15">
        <v>27744537.66499</v>
      </c>
      <c r="H7" s="15">
        <v>168058211.22975001</v>
      </c>
      <c r="I7" s="15">
        <v>50203337.041500002</v>
      </c>
      <c r="J7" s="15">
        <v>0</v>
      </c>
      <c r="K7" s="15">
        <v>2028.5992200000001</v>
      </c>
      <c r="L7" s="15">
        <v>337827.23980000004</v>
      </c>
      <c r="M7" s="15">
        <v>0</v>
      </c>
      <c r="N7" s="15">
        <v>107614.61521</v>
      </c>
      <c r="O7" s="15">
        <v>2277576.0996400001</v>
      </c>
      <c r="P7" s="15">
        <v>7748144.2499599997</v>
      </c>
      <c r="Q7" s="15">
        <v>1425029.4772600001</v>
      </c>
      <c r="R7" s="15">
        <v>362413.20785999997</v>
      </c>
      <c r="S7" s="16">
        <v>233453762.98562002</v>
      </c>
    </row>
    <row r="8" spans="1:19" ht="12.75" customHeight="1" x14ac:dyDescent="0.15">
      <c r="A8" s="25" t="s">
        <v>64</v>
      </c>
      <c r="B8" s="25" t="s">
        <v>65</v>
      </c>
      <c r="C8" s="15">
        <v>5000000</v>
      </c>
      <c r="D8" s="15">
        <v>8414105.3750500008</v>
      </c>
      <c r="E8" s="15">
        <v>148302246.57669002</v>
      </c>
      <c r="F8" s="15">
        <v>46462991.072430015</v>
      </c>
      <c r="G8" s="15">
        <v>30669161.555360001</v>
      </c>
      <c r="H8" s="15">
        <v>86568071.810279995</v>
      </c>
      <c r="I8" s="15">
        <v>20305765.285810001</v>
      </c>
      <c r="J8" s="15">
        <v>0</v>
      </c>
      <c r="K8" s="15">
        <v>0</v>
      </c>
      <c r="L8" s="15">
        <v>34869093.421579994</v>
      </c>
      <c r="M8" s="15">
        <v>0</v>
      </c>
      <c r="N8" s="15">
        <v>399909.02827000001</v>
      </c>
      <c r="O8" s="15">
        <v>72009.620710000003</v>
      </c>
      <c r="P8" s="15">
        <v>2262359.2420099997</v>
      </c>
      <c r="Q8" s="15">
        <v>439426.67856000003</v>
      </c>
      <c r="R8" s="15">
        <v>2903462.9944199999</v>
      </c>
      <c r="S8" s="16">
        <v>202662612.93728998</v>
      </c>
    </row>
    <row r="9" spans="1:19" ht="12.75" customHeight="1" x14ac:dyDescent="0.15">
      <c r="A9" s="25" t="s">
        <v>62</v>
      </c>
      <c r="B9" s="25" t="s">
        <v>63</v>
      </c>
      <c r="C9" s="15">
        <v>2424.3960900000002</v>
      </c>
      <c r="D9" s="15">
        <v>2370056.2305000001</v>
      </c>
      <c r="E9" s="15">
        <v>88584208.808079988</v>
      </c>
      <c r="F9" s="15">
        <v>56926042.269509986</v>
      </c>
      <c r="G9" s="15">
        <v>45327234.00649</v>
      </c>
      <c r="H9" s="15">
        <v>25051785.873519998</v>
      </c>
      <c r="I9" s="15">
        <v>7118017.4438500004</v>
      </c>
      <c r="J9" s="15">
        <v>0</v>
      </c>
      <c r="K9" s="15">
        <v>0</v>
      </c>
      <c r="L9" s="15">
        <v>59718682.311460003</v>
      </c>
      <c r="M9" s="15">
        <v>0</v>
      </c>
      <c r="N9" s="15">
        <v>0</v>
      </c>
      <c r="O9" s="15">
        <v>6167.9381700000004</v>
      </c>
      <c r="P9" s="15">
        <v>1989401.1321999996</v>
      </c>
      <c r="Q9" s="15">
        <v>268436.16647</v>
      </c>
      <c r="R9" s="15">
        <v>3615791.8902499997</v>
      </c>
      <c r="S9" s="16">
        <v>156555168.87321997</v>
      </c>
    </row>
    <row r="10" spans="1:19" ht="12.75" customHeight="1" x14ac:dyDescent="0.15">
      <c r="A10" s="25" t="s">
        <v>68</v>
      </c>
      <c r="B10" s="25" t="s">
        <v>69</v>
      </c>
      <c r="C10" s="15">
        <v>414104.40732999996</v>
      </c>
      <c r="D10" s="15">
        <v>1611020.6280999999</v>
      </c>
      <c r="E10" s="15">
        <v>60709843.104780011</v>
      </c>
      <c r="F10" s="15">
        <v>43833774.805200011</v>
      </c>
      <c r="G10" s="15">
        <v>27785294.660980001</v>
      </c>
      <c r="H10" s="15">
        <v>16735698.881709998</v>
      </c>
      <c r="I10" s="15">
        <v>3775982.2048300002</v>
      </c>
      <c r="J10" s="15">
        <v>3751.84512</v>
      </c>
      <c r="K10" s="15">
        <v>0</v>
      </c>
      <c r="L10" s="15">
        <v>335908.98665000004</v>
      </c>
      <c r="M10" s="15">
        <v>0</v>
      </c>
      <c r="N10" s="15">
        <v>0</v>
      </c>
      <c r="O10" s="15">
        <v>201583.46771</v>
      </c>
      <c r="P10" s="15">
        <v>183305.51865999997</v>
      </c>
      <c r="Q10" s="15">
        <v>186123.57165</v>
      </c>
      <c r="R10" s="15">
        <v>0</v>
      </c>
      <c r="S10" s="16">
        <v>63645641.530000009</v>
      </c>
    </row>
    <row r="11" spans="1:19" ht="12.75" customHeight="1" x14ac:dyDescent="0.15">
      <c r="A11" s="25" t="s">
        <v>78</v>
      </c>
      <c r="B11" s="25" t="s">
        <v>79</v>
      </c>
      <c r="C11" s="15">
        <v>0</v>
      </c>
      <c r="D11" s="15">
        <v>1694445.0259499999</v>
      </c>
      <c r="E11" s="15">
        <v>52280576.91934</v>
      </c>
      <c r="F11" s="15">
        <v>30258990.416530002</v>
      </c>
      <c r="G11" s="15">
        <v>26278328.392790001</v>
      </c>
      <c r="H11" s="15">
        <v>21677756.804450002</v>
      </c>
      <c r="I11" s="15">
        <v>15330211.083349999</v>
      </c>
      <c r="J11" s="15">
        <v>4688.5152400000006</v>
      </c>
      <c r="K11" s="15">
        <v>0</v>
      </c>
      <c r="L11" s="15">
        <v>0</v>
      </c>
      <c r="M11" s="15">
        <v>194042.76659000001</v>
      </c>
      <c r="N11" s="15">
        <v>62045.243589999998</v>
      </c>
      <c r="O11" s="15">
        <v>80050.00523000001</v>
      </c>
      <c r="P11" s="15">
        <v>6427266.5806900002</v>
      </c>
      <c r="Q11" s="15">
        <v>460308.60089999996</v>
      </c>
      <c r="R11" s="15">
        <v>0</v>
      </c>
      <c r="S11" s="16">
        <v>61203423.657530002</v>
      </c>
    </row>
    <row r="12" spans="1:19" ht="12.75" customHeight="1" x14ac:dyDescent="0.15">
      <c r="A12" s="25" t="s">
        <v>110</v>
      </c>
      <c r="B12" s="25" t="s">
        <v>111</v>
      </c>
      <c r="C12" s="15">
        <v>0</v>
      </c>
      <c r="D12" s="15">
        <v>25224800.235130001</v>
      </c>
      <c r="E12" s="15">
        <v>11150964.470069999</v>
      </c>
      <c r="F12" s="15">
        <v>3168209.2519199993</v>
      </c>
      <c r="G12" s="15">
        <v>1480096.05886</v>
      </c>
      <c r="H12" s="15">
        <v>7982755.2181500001</v>
      </c>
      <c r="I12" s="15">
        <v>1297108.7557099999</v>
      </c>
      <c r="J12" s="15">
        <v>0</v>
      </c>
      <c r="K12" s="15">
        <v>0</v>
      </c>
      <c r="L12" s="15">
        <v>0</v>
      </c>
      <c r="M12" s="15">
        <v>10585.5273</v>
      </c>
      <c r="N12" s="15">
        <v>19319.659810000001</v>
      </c>
      <c r="O12" s="15">
        <v>539.43944999999997</v>
      </c>
      <c r="P12" s="15">
        <v>497176.96086999995</v>
      </c>
      <c r="Q12" s="15">
        <v>223386.38925000001</v>
      </c>
      <c r="R12" s="15">
        <v>0</v>
      </c>
      <c r="S12" s="16">
        <v>37126772.681880005</v>
      </c>
    </row>
    <row r="13" spans="1:19" ht="12.75" customHeight="1" x14ac:dyDescent="0.15">
      <c r="A13" s="25" t="s">
        <v>76</v>
      </c>
      <c r="B13" s="25" t="s">
        <v>77</v>
      </c>
      <c r="C13" s="15">
        <v>0</v>
      </c>
      <c r="D13" s="15">
        <v>2541661.3995400001</v>
      </c>
      <c r="E13" s="15">
        <v>19335915.203649998</v>
      </c>
      <c r="F13" s="15">
        <v>8330241.8416099995</v>
      </c>
      <c r="G13" s="15">
        <v>6648482.8975600004</v>
      </c>
      <c r="H13" s="15">
        <v>10907387.075680001</v>
      </c>
      <c r="I13" s="15">
        <v>3807689.3179599997</v>
      </c>
      <c r="J13" s="15">
        <v>158.63999999999999</v>
      </c>
      <c r="K13" s="15">
        <v>0</v>
      </c>
      <c r="L13" s="15">
        <v>1303029.3237999999</v>
      </c>
      <c r="M13" s="15">
        <v>0</v>
      </c>
      <c r="N13" s="15">
        <v>0</v>
      </c>
      <c r="O13" s="15">
        <v>13003.279199999999</v>
      </c>
      <c r="P13" s="15">
        <v>346698.71386000008</v>
      </c>
      <c r="Q13" s="15">
        <v>551852.74172000005</v>
      </c>
      <c r="R13" s="15">
        <v>0</v>
      </c>
      <c r="S13" s="16">
        <v>24092319.301769998</v>
      </c>
    </row>
    <row r="14" spans="1:19" ht="12.75" customHeight="1" x14ac:dyDescent="0.15">
      <c r="A14" s="25" t="s">
        <v>100</v>
      </c>
      <c r="B14" s="25" t="s">
        <v>101</v>
      </c>
      <c r="C14" s="15">
        <v>624993.14225999999</v>
      </c>
      <c r="D14" s="15">
        <v>661951.29513999994</v>
      </c>
      <c r="E14" s="15">
        <v>41366440.056299999</v>
      </c>
      <c r="F14" s="15">
        <v>17758482.798499998</v>
      </c>
      <c r="G14" s="15">
        <v>10380646.913310001</v>
      </c>
      <c r="H14" s="15">
        <v>23607957.257799998</v>
      </c>
      <c r="I14" s="15">
        <v>4331144.3330300003</v>
      </c>
      <c r="J14" s="15">
        <v>28662.791369999999</v>
      </c>
      <c r="K14" s="15">
        <v>62249.884319999997</v>
      </c>
      <c r="L14" s="15">
        <v>0</v>
      </c>
      <c r="M14" s="15">
        <v>0</v>
      </c>
      <c r="N14" s="15">
        <v>0</v>
      </c>
      <c r="O14" s="15">
        <v>0</v>
      </c>
      <c r="P14" s="15">
        <v>964797.46853000007</v>
      </c>
      <c r="Q14" s="15">
        <v>439621.32672000001</v>
      </c>
      <c r="R14" s="15">
        <v>1403358.7881399998</v>
      </c>
      <c r="S14" s="16">
        <v>45552074.75277999</v>
      </c>
    </row>
    <row r="15" spans="1:19" ht="12.75" customHeight="1" x14ac:dyDescent="0.15">
      <c r="A15" s="25" t="s">
        <v>146</v>
      </c>
      <c r="B15" s="25" t="s">
        <v>147</v>
      </c>
      <c r="C15" s="15">
        <v>0</v>
      </c>
      <c r="D15" s="15">
        <v>876196.8121199999</v>
      </c>
      <c r="E15" s="15">
        <v>36900186.301939994</v>
      </c>
      <c r="F15" s="15">
        <v>21280519.341589998</v>
      </c>
      <c r="G15" s="15">
        <v>13210526.34399</v>
      </c>
      <c r="H15" s="15">
        <v>15617972.994939998</v>
      </c>
      <c r="I15" s="15">
        <v>5903357.2971599996</v>
      </c>
      <c r="J15" s="15">
        <v>10355.311460000001</v>
      </c>
      <c r="K15" s="15">
        <v>0</v>
      </c>
      <c r="L15" s="15">
        <v>1915014.4379399999</v>
      </c>
      <c r="M15" s="15">
        <v>0</v>
      </c>
      <c r="N15" s="15">
        <v>0</v>
      </c>
      <c r="O15" s="15">
        <v>10631.12312</v>
      </c>
      <c r="P15" s="15">
        <v>1132918.6690700001</v>
      </c>
      <c r="Q15" s="15">
        <v>324109.42687000002</v>
      </c>
      <c r="R15" s="15">
        <v>489656.34760999994</v>
      </c>
      <c r="S15" s="16">
        <v>41659068.430129997</v>
      </c>
    </row>
    <row r="16" spans="1:19" ht="12.75" customHeight="1" x14ac:dyDescent="0.15">
      <c r="A16" s="25" t="s">
        <v>90</v>
      </c>
      <c r="B16" s="25" t="s">
        <v>91</v>
      </c>
      <c r="C16" s="15">
        <v>0</v>
      </c>
      <c r="D16" s="15">
        <v>60078.904130000003</v>
      </c>
      <c r="E16" s="15">
        <v>35784720.78930001</v>
      </c>
      <c r="F16" s="15">
        <v>22645327.990590006</v>
      </c>
      <c r="G16" s="15">
        <v>21387330.5535</v>
      </c>
      <c r="H16" s="15">
        <v>13119479.674840001</v>
      </c>
      <c r="I16" s="15">
        <v>11676774.85311</v>
      </c>
      <c r="J16" s="15">
        <v>7195.7516599999999</v>
      </c>
      <c r="K16" s="15">
        <v>0</v>
      </c>
      <c r="L16" s="15">
        <v>7018.6707399999996</v>
      </c>
      <c r="M16" s="15">
        <v>0</v>
      </c>
      <c r="N16" s="15">
        <v>0</v>
      </c>
      <c r="O16" s="15">
        <v>190003.53601000001</v>
      </c>
      <c r="P16" s="15">
        <v>1663164.79929</v>
      </c>
      <c r="Q16" s="15">
        <v>184122.95758999998</v>
      </c>
      <c r="R16" s="15">
        <v>3108868.3780799997</v>
      </c>
      <c r="S16" s="16">
        <v>41005173.786800005</v>
      </c>
    </row>
    <row r="17" spans="1:19" ht="12.75" customHeight="1" x14ac:dyDescent="0.15">
      <c r="A17" s="25" t="s">
        <v>74</v>
      </c>
      <c r="B17" s="25" t="s">
        <v>75</v>
      </c>
      <c r="C17" s="15">
        <v>0</v>
      </c>
      <c r="D17" s="15">
        <v>774341.09110999992</v>
      </c>
      <c r="E17" s="15">
        <v>8582204.7552099992</v>
      </c>
      <c r="F17" s="15">
        <v>4436134.6663799994</v>
      </c>
      <c r="G17" s="15">
        <v>3199884.41812</v>
      </c>
      <c r="H17" s="15">
        <v>4145292.96215</v>
      </c>
      <c r="I17" s="15">
        <v>593296.28304000001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4320619.50844</v>
      </c>
      <c r="P17" s="15">
        <v>130815.82442999999</v>
      </c>
      <c r="Q17" s="15">
        <v>136009.62910999998</v>
      </c>
      <c r="R17" s="15">
        <v>0</v>
      </c>
      <c r="S17" s="16">
        <v>13943990.808299998</v>
      </c>
    </row>
    <row r="18" spans="1:19" ht="12.75" customHeight="1" x14ac:dyDescent="0.15">
      <c r="A18" s="25" t="s">
        <v>104</v>
      </c>
      <c r="B18" s="25" t="s">
        <v>105</v>
      </c>
      <c r="C18" s="15">
        <v>0</v>
      </c>
      <c r="D18" s="15">
        <v>127.39668999999999</v>
      </c>
      <c r="E18" s="15">
        <v>25266526.241810001</v>
      </c>
      <c r="F18" s="15">
        <v>15213684.650750004</v>
      </c>
      <c r="G18" s="15">
        <v>14042585.32866</v>
      </c>
      <c r="H18" s="15">
        <v>10052841.591059998</v>
      </c>
      <c r="I18" s="15">
        <v>7326778.2462999998</v>
      </c>
      <c r="J18" s="15">
        <v>24278.250360000002</v>
      </c>
      <c r="K18" s="15">
        <v>0</v>
      </c>
      <c r="L18" s="15">
        <v>351.67907000000002</v>
      </c>
      <c r="M18" s="15">
        <v>0</v>
      </c>
      <c r="N18" s="15">
        <v>0</v>
      </c>
      <c r="O18" s="15">
        <v>125368.05628</v>
      </c>
      <c r="P18" s="15">
        <v>553227.84551000001</v>
      </c>
      <c r="Q18" s="15">
        <v>326259.02451999998</v>
      </c>
      <c r="R18" s="15">
        <v>0</v>
      </c>
      <c r="S18" s="16">
        <v>26296138.494239997</v>
      </c>
    </row>
    <row r="19" spans="1:19" ht="12.75" customHeight="1" x14ac:dyDescent="0.15">
      <c r="A19" s="25" t="s">
        <v>96</v>
      </c>
      <c r="B19" s="25" t="s">
        <v>97</v>
      </c>
      <c r="C19" s="15">
        <v>0</v>
      </c>
      <c r="D19" s="15">
        <v>14447.972290000002</v>
      </c>
      <c r="E19" s="15">
        <v>24983064.070799995</v>
      </c>
      <c r="F19" s="15">
        <v>18619736.535119995</v>
      </c>
      <c r="G19" s="15">
        <v>11200747.65423</v>
      </c>
      <c r="H19" s="15">
        <v>6363259.4315200001</v>
      </c>
      <c r="I19" s="15">
        <v>4353938.2389500001</v>
      </c>
      <c r="J19" s="15">
        <v>7564.8953499999998</v>
      </c>
      <c r="K19" s="15">
        <v>0</v>
      </c>
      <c r="L19" s="15">
        <v>0</v>
      </c>
      <c r="M19" s="15">
        <v>48583.91</v>
      </c>
      <c r="N19" s="15">
        <v>0</v>
      </c>
      <c r="O19" s="15">
        <v>110686.58289999999</v>
      </c>
      <c r="P19" s="15">
        <v>1251110.79152</v>
      </c>
      <c r="Q19" s="15">
        <v>189850.30695000003</v>
      </c>
      <c r="R19" s="15">
        <v>1076750.0824799999</v>
      </c>
      <c r="S19" s="16">
        <v>27682058.612289995</v>
      </c>
    </row>
    <row r="20" spans="1:19" ht="12.75" customHeight="1" x14ac:dyDescent="0.15">
      <c r="A20" s="25" t="s">
        <v>142</v>
      </c>
      <c r="B20" s="25" t="s">
        <v>143</v>
      </c>
      <c r="C20" s="15">
        <v>0</v>
      </c>
      <c r="D20" s="15">
        <v>3374325.8522199998</v>
      </c>
      <c r="E20" s="15">
        <v>16321160.191610001</v>
      </c>
      <c r="F20" s="15">
        <v>8347251.6911999993</v>
      </c>
      <c r="G20" s="15">
        <v>6660052.9241399998</v>
      </c>
      <c r="H20" s="15">
        <v>7973906.5315400008</v>
      </c>
      <c r="I20" s="15">
        <v>2816438.86307</v>
      </c>
      <c r="J20" s="15">
        <v>919.69272999999998</v>
      </c>
      <c r="K20" s="15">
        <v>0</v>
      </c>
      <c r="L20" s="15">
        <v>2593508.6556100002</v>
      </c>
      <c r="M20" s="15">
        <v>16851.617119999999</v>
      </c>
      <c r="N20" s="15">
        <v>44233.840499999998</v>
      </c>
      <c r="O20" s="15">
        <v>7571.3750200000004</v>
      </c>
      <c r="P20" s="15">
        <v>617974.94087999989</v>
      </c>
      <c r="Q20" s="15">
        <v>91062.696960000001</v>
      </c>
      <c r="R20" s="15">
        <v>104406.68832999999</v>
      </c>
      <c r="S20" s="16">
        <v>23172015.550979998</v>
      </c>
    </row>
    <row r="21" spans="1:19" ht="12.75" customHeight="1" x14ac:dyDescent="0.15">
      <c r="A21" s="25" t="s">
        <v>226</v>
      </c>
      <c r="B21" s="25" t="s">
        <v>227</v>
      </c>
      <c r="C21" s="15">
        <v>9708783.4253000002</v>
      </c>
      <c r="D21" s="15">
        <v>156940.27569000001</v>
      </c>
      <c r="E21" s="15">
        <v>2004113.5222</v>
      </c>
      <c r="F21" s="15">
        <v>586497.05822999997</v>
      </c>
      <c r="G21" s="15">
        <v>538014.20961000002</v>
      </c>
      <c r="H21" s="15">
        <v>1417616.4639700002</v>
      </c>
      <c r="I21" s="15">
        <v>517572.50735000003</v>
      </c>
      <c r="J21" s="15">
        <v>0</v>
      </c>
      <c r="K21" s="15">
        <v>10058.771430000001</v>
      </c>
      <c r="L21" s="15">
        <v>5400082.7992000002</v>
      </c>
      <c r="M21" s="15">
        <v>0</v>
      </c>
      <c r="N21" s="15">
        <v>0</v>
      </c>
      <c r="O21" s="15">
        <v>133314.87526</v>
      </c>
      <c r="P21" s="15">
        <v>2520.1619900000001</v>
      </c>
      <c r="Q21" s="15">
        <v>35382.712899999999</v>
      </c>
      <c r="R21" s="15">
        <v>0</v>
      </c>
      <c r="S21" s="16">
        <v>17451196.543970004</v>
      </c>
    </row>
    <row r="22" spans="1:19" ht="12.75" customHeight="1" x14ac:dyDescent="0.15">
      <c r="A22" s="25" t="s">
        <v>80</v>
      </c>
      <c r="B22" s="25" t="s">
        <v>81</v>
      </c>
      <c r="C22" s="15">
        <v>0</v>
      </c>
      <c r="D22" s="15">
        <v>5091876.1220300011</v>
      </c>
      <c r="E22" s="15">
        <v>4876119.3317299988</v>
      </c>
      <c r="F22" s="15">
        <v>1568998.0214799996</v>
      </c>
      <c r="G22" s="15">
        <v>556869.72704000003</v>
      </c>
      <c r="H22" s="15">
        <v>3307121.3102499996</v>
      </c>
      <c r="I22" s="15">
        <v>456659.41116999998</v>
      </c>
      <c r="J22" s="15">
        <v>731.44849999999997</v>
      </c>
      <c r="K22" s="15">
        <v>0</v>
      </c>
      <c r="L22" s="15">
        <v>0</v>
      </c>
      <c r="M22" s="15">
        <v>0</v>
      </c>
      <c r="N22" s="15">
        <v>0</v>
      </c>
      <c r="O22" s="15">
        <v>275.14904999999999</v>
      </c>
      <c r="P22" s="15">
        <v>122757.33188999997</v>
      </c>
      <c r="Q22" s="15">
        <v>117116.35378999999</v>
      </c>
      <c r="R22" s="15">
        <v>0</v>
      </c>
      <c r="S22" s="16">
        <v>10208875.736989999</v>
      </c>
    </row>
    <row r="23" spans="1:19" ht="12.75" customHeight="1" x14ac:dyDescent="0.15">
      <c r="A23" s="25" t="s">
        <v>106</v>
      </c>
      <c r="B23" s="25" t="s">
        <v>107</v>
      </c>
      <c r="C23" s="15">
        <v>0</v>
      </c>
      <c r="D23" s="15">
        <v>142336.43584999998</v>
      </c>
      <c r="E23" s="15">
        <v>16748308.568840001</v>
      </c>
      <c r="F23" s="15">
        <v>16741906.975540001</v>
      </c>
      <c r="G23" s="15">
        <v>16283438.78356</v>
      </c>
      <c r="H23" s="15">
        <v>6401.5933000000005</v>
      </c>
      <c r="I23" s="15">
        <v>6401.5933000000005</v>
      </c>
      <c r="J23" s="15">
        <v>0</v>
      </c>
      <c r="K23" s="15">
        <v>0</v>
      </c>
      <c r="L23" s="15">
        <v>0</v>
      </c>
      <c r="M23" s="15">
        <v>54980.472000000002</v>
      </c>
      <c r="N23" s="15">
        <v>2524.3409999999999</v>
      </c>
      <c r="O23" s="15">
        <v>260.68869999999998</v>
      </c>
      <c r="P23" s="15">
        <v>190428.43092999997</v>
      </c>
      <c r="Q23" s="15">
        <v>39859.680289999997</v>
      </c>
      <c r="R23" s="15">
        <v>0</v>
      </c>
      <c r="S23" s="16">
        <v>17178698.617609996</v>
      </c>
    </row>
    <row r="24" spans="1:19" ht="12.75" customHeight="1" x14ac:dyDescent="0.15">
      <c r="A24" s="25" t="s">
        <v>108</v>
      </c>
      <c r="B24" s="25" t="s">
        <v>109</v>
      </c>
      <c r="C24" s="15">
        <v>0</v>
      </c>
      <c r="D24" s="15">
        <v>168220.27627</v>
      </c>
      <c r="E24" s="15">
        <v>12288347.046599999</v>
      </c>
      <c r="F24" s="15">
        <v>7480792.6543899998</v>
      </c>
      <c r="G24" s="15">
        <v>4768499.6420900002</v>
      </c>
      <c r="H24" s="15">
        <v>4807554.3922100002</v>
      </c>
      <c r="I24" s="15">
        <v>2008078.69912</v>
      </c>
      <c r="J24" s="15">
        <v>0</v>
      </c>
      <c r="K24" s="15">
        <v>0</v>
      </c>
      <c r="L24" s="15">
        <v>2090078.80758</v>
      </c>
      <c r="M24" s="15">
        <v>35738.487000000001</v>
      </c>
      <c r="N24" s="15">
        <v>0</v>
      </c>
      <c r="O24" s="15">
        <v>1505.0271499999999</v>
      </c>
      <c r="P24" s="15">
        <v>264452.61858999997</v>
      </c>
      <c r="Q24" s="15">
        <v>26160.398130000001</v>
      </c>
      <c r="R24" s="15">
        <v>0</v>
      </c>
      <c r="S24" s="16">
        <v>14874502.661319997</v>
      </c>
    </row>
    <row r="25" spans="1:19" ht="12.75" customHeight="1" x14ac:dyDescent="0.15">
      <c r="A25" s="25" t="s">
        <v>82</v>
      </c>
      <c r="B25" s="25" t="s">
        <v>83</v>
      </c>
      <c r="C25" s="15">
        <v>0</v>
      </c>
      <c r="D25" s="15">
        <v>1585372.1744599999</v>
      </c>
      <c r="E25" s="15">
        <v>10642416.990509998</v>
      </c>
      <c r="F25" s="15">
        <v>5770144.6835199986</v>
      </c>
      <c r="G25" s="15">
        <v>3928658.7483000001</v>
      </c>
      <c r="H25" s="15">
        <v>4872272.3069900004</v>
      </c>
      <c r="I25" s="15">
        <v>1580760.6940999997</v>
      </c>
      <c r="J25" s="15">
        <v>0</v>
      </c>
      <c r="K25" s="15">
        <v>4759.4586199999994</v>
      </c>
      <c r="L25" s="15">
        <v>102465.35773</v>
      </c>
      <c r="M25" s="15">
        <v>20312.65423</v>
      </c>
      <c r="N25" s="15">
        <v>0</v>
      </c>
      <c r="O25" s="15">
        <v>9417.3664900000003</v>
      </c>
      <c r="P25" s="15">
        <v>346188.81432999996</v>
      </c>
      <c r="Q25" s="15">
        <v>93239.172149999999</v>
      </c>
      <c r="R25" s="15">
        <v>0</v>
      </c>
      <c r="S25" s="16">
        <v>12804171.98852</v>
      </c>
    </row>
    <row r="26" spans="1:19" ht="12.75" customHeight="1" x14ac:dyDescent="0.15">
      <c r="A26" s="25" t="s">
        <v>130</v>
      </c>
      <c r="B26" s="25" t="s">
        <v>131</v>
      </c>
      <c r="C26" s="15">
        <v>0</v>
      </c>
      <c r="D26" s="15">
        <v>286665.95898000005</v>
      </c>
      <c r="E26" s="15">
        <v>11444181.77764</v>
      </c>
      <c r="F26" s="15">
        <v>5432962.8257800005</v>
      </c>
      <c r="G26" s="15">
        <v>1645648.57223</v>
      </c>
      <c r="H26" s="15">
        <v>6011218.9518599994</v>
      </c>
      <c r="I26" s="15">
        <v>329981.30098</v>
      </c>
      <c r="J26" s="15">
        <v>716.34365000000003</v>
      </c>
      <c r="K26" s="15">
        <v>93932.552159999992</v>
      </c>
      <c r="L26" s="15">
        <v>81995.144239999994</v>
      </c>
      <c r="M26" s="15">
        <v>20296.493999999999</v>
      </c>
      <c r="N26" s="15">
        <v>0</v>
      </c>
      <c r="O26" s="15">
        <v>2065.2190599999999</v>
      </c>
      <c r="P26" s="15">
        <v>440583.64332999999</v>
      </c>
      <c r="Q26" s="15">
        <v>59276.246610000002</v>
      </c>
      <c r="R26" s="15">
        <v>478606.47493999999</v>
      </c>
      <c r="S26" s="16">
        <v>12908319.854610002</v>
      </c>
    </row>
    <row r="27" spans="1:19" ht="12.75" customHeight="1" x14ac:dyDescent="0.15">
      <c r="A27" s="25" t="s">
        <v>176</v>
      </c>
      <c r="B27" s="25" t="s">
        <v>177</v>
      </c>
      <c r="C27" s="15">
        <v>0</v>
      </c>
      <c r="D27" s="15">
        <v>46.224240000000002</v>
      </c>
      <c r="E27" s="15">
        <v>8263454.67863</v>
      </c>
      <c r="F27" s="15">
        <v>4099439.1942300005</v>
      </c>
      <c r="G27" s="15">
        <v>3656844.0706500001</v>
      </c>
      <c r="H27" s="15">
        <v>4164015.4843999995</v>
      </c>
      <c r="I27" s="15">
        <v>935348.7461600001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1330.26647</v>
      </c>
      <c r="P27" s="15">
        <v>168519.80004999996</v>
      </c>
      <c r="Q27" s="15">
        <v>34997.151310000001</v>
      </c>
      <c r="R27" s="15">
        <v>0</v>
      </c>
      <c r="S27" s="16">
        <v>8468348.1207000017</v>
      </c>
    </row>
    <row r="28" spans="1:19" ht="12.75" customHeight="1" x14ac:dyDescent="0.15">
      <c r="A28" s="25" t="s">
        <v>102</v>
      </c>
      <c r="B28" s="25" t="s">
        <v>103</v>
      </c>
      <c r="C28" s="15">
        <v>0</v>
      </c>
      <c r="D28" s="15">
        <v>870977.29667999991</v>
      </c>
      <c r="E28" s="15">
        <v>5143679.6913800007</v>
      </c>
      <c r="F28" s="15">
        <v>5122119.3611600008</v>
      </c>
      <c r="G28" s="15">
        <v>1751287.6674200001</v>
      </c>
      <c r="H28" s="15">
        <v>21560.33022</v>
      </c>
      <c r="I28" s="15">
        <v>21560.33022</v>
      </c>
      <c r="J28" s="15">
        <v>4879.2811600000005</v>
      </c>
      <c r="K28" s="15">
        <v>0</v>
      </c>
      <c r="L28" s="15">
        <v>0</v>
      </c>
      <c r="M28" s="15">
        <v>26234.388019999999</v>
      </c>
      <c r="N28" s="15">
        <v>0</v>
      </c>
      <c r="O28" s="15">
        <v>7243.8722899999993</v>
      </c>
      <c r="P28" s="15">
        <v>106080.17289999999</v>
      </c>
      <c r="Q28" s="15">
        <v>59020.792329999997</v>
      </c>
      <c r="R28" s="15">
        <v>0</v>
      </c>
      <c r="S28" s="16">
        <v>6218115.4947600001</v>
      </c>
    </row>
    <row r="29" spans="1:19" ht="12.75" customHeight="1" x14ac:dyDescent="0.15">
      <c r="A29" s="25" t="s">
        <v>150</v>
      </c>
      <c r="B29" s="25" t="s">
        <v>151</v>
      </c>
      <c r="C29" s="15">
        <v>0</v>
      </c>
      <c r="D29" s="15">
        <v>40712.226049999997</v>
      </c>
      <c r="E29" s="15">
        <v>6589966.2510200003</v>
      </c>
      <c r="F29" s="15">
        <v>3318950.8704500007</v>
      </c>
      <c r="G29" s="15">
        <v>1408025.5152</v>
      </c>
      <c r="H29" s="15">
        <v>3270710.0959099997</v>
      </c>
      <c r="I29" s="15">
        <v>215753.61342000001</v>
      </c>
      <c r="J29" s="15">
        <v>0</v>
      </c>
      <c r="K29" s="15">
        <v>0</v>
      </c>
      <c r="L29" s="15">
        <v>1126234.0266299997</v>
      </c>
      <c r="M29" s="15">
        <v>0</v>
      </c>
      <c r="N29" s="15">
        <v>4602.2434300000004</v>
      </c>
      <c r="O29" s="15">
        <v>2124.9948899999999</v>
      </c>
      <c r="P29" s="15">
        <v>91409.400470000022</v>
      </c>
      <c r="Q29" s="15">
        <v>20422.778560000002</v>
      </c>
      <c r="R29" s="15">
        <v>183527.85941999999</v>
      </c>
      <c r="S29" s="16">
        <v>8058999.7804699978</v>
      </c>
    </row>
    <row r="30" spans="1:19" ht="12.75" customHeight="1" x14ac:dyDescent="0.15">
      <c r="A30" s="25" t="s">
        <v>200</v>
      </c>
      <c r="B30" s="25" t="s">
        <v>201</v>
      </c>
      <c r="C30" s="15">
        <v>0</v>
      </c>
      <c r="D30" s="15">
        <v>63930.024960000002</v>
      </c>
      <c r="E30" s="15">
        <v>8247221.6490899995</v>
      </c>
      <c r="F30" s="15">
        <v>6365406.7647399995</v>
      </c>
      <c r="G30" s="15">
        <v>1106021.0632799999</v>
      </c>
      <c r="H30" s="15">
        <v>1881814.8843500004</v>
      </c>
      <c r="I30" s="15">
        <v>863731.9844800001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10781.891029999999</v>
      </c>
      <c r="Q30" s="15">
        <v>18147.257509999999</v>
      </c>
      <c r="R30" s="15">
        <v>289785.31769000005</v>
      </c>
      <c r="S30" s="16">
        <v>8629866.140279999</v>
      </c>
    </row>
    <row r="31" spans="1:19" ht="12.75" customHeight="1" x14ac:dyDescent="0.15">
      <c r="A31" s="25" t="s">
        <v>184</v>
      </c>
      <c r="B31" s="25" t="s">
        <v>185</v>
      </c>
      <c r="C31" s="15">
        <v>0</v>
      </c>
      <c r="D31" s="15">
        <v>700322.69452999998</v>
      </c>
      <c r="E31" s="15">
        <v>6496415.4664399996</v>
      </c>
      <c r="F31" s="15">
        <v>3839551.6800600002</v>
      </c>
      <c r="G31" s="15">
        <v>3398705.55058</v>
      </c>
      <c r="H31" s="15">
        <v>2656863.7863799995</v>
      </c>
      <c r="I31" s="15">
        <v>935863.06533999997</v>
      </c>
      <c r="J31" s="15">
        <v>543.87093000000004</v>
      </c>
      <c r="K31" s="15">
        <v>0</v>
      </c>
      <c r="L31" s="15">
        <v>229737.00410000002</v>
      </c>
      <c r="M31" s="15">
        <v>8679.7293900000004</v>
      </c>
      <c r="N31" s="15">
        <v>0</v>
      </c>
      <c r="O31" s="15">
        <v>0</v>
      </c>
      <c r="P31" s="15">
        <v>333215.22064000013</v>
      </c>
      <c r="Q31" s="15">
        <v>31319.70667</v>
      </c>
      <c r="R31" s="15">
        <v>85657.567239999989</v>
      </c>
      <c r="S31" s="16">
        <v>7885891.2599400003</v>
      </c>
    </row>
    <row r="32" spans="1:19" ht="12.75" customHeight="1" x14ac:dyDescent="0.15">
      <c r="A32" s="25" t="s">
        <v>172</v>
      </c>
      <c r="B32" s="25" t="s">
        <v>173</v>
      </c>
      <c r="C32" s="15">
        <v>0</v>
      </c>
      <c r="D32" s="15">
        <v>12.57239</v>
      </c>
      <c r="E32" s="15">
        <v>5171235.2440200001</v>
      </c>
      <c r="F32" s="15">
        <v>3100187.2237800006</v>
      </c>
      <c r="G32" s="15">
        <v>665765.72871000005</v>
      </c>
      <c r="H32" s="15">
        <v>2071048.02024</v>
      </c>
      <c r="I32" s="15">
        <v>526209.79366000008</v>
      </c>
      <c r="J32" s="15">
        <v>0</v>
      </c>
      <c r="K32" s="15">
        <v>0</v>
      </c>
      <c r="L32" s="15">
        <v>710.39780000000007</v>
      </c>
      <c r="M32" s="15">
        <v>3.4828199999999998</v>
      </c>
      <c r="N32" s="15">
        <v>221.4836</v>
      </c>
      <c r="O32" s="15">
        <v>7.11714</v>
      </c>
      <c r="P32" s="15">
        <v>99764.07776</v>
      </c>
      <c r="Q32" s="15">
        <v>28636.773819999999</v>
      </c>
      <c r="R32" s="15">
        <v>0</v>
      </c>
      <c r="S32" s="16">
        <v>5300591.1493499996</v>
      </c>
    </row>
    <row r="33" spans="1:19" ht="12.75" customHeight="1" x14ac:dyDescent="0.15">
      <c r="A33" s="25" t="s">
        <v>138</v>
      </c>
      <c r="B33" s="25" t="s">
        <v>139</v>
      </c>
      <c r="C33" s="15">
        <v>0</v>
      </c>
      <c r="D33" s="15">
        <v>1.3754200000000001</v>
      </c>
      <c r="E33" s="15">
        <v>3674381.8057599999</v>
      </c>
      <c r="F33" s="15">
        <v>279755.98662999994</v>
      </c>
      <c r="G33" s="15">
        <v>221808.83343999999</v>
      </c>
      <c r="H33" s="15">
        <v>3394625.8191300002</v>
      </c>
      <c r="I33" s="15">
        <v>376644.34218000004</v>
      </c>
      <c r="J33" s="15">
        <v>0</v>
      </c>
      <c r="K33" s="15">
        <v>0</v>
      </c>
      <c r="L33" s="15">
        <v>0</v>
      </c>
      <c r="M33" s="15">
        <v>10000</v>
      </c>
      <c r="N33" s="15">
        <v>6384.4383699999998</v>
      </c>
      <c r="O33" s="15">
        <v>0</v>
      </c>
      <c r="P33" s="15">
        <v>82907.767770000006</v>
      </c>
      <c r="Q33" s="15">
        <v>39277.065470000001</v>
      </c>
      <c r="R33" s="15">
        <v>0</v>
      </c>
      <c r="S33" s="16">
        <v>3812952.4527899995</v>
      </c>
    </row>
    <row r="34" spans="1:19" ht="12.75" customHeight="1" x14ac:dyDescent="0.15">
      <c r="A34" s="25" t="s">
        <v>94</v>
      </c>
      <c r="B34" s="25" t="s">
        <v>95</v>
      </c>
      <c r="C34" s="15">
        <v>0</v>
      </c>
      <c r="D34" s="15">
        <v>1114081.22539</v>
      </c>
      <c r="E34" s="15">
        <v>2832750.4483600007</v>
      </c>
      <c r="F34" s="15">
        <v>1480820.8072300008</v>
      </c>
      <c r="G34" s="15">
        <v>1426551.41851</v>
      </c>
      <c r="H34" s="15">
        <v>1351920.14442</v>
      </c>
      <c r="I34" s="15">
        <v>938819.63326999999</v>
      </c>
      <c r="J34" s="15">
        <v>955.77511000000004</v>
      </c>
      <c r="K34" s="15">
        <v>0</v>
      </c>
      <c r="L34" s="15">
        <v>0</v>
      </c>
      <c r="M34" s="15">
        <v>0</v>
      </c>
      <c r="N34" s="15">
        <v>7104.7123700000002</v>
      </c>
      <c r="O34" s="15">
        <v>5845.3765000000003</v>
      </c>
      <c r="P34" s="15">
        <v>174785.31724999996</v>
      </c>
      <c r="Q34" s="15">
        <v>54789.013570000003</v>
      </c>
      <c r="R34" s="15">
        <v>0</v>
      </c>
      <c r="S34" s="16">
        <v>4190311.8685500002</v>
      </c>
    </row>
    <row r="35" spans="1:19" ht="12.75" customHeight="1" x14ac:dyDescent="0.15">
      <c r="A35" s="25" t="s">
        <v>140</v>
      </c>
      <c r="B35" s="25" t="s">
        <v>141</v>
      </c>
      <c r="C35" s="15">
        <v>0</v>
      </c>
      <c r="D35" s="15">
        <v>19171.560679999999</v>
      </c>
      <c r="E35" s="15">
        <v>2957352.16084</v>
      </c>
      <c r="F35" s="15">
        <v>1148158.9394999999</v>
      </c>
      <c r="G35" s="15">
        <v>609911.96109</v>
      </c>
      <c r="H35" s="15">
        <v>1809193.22055</v>
      </c>
      <c r="I35" s="15">
        <v>412373.18118000001</v>
      </c>
      <c r="J35" s="15">
        <v>224.42160000000001</v>
      </c>
      <c r="K35" s="15">
        <v>0</v>
      </c>
      <c r="L35" s="15">
        <v>1667.6406500000001</v>
      </c>
      <c r="M35" s="15">
        <v>1471.0106499999999</v>
      </c>
      <c r="N35" s="15">
        <v>155.10410999999999</v>
      </c>
      <c r="O35" s="15">
        <v>8.7775300000000005</v>
      </c>
      <c r="P35" s="15">
        <v>66035.385970000003</v>
      </c>
      <c r="Q35" s="15">
        <v>21313.23317</v>
      </c>
      <c r="R35" s="15">
        <v>0</v>
      </c>
      <c r="S35" s="16">
        <v>3067399.2952000005</v>
      </c>
    </row>
    <row r="36" spans="1:19" ht="12.75" customHeight="1" x14ac:dyDescent="0.15">
      <c r="A36" s="25" t="s">
        <v>86</v>
      </c>
      <c r="B36" s="25" t="s">
        <v>87</v>
      </c>
      <c r="C36" s="15">
        <v>0</v>
      </c>
      <c r="D36" s="15">
        <v>2223.5892199999998</v>
      </c>
      <c r="E36" s="15">
        <v>3544946.7987900004</v>
      </c>
      <c r="F36" s="15">
        <v>1765949.02832</v>
      </c>
      <c r="G36" s="15">
        <v>1580209.20725</v>
      </c>
      <c r="H36" s="15">
        <v>1778997.7704700001</v>
      </c>
      <c r="I36" s="15">
        <v>827659.92206000001</v>
      </c>
      <c r="J36" s="15">
        <v>0</v>
      </c>
      <c r="K36" s="15">
        <v>0</v>
      </c>
      <c r="L36" s="15">
        <v>0</v>
      </c>
      <c r="M36" s="15">
        <v>0</v>
      </c>
      <c r="N36" s="15">
        <v>4113.57</v>
      </c>
      <c r="O36" s="15">
        <v>2401.47525</v>
      </c>
      <c r="P36" s="15">
        <v>101459.72962999999</v>
      </c>
      <c r="Q36" s="15">
        <v>23969.577120000002</v>
      </c>
      <c r="R36" s="15">
        <v>60344.529450000002</v>
      </c>
      <c r="S36" s="16">
        <v>3739459.2694600001</v>
      </c>
    </row>
    <row r="37" spans="1:19" ht="12.75" customHeight="1" x14ac:dyDescent="0.15">
      <c r="A37" s="25" t="s">
        <v>188</v>
      </c>
      <c r="B37" s="25" t="s">
        <v>189</v>
      </c>
      <c r="C37" s="15">
        <v>0</v>
      </c>
      <c r="D37" s="15">
        <v>0</v>
      </c>
      <c r="E37" s="15">
        <v>3731137.3378700004</v>
      </c>
      <c r="F37" s="15">
        <v>2161822.7951100003</v>
      </c>
      <c r="G37" s="15">
        <v>549133.09539000003</v>
      </c>
      <c r="H37" s="15">
        <v>1569314.5427600001</v>
      </c>
      <c r="I37" s="15">
        <v>103307.11981000002</v>
      </c>
      <c r="J37" s="15">
        <v>1690.0462</v>
      </c>
      <c r="K37" s="15">
        <v>0</v>
      </c>
      <c r="L37" s="15">
        <v>0</v>
      </c>
      <c r="M37" s="15">
        <v>55.45</v>
      </c>
      <c r="N37" s="15">
        <v>0</v>
      </c>
      <c r="O37" s="15">
        <v>2833.30944</v>
      </c>
      <c r="P37" s="15">
        <v>49223.640429999985</v>
      </c>
      <c r="Q37" s="15">
        <v>14839.10153</v>
      </c>
      <c r="R37" s="15">
        <v>0</v>
      </c>
      <c r="S37" s="16">
        <v>3799778.885470001</v>
      </c>
    </row>
    <row r="38" spans="1:19" ht="12.75" customHeight="1" x14ac:dyDescent="0.15">
      <c r="A38" s="25" t="s">
        <v>92</v>
      </c>
      <c r="B38" s="25" t="s">
        <v>93</v>
      </c>
      <c r="C38" s="15">
        <v>0</v>
      </c>
      <c r="D38" s="15">
        <v>0</v>
      </c>
      <c r="E38" s="15">
        <v>2962103.6316399998</v>
      </c>
      <c r="F38" s="15">
        <v>739529.84643000003</v>
      </c>
      <c r="G38" s="15">
        <v>310568.37095999997</v>
      </c>
      <c r="H38" s="15">
        <v>2222573.7852099999</v>
      </c>
      <c r="I38" s="15">
        <v>243022.69234000001</v>
      </c>
      <c r="J38" s="15">
        <v>0</v>
      </c>
      <c r="K38" s="15">
        <v>0</v>
      </c>
      <c r="L38" s="15">
        <v>0</v>
      </c>
      <c r="M38" s="15">
        <v>0</v>
      </c>
      <c r="N38" s="15">
        <v>0</v>
      </c>
      <c r="O38" s="15">
        <v>108.08735</v>
      </c>
      <c r="P38" s="15">
        <v>70706.003779999999</v>
      </c>
      <c r="Q38" s="15">
        <v>41680.489370000003</v>
      </c>
      <c r="R38" s="15">
        <v>81620.133400000006</v>
      </c>
      <c r="S38" s="16">
        <v>3156218.3455400001</v>
      </c>
    </row>
    <row r="39" spans="1:19" ht="12.75" customHeight="1" x14ac:dyDescent="0.15">
      <c r="A39" s="25" t="s">
        <v>98</v>
      </c>
      <c r="B39" s="25" t="s">
        <v>99</v>
      </c>
      <c r="C39" s="15">
        <v>0</v>
      </c>
      <c r="D39" s="15">
        <v>673329.14030999981</v>
      </c>
      <c r="E39" s="15">
        <v>1773799.9184700004</v>
      </c>
      <c r="F39" s="15">
        <v>781942.61379000009</v>
      </c>
      <c r="G39" s="15">
        <v>667211.88934999995</v>
      </c>
      <c r="H39" s="15">
        <v>991857.30468000018</v>
      </c>
      <c r="I39" s="15">
        <v>547656.49115000002</v>
      </c>
      <c r="J39" s="15">
        <v>0</v>
      </c>
      <c r="K39" s="15">
        <v>0</v>
      </c>
      <c r="L39" s="15">
        <v>1790.3043900000002</v>
      </c>
      <c r="M39" s="15">
        <v>0</v>
      </c>
      <c r="N39" s="15">
        <v>0</v>
      </c>
      <c r="O39" s="15">
        <v>7733.9984999999997</v>
      </c>
      <c r="P39" s="15">
        <v>44092.281080000001</v>
      </c>
      <c r="Q39" s="15">
        <v>18737.489630000004</v>
      </c>
      <c r="R39" s="15">
        <v>0</v>
      </c>
      <c r="S39" s="16">
        <v>2519483.1323800008</v>
      </c>
    </row>
    <row r="40" spans="1:19" ht="12.75" customHeight="1" x14ac:dyDescent="0.15">
      <c r="A40" s="25" t="s">
        <v>84</v>
      </c>
      <c r="B40" s="25" t="s">
        <v>85</v>
      </c>
      <c r="C40" s="15">
        <v>0</v>
      </c>
      <c r="D40" s="15">
        <v>288481.57112999994</v>
      </c>
      <c r="E40" s="15">
        <v>923746.74129000003</v>
      </c>
      <c r="F40" s="15">
        <v>530464.5451300001</v>
      </c>
      <c r="G40" s="15">
        <v>489748.29371</v>
      </c>
      <c r="H40" s="15">
        <v>393282.19615999993</v>
      </c>
      <c r="I40" s="15">
        <v>120856.70592000001</v>
      </c>
      <c r="J40" s="15">
        <v>0</v>
      </c>
      <c r="K40" s="15">
        <v>0</v>
      </c>
      <c r="L40" s="15">
        <v>0</v>
      </c>
      <c r="M40" s="15">
        <v>0</v>
      </c>
      <c r="N40" s="15">
        <v>22887.73186</v>
      </c>
      <c r="O40" s="15">
        <v>0</v>
      </c>
      <c r="P40" s="15">
        <v>379771.18408000004</v>
      </c>
      <c r="Q40" s="15">
        <v>12876.833409999999</v>
      </c>
      <c r="R40" s="15">
        <v>0</v>
      </c>
      <c r="S40" s="16">
        <v>1627764.0617699998</v>
      </c>
    </row>
    <row r="41" spans="1:19" ht="12.75" customHeight="1" x14ac:dyDescent="0.15">
      <c r="A41" s="25" t="s">
        <v>112</v>
      </c>
      <c r="B41" s="25" t="s">
        <v>113</v>
      </c>
      <c r="C41" s="15">
        <v>0</v>
      </c>
      <c r="D41" s="15">
        <v>1964.70561</v>
      </c>
      <c r="E41" s="15">
        <v>817263.20748999994</v>
      </c>
      <c r="F41" s="15">
        <v>273194.92437000002</v>
      </c>
      <c r="G41" s="15">
        <v>112263.37686</v>
      </c>
      <c r="H41" s="15">
        <v>544068.28311999992</v>
      </c>
      <c r="I41" s="15">
        <v>90327.372860000003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59.947949999999999</v>
      </c>
      <c r="P41" s="15">
        <v>71310.184439999997</v>
      </c>
      <c r="Q41" s="15">
        <v>8218.3029200000001</v>
      </c>
      <c r="R41" s="15">
        <v>0</v>
      </c>
      <c r="S41" s="16">
        <v>898816.34840999986</v>
      </c>
    </row>
    <row r="42" spans="1:19" ht="12.75" customHeight="1" x14ac:dyDescent="0.15">
      <c r="A42" s="25" t="s">
        <v>180</v>
      </c>
      <c r="B42" s="25" t="s">
        <v>181</v>
      </c>
      <c r="C42" s="15">
        <v>0</v>
      </c>
      <c r="D42" s="15">
        <v>0</v>
      </c>
      <c r="E42" s="15">
        <v>1779472.77556</v>
      </c>
      <c r="F42" s="15">
        <v>1227101.0127199998</v>
      </c>
      <c r="G42" s="15">
        <v>675260.55001999997</v>
      </c>
      <c r="H42" s="15">
        <v>552371.7628400001</v>
      </c>
      <c r="I42" s="15">
        <v>271587.84075000003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9.4906000000000006</v>
      </c>
      <c r="P42" s="15">
        <v>6266.64228</v>
      </c>
      <c r="Q42" s="15">
        <v>79009.790190000014</v>
      </c>
      <c r="R42" s="15">
        <v>0</v>
      </c>
      <c r="S42" s="16">
        <v>1864758.69863</v>
      </c>
    </row>
    <row r="43" spans="1:19" ht="12.75" customHeight="1" x14ac:dyDescent="0.15">
      <c r="A43" s="25" t="s">
        <v>114</v>
      </c>
      <c r="B43" s="25" t="s">
        <v>115</v>
      </c>
      <c r="C43" s="15">
        <v>0</v>
      </c>
      <c r="D43" s="15">
        <v>365603.23907999997</v>
      </c>
      <c r="E43" s="15">
        <v>1542315.2614</v>
      </c>
      <c r="F43" s="15">
        <v>33676.935660000003</v>
      </c>
      <c r="G43" s="15">
        <v>27531.160500000002</v>
      </c>
      <c r="H43" s="15">
        <v>1508638.32574</v>
      </c>
      <c r="I43" s="15">
        <v>119083.29181</v>
      </c>
      <c r="J43" s="15">
        <v>632.86149999999998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15">
        <v>38349.945930000002</v>
      </c>
      <c r="Q43" s="15">
        <v>18941.510569999999</v>
      </c>
      <c r="R43" s="15">
        <v>0</v>
      </c>
      <c r="S43" s="16">
        <v>1965842.8184799999</v>
      </c>
    </row>
    <row r="44" spans="1:19" ht="12.75" customHeight="1" x14ac:dyDescent="0.15">
      <c r="A44" s="25" t="s">
        <v>196</v>
      </c>
      <c r="B44" s="25" t="s">
        <v>197</v>
      </c>
      <c r="C44" s="15">
        <v>0</v>
      </c>
      <c r="D44" s="15">
        <v>0.82564000000000004</v>
      </c>
      <c r="E44" s="15">
        <v>1957251.0888</v>
      </c>
      <c r="F44" s="15">
        <v>966856.57415999984</v>
      </c>
      <c r="G44" s="15">
        <v>637647.30093999999</v>
      </c>
      <c r="H44" s="15">
        <v>990394.51464000007</v>
      </c>
      <c r="I44" s="15">
        <v>157228.77713999999</v>
      </c>
      <c r="J44" s="15">
        <v>118.06399999999999</v>
      </c>
      <c r="K44" s="15">
        <v>0</v>
      </c>
      <c r="L44" s="15">
        <v>59961.203869999998</v>
      </c>
      <c r="M44" s="15">
        <v>0</v>
      </c>
      <c r="N44" s="15">
        <v>0</v>
      </c>
      <c r="O44" s="15">
        <v>6645.6747400000004</v>
      </c>
      <c r="P44" s="15">
        <v>29975.596390000002</v>
      </c>
      <c r="Q44" s="15">
        <v>13077.65654</v>
      </c>
      <c r="R44" s="15">
        <v>60441.096599999997</v>
      </c>
      <c r="S44" s="16">
        <v>2127471.20658</v>
      </c>
    </row>
    <row r="45" spans="1:19" ht="12.75" customHeight="1" x14ac:dyDescent="0.15">
      <c r="A45" s="25" t="s">
        <v>164</v>
      </c>
      <c r="B45" s="25" t="s">
        <v>165</v>
      </c>
      <c r="C45" s="15">
        <v>0</v>
      </c>
      <c r="D45" s="15">
        <v>137537.43620999999</v>
      </c>
      <c r="E45" s="15">
        <v>1528505.1538900002</v>
      </c>
      <c r="F45" s="15">
        <v>325763.30151000002</v>
      </c>
      <c r="G45" s="15">
        <v>190638.84508999999</v>
      </c>
      <c r="H45" s="15">
        <v>1202741.8523800001</v>
      </c>
      <c r="I45" s="15">
        <v>54263.962650000001</v>
      </c>
      <c r="J45" s="15">
        <v>4881.5999199999997</v>
      </c>
      <c r="K45" s="15">
        <v>0</v>
      </c>
      <c r="L45" s="15">
        <v>0</v>
      </c>
      <c r="M45" s="15">
        <v>0</v>
      </c>
      <c r="N45" s="15">
        <v>0</v>
      </c>
      <c r="O45" s="15">
        <v>23.204730000000001</v>
      </c>
      <c r="P45" s="15">
        <v>12267.685039999998</v>
      </c>
      <c r="Q45" s="15">
        <v>23310.178799999998</v>
      </c>
      <c r="R45" s="15">
        <v>0</v>
      </c>
      <c r="S45" s="16">
        <v>1706525.2585900002</v>
      </c>
    </row>
    <row r="46" spans="1:19" ht="12.75" customHeight="1" x14ac:dyDescent="0.15">
      <c r="A46" s="25" t="s">
        <v>160</v>
      </c>
      <c r="B46" s="25" t="s">
        <v>161</v>
      </c>
      <c r="C46" s="15">
        <v>0</v>
      </c>
      <c r="D46" s="15">
        <v>0</v>
      </c>
      <c r="E46" s="15">
        <v>856970.11465</v>
      </c>
      <c r="F46" s="15">
        <v>330034.61784999992</v>
      </c>
      <c r="G46" s="15">
        <v>268265.33182000002</v>
      </c>
      <c r="H46" s="15">
        <v>526935.49680000008</v>
      </c>
      <c r="I46" s="15">
        <v>8002.7161999999998</v>
      </c>
      <c r="J46" s="15">
        <v>0</v>
      </c>
      <c r="K46" s="15">
        <v>0</v>
      </c>
      <c r="L46" s="15">
        <v>0</v>
      </c>
      <c r="M46" s="15">
        <v>59.529000000000003</v>
      </c>
      <c r="N46" s="15">
        <v>90189.522010000001</v>
      </c>
      <c r="O46" s="15">
        <v>4273.7833300000002</v>
      </c>
      <c r="P46" s="15">
        <v>433916.51705999998</v>
      </c>
      <c r="Q46" s="15">
        <v>33552.119749999998</v>
      </c>
      <c r="R46" s="15">
        <v>0</v>
      </c>
      <c r="S46" s="16">
        <v>1418961.5858</v>
      </c>
    </row>
    <row r="47" spans="1:19" ht="12.75" customHeight="1" x14ac:dyDescent="0.15">
      <c r="A47" s="25" t="s">
        <v>144</v>
      </c>
      <c r="B47" s="25" t="s">
        <v>145</v>
      </c>
      <c r="C47" s="15">
        <v>0</v>
      </c>
      <c r="D47" s="15">
        <v>0</v>
      </c>
      <c r="E47" s="15">
        <v>1347852.0420499998</v>
      </c>
      <c r="F47" s="15">
        <v>778652.79990999994</v>
      </c>
      <c r="G47" s="15">
        <v>424201.95973</v>
      </c>
      <c r="H47" s="15">
        <v>569199.24213999999</v>
      </c>
      <c r="I47" s="15">
        <v>202378.95435999997</v>
      </c>
      <c r="J47" s="15">
        <v>0</v>
      </c>
      <c r="K47" s="15">
        <v>0</v>
      </c>
      <c r="L47" s="15">
        <v>0</v>
      </c>
      <c r="M47" s="15">
        <v>6895.2820000000002</v>
      </c>
      <c r="N47" s="15">
        <v>50100.50159</v>
      </c>
      <c r="O47" s="15">
        <v>632.24383</v>
      </c>
      <c r="P47" s="15">
        <v>14971.66453</v>
      </c>
      <c r="Q47" s="15">
        <v>2436.0258799999997</v>
      </c>
      <c r="R47" s="15">
        <v>0</v>
      </c>
      <c r="S47" s="16">
        <v>1422887.7598799998</v>
      </c>
    </row>
    <row r="48" spans="1:19" ht="12.75" customHeight="1" x14ac:dyDescent="0.15">
      <c r="A48" s="25" t="s">
        <v>120</v>
      </c>
      <c r="B48" s="25" t="s">
        <v>121</v>
      </c>
      <c r="C48" s="15">
        <v>0</v>
      </c>
      <c r="D48" s="15">
        <v>0</v>
      </c>
      <c r="E48" s="15">
        <v>1703204.0021100002</v>
      </c>
      <c r="F48" s="15">
        <v>1703204.0021100002</v>
      </c>
      <c r="G48" s="15">
        <v>1016074.9034599999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2380.8829999999998</v>
      </c>
      <c r="N48" s="15">
        <v>0</v>
      </c>
      <c r="O48" s="15">
        <v>87.896410000000003</v>
      </c>
      <c r="P48" s="15">
        <v>11584.67949</v>
      </c>
      <c r="Q48" s="15">
        <v>11003.168150000001</v>
      </c>
      <c r="R48" s="15">
        <v>0</v>
      </c>
      <c r="S48" s="16">
        <v>1728260.6291600002</v>
      </c>
    </row>
    <row r="49" spans="1:19" ht="12.75" customHeight="1" x14ac:dyDescent="0.15">
      <c r="A49" s="25" t="s">
        <v>116</v>
      </c>
      <c r="B49" s="25" t="s">
        <v>117</v>
      </c>
      <c r="C49" s="15">
        <v>0</v>
      </c>
      <c r="D49" s="15">
        <v>764484.28489000001</v>
      </c>
      <c r="E49" s="15">
        <v>544040.73707999999</v>
      </c>
      <c r="F49" s="15">
        <v>511478.67721999995</v>
      </c>
      <c r="G49" s="15">
        <v>405160.80125000002</v>
      </c>
      <c r="H49" s="15">
        <v>32562.059859999998</v>
      </c>
      <c r="I49" s="15">
        <v>3752.4231799999998</v>
      </c>
      <c r="J49" s="15">
        <v>1081.4740200000001</v>
      </c>
      <c r="K49" s="15">
        <v>0</v>
      </c>
      <c r="L49" s="15">
        <v>0</v>
      </c>
      <c r="M49" s="15">
        <v>0</v>
      </c>
      <c r="N49" s="15">
        <v>8319.4220000000005</v>
      </c>
      <c r="O49" s="15">
        <v>649.61554000000001</v>
      </c>
      <c r="P49" s="15">
        <v>572.75358000000006</v>
      </c>
      <c r="Q49" s="15">
        <v>1734.87086</v>
      </c>
      <c r="R49" s="15">
        <v>0</v>
      </c>
      <c r="S49" s="16">
        <v>1320883.1579700001</v>
      </c>
    </row>
    <row r="50" spans="1:19" ht="12.75" customHeight="1" x14ac:dyDescent="0.15">
      <c r="A50" s="25" t="s">
        <v>134</v>
      </c>
      <c r="B50" s="25" t="s">
        <v>135</v>
      </c>
      <c r="C50" s="15">
        <v>0</v>
      </c>
      <c r="D50" s="15">
        <v>2007.12329</v>
      </c>
      <c r="E50" s="15">
        <v>1365965.7176000001</v>
      </c>
      <c r="F50" s="15">
        <v>559856.0740299999</v>
      </c>
      <c r="G50" s="15">
        <v>371551.50806999998</v>
      </c>
      <c r="H50" s="15">
        <v>806109.64357000007</v>
      </c>
      <c r="I50" s="15">
        <v>101358.54547000001</v>
      </c>
      <c r="J50" s="15">
        <v>57.64425</v>
      </c>
      <c r="K50" s="15">
        <v>0</v>
      </c>
      <c r="L50" s="15">
        <v>108509.21956</v>
      </c>
      <c r="M50" s="15">
        <v>0.20147999999999999</v>
      </c>
      <c r="N50" s="15">
        <v>4559.2308300000004</v>
      </c>
      <c r="O50" s="15">
        <v>1.0000000000000001E-5</v>
      </c>
      <c r="P50" s="15">
        <v>25321.90942</v>
      </c>
      <c r="Q50" s="15">
        <v>8105.7492499999998</v>
      </c>
      <c r="R50" s="15">
        <v>73664.168510000003</v>
      </c>
      <c r="S50" s="16">
        <v>1588190.9642000003</v>
      </c>
    </row>
    <row r="51" spans="1:19" ht="12.75" customHeight="1" x14ac:dyDescent="0.15">
      <c r="A51" s="25" t="s">
        <v>122</v>
      </c>
      <c r="B51" s="25" t="s">
        <v>123</v>
      </c>
      <c r="C51" s="15">
        <v>0</v>
      </c>
      <c r="D51" s="15">
        <v>1497.49847</v>
      </c>
      <c r="E51" s="15">
        <v>1333267.7948600003</v>
      </c>
      <c r="F51" s="15">
        <v>1328630.9187800002</v>
      </c>
      <c r="G51" s="15">
        <v>750576.57281000004</v>
      </c>
      <c r="H51" s="15">
        <v>4636.87608</v>
      </c>
      <c r="I51" s="15">
        <v>4636.87608</v>
      </c>
      <c r="J51" s="15">
        <v>0</v>
      </c>
      <c r="K51" s="15">
        <v>0</v>
      </c>
      <c r="L51" s="15">
        <v>0</v>
      </c>
      <c r="M51" s="15">
        <v>2344.7539999999999</v>
      </c>
      <c r="N51" s="15">
        <v>0</v>
      </c>
      <c r="O51" s="15">
        <v>0</v>
      </c>
      <c r="P51" s="15">
        <v>54643.329130000006</v>
      </c>
      <c r="Q51" s="15">
        <v>6001.5799100000004</v>
      </c>
      <c r="R51" s="15">
        <v>0</v>
      </c>
      <c r="S51" s="16">
        <v>1397754.9563700003</v>
      </c>
    </row>
    <row r="52" spans="1:19" ht="12.75" customHeight="1" x14ac:dyDescent="0.15">
      <c r="A52" s="25" t="s">
        <v>182</v>
      </c>
      <c r="B52" s="25" t="s">
        <v>183</v>
      </c>
      <c r="C52" s="15">
        <v>0</v>
      </c>
      <c r="D52" s="15">
        <v>0</v>
      </c>
      <c r="E52" s="15">
        <v>1252429.2329200003</v>
      </c>
      <c r="F52" s="15">
        <v>878411.64546000026</v>
      </c>
      <c r="G52" s="15">
        <v>768408.20238999999</v>
      </c>
      <c r="H52" s="15">
        <v>374017.58746000001</v>
      </c>
      <c r="I52" s="15">
        <v>103649.11414999999</v>
      </c>
      <c r="J52" s="15">
        <v>0</v>
      </c>
      <c r="K52" s="15">
        <v>0</v>
      </c>
      <c r="L52" s="15">
        <v>0</v>
      </c>
      <c r="M52" s="15">
        <v>540.25400000000002</v>
      </c>
      <c r="N52" s="15">
        <v>0</v>
      </c>
      <c r="O52" s="15">
        <v>273.62698999999998</v>
      </c>
      <c r="P52" s="15">
        <v>22752.62154</v>
      </c>
      <c r="Q52" s="15">
        <v>5769.7438300000003</v>
      </c>
      <c r="R52" s="15">
        <v>40347.080459999997</v>
      </c>
      <c r="S52" s="16">
        <v>1322112.5597400004</v>
      </c>
    </row>
    <row r="53" spans="1:19" ht="12.75" customHeight="1" x14ac:dyDescent="0.15">
      <c r="A53" s="25" t="s">
        <v>118</v>
      </c>
      <c r="B53" s="25" t="s">
        <v>119</v>
      </c>
      <c r="C53" s="15">
        <v>0</v>
      </c>
      <c r="D53" s="15">
        <v>141613.81169999999</v>
      </c>
      <c r="E53" s="15">
        <v>895111.27255000011</v>
      </c>
      <c r="F53" s="15">
        <v>674665.16720000014</v>
      </c>
      <c r="G53" s="15">
        <v>221473.50904999999</v>
      </c>
      <c r="H53" s="15">
        <v>220446.10535</v>
      </c>
      <c r="I53" s="15">
        <v>23718.139239999997</v>
      </c>
      <c r="J53" s="15">
        <v>0</v>
      </c>
      <c r="K53" s="15">
        <v>0</v>
      </c>
      <c r="L53" s="15">
        <v>167722.30617</v>
      </c>
      <c r="M53" s="15">
        <v>2358.5050000000001</v>
      </c>
      <c r="N53" s="15">
        <v>0</v>
      </c>
      <c r="O53" s="15">
        <v>37.93038</v>
      </c>
      <c r="P53" s="15">
        <v>6381.6356599999999</v>
      </c>
      <c r="Q53" s="15">
        <v>2230.2313300000001</v>
      </c>
      <c r="R53" s="15">
        <v>38268.127499999995</v>
      </c>
      <c r="S53" s="16">
        <v>1253723.8202899999</v>
      </c>
    </row>
    <row r="54" spans="1:19" ht="12.75" customHeight="1" x14ac:dyDescent="0.15">
      <c r="A54" s="25" t="s">
        <v>156</v>
      </c>
      <c r="B54" s="25" t="s">
        <v>157</v>
      </c>
      <c r="C54" s="15">
        <v>0</v>
      </c>
      <c r="D54" s="15">
        <v>0</v>
      </c>
      <c r="E54" s="15">
        <v>1101950.8668500001</v>
      </c>
      <c r="F54" s="15">
        <v>434563.45051000005</v>
      </c>
      <c r="G54" s="15">
        <v>389382.18586000003</v>
      </c>
      <c r="H54" s="15">
        <v>667387.41634</v>
      </c>
      <c r="I54" s="15">
        <v>162800.05214000001</v>
      </c>
      <c r="J54" s="15">
        <v>0</v>
      </c>
      <c r="K54" s="15">
        <v>0</v>
      </c>
      <c r="L54" s="15">
        <v>0</v>
      </c>
      <c r="M54" s="15">
        <v>1305.8910000000001</v>
      </c>
      <c r="N54" s="15">
        <v>8479.4655000000002</v>
      </c>
      <c r="O54" s="15">
        <v>350.67422999999997</v>
      </c>
      <c r="P54" s="15">
        <v>4423.6250900000005</v>
      </c>
      <c r="Q54" s="15">
        <v>1683.39842</v>
      </c>
      <c r="R54" s="15">
        <v>0</v>
      </c>
      <c r="S54" s="16">
        <v>1118193.9210900001</v>
      </c>
    </row>
    <row r="55" spans="1:19" ht="12.75" customHeight="1" x14ac:dyDescent="0.15">
      <c r="A55" s="25" t="s">
        <v>88</v>
      </c>
      <c r="B55" s="25" t="s">
        <v>89</v>
      </c>
      <c r="C55" s="15">
        <v>0</v>
      </c>
      <c r="D55" s="15">
        <v>54562.041919999996</v>
      </c>
      <c r="E55" s="15">
        <v>246789.12832000002</v>
      </c>
      <c r="F55" s="15">
        <v>114414.11576999999</v>
      </c>
      <c r="G55" s="15">
        <v>109378.30752</v>
      </c>
      <c r="H55" s="15">
        <v>132375.01255000001</v>
      </c>
      <c r="I55" s="15">
        <v>28614.22666</v>
      </c>
      <c r="J55" s="15">
        <v>0</v>
      </c>
      <c r="K55" s="15">
        <v>0</v>
      </c>
      <c r="L55" s="15">
        <v>163308.22318999999</v>
      </c>
      <c r="M55" s="15">
        <v>0</v>
      </c>
      <c r="N55" s="15">
        <v>1029.08223</v>
      </c>
      <c r="O55" s="15">
        <v>0</v>
      </c>
      <c r="P55" s="15">
        <v>4727.0852799999993</v>
      </c>
      <c r="Q55" s="15">
        <v>21330.773149999997</v>
      </c>
      <c r="R55" s="15">
        <v>0</v>
      </c>
      <c r="S55" s="16">
        <v>491746.33409000002</v>
      </c>
    </row>
    <row r="56" spans="1:19" ht="12.75" customHeight="1" x14ac:dyDescent="0.15">
      <c r="A56" s="25" t="s">
        <v>218</v>
      </c>
      <c r="B56" s="25" t="s">
        <v>219</v>
      </c>
      <c r="C56" s="15">
        <v>0</v>
      </c>
      <c r="D56" s="15">
        <v>171556.21875</v>
      </c>
      <c r="E56" s="15">
        <v>852369.57965999993</v>
      </c>
      <c r="F56" s="15">
        <v>794271.45313999988</v>
      </c>
      <c r="G56" s="15">
        <v>758836.47423000005</v>
      </c>
      <c r="H56" s="15">
        <v>58098.126519999998</v>
      </c>
      <c r="I56" s="15">
        <v>7083.5877099999998</v>
      </c>
      <c r="J56" s="15">
        <v>1907.4302</v>
      </c>
      <c r="K56" s="15">
        <v>0</v>
      </c>
      <c r="L56" s="15">
        <v>0</v>
      </c>
      <c r="M56" s="15">
        <v>8679.5619999999999</v>
      </c>
      <c r="N56" s="15">
        <v>0</v>
      </c>
      <c r="O56" s="15">
        <v>100.47187</v>
      </c>
      <c r="P56" s="15">
        <v>3794.1494000000002</v>
      </c>
      <c r="Q56" s="15">
        <v>5558.6180199999999</v>
      </c>
      <c r="R56" s="15">
        <v>0</v>
      </c>
      <c r="S56" s="16">
        <v>1043966.0299</v>
      </c>
    </row>
    <row r="57" spans="1:19" ht="12.75" customHeight="1" x14ac:dyDescent="0.15">
      <c r="A57" s="25" t="s">
        <v>194</v>
      </c>
      <c r="B57" s="25" t="s">
        <v>195</v>
      </c>
      <c r="C57" s="15">
        <v>0</v>
      </c>
      <c r="D57" s="15">
        <v>0</v>
      </c>
      <c r="E57" s="15">
        <v>1048725.4928199998</v>
      </c>
      <c r="F57" s="15">
        <v>507997.79094000009</v>
      </c>
      <c r="G57" s="15">
        <v>506478.20869</v>
      </c>
      <c r="H57" s="15">
        <v>540727.70187999983</v>
      </c>
      <c r="I57" s="15">
        <v>238315.23668</v>
      </c>
      <c r="J57" s="15">
        <v>0</v>
      </c>
      <c r="K57" s="15">
        <v>0</v>
      </c>
      <c r="L57" s="15">
        <v>0</v>
      </c>
      <c r="M57" s="15">
        <v>1244.3869999999999</v>
      </c>
      <c r="N57" s="15">
        <v>0</v>
      </c>
      <c r="O57" s="15">
        <v>0</v>
      </c>
      <c r="P57" s="15">
        <v>1424.6258700000001</v>
      </c>
      <c r="Q57" s="15">
        <v>4902.3671899999999</v>
      </c>
      <c r="R57" s="15">
        <v>0</v>
      </c>
      <c r="S57" s="16">
        <v>1056296.8728799999</v>
      </c>
    </row>
    <row r="58" spans="1:19" ht="12.75" customHeight="1" x14ac:dyDescent="0.15">
      <c r="A58" s="25" t="s">
        <v>148</v>
      </c>
      <c r="B58" s="25" t="s">
        <v>149</v>
      </c>
      <c r="C58" s="15">
        <v>0</v>
      </c>
      <c r="D58" s="15">
        <v>0</v>
      </c>
      <c r="E58" s="15">
        <v>717144.56226999988</v>
      </c>
      <c r="F58" s="15">
        <v>315779.83009999996</v>
      </c>
      <c r="G58" s="15">
        <v>270599.25514000002</v>
      </c>
      <c r="H58" s="15">
        <v>400086.18436999997</v>
      </c>
      <c r="I58" s="15">
        <v>56396.703139999998</v>
      </c>
      <c r="J58" s="15">
        <v>0</v>
      </c>
      <c r="K58" s="15">
        <v>0</v>
      </c>
      <c r="L58" s="15">
        <v>0</v>
      </c>
      <c r="M58" s="15">
        <v>3915.9749999999999</v>
      </c>
      <c r="N58" s="15">
        <v>704.41823999999997</v>
      </c>
      <c r="O58" s="15">
        <v>225.08629000000002</v>
      </c>
      <c r="P58" s="15">
        <v>11837.403969999999</v>
      </c>
      <c r="Q58" s="15">
        <v>5209.5638400000007</v>
      </c>
      <c r="R58" s="15">
        <v>0</v>
      </c>
      <c r="S58" s="16">
        <v>739037.00960999983</v>
      </c>
    </row>
    <row r="59" spans="1:19" ht="12.75" customHeight="1" x14ac:dyDescent="0.15">
      <c r="A59" s="25" t="s">
        <v>178</v>
      </c>
      <c r="B59" s="25" t="s">
        <v>179</v>
      </c>
      <c r="C59" s="15">
        <v>0</v>
      </c>
      <c r="D59" s="15">
        <v>0</v>
      </c>
      <c r="E59" s="15">
        <v>886144.85583000001</v>
      </c>
      <c r="F59" s="15">
        <v>488643.47673999995</v>
      </c>
      <c r="G59" s="15">
        <v>331453.63293999998</v>
      </c>
      <c r="H59" s="15">
        <v>397501.37909</v>
      </c>
      <c r="I59" s="15">
        <v>69115.013730000006</v>
      </c>
      <c r="J59" s="15">
        <v>0</v>
      </c>
      <c r="K59" s="15">
        <v>0</v>
      </c>
      <c r="L59" s="15">
        <v>0</v>
      </c>
      <c r="M59" s="15">
        <v>1048.511</v>
      </c>
      <c r="N59" s="15">
        <v>0</v>
      </c>
      <c r="O59" s="15">
        <v>0</v>
      </c>
      <c r="P59" s="15">
        <v>13249.667179999999</v>
      </c>
      <c r="Q59" s="15">
        <v>9754.2422200000019</v>
      </c>
      <c r="R59" s="15">
        <v>0</v>
      </c>
      <c r="S59" s="16">
        <v>910197.27623000008</v>
      </c>
    </row>
    <row r="60" spans="1:19" ht="12.75" customHeight="1" x14ac:dyDescent="0.15">
      <c r="A60" s="25" t="s">
        <v>222</v>
      </c>
      <c r="B60" s="25" t="s">
        <v>223</v>
      </c>
      <c r="C60" s="15">
        <v>0</v>
      </c>
      <c r="D60" s="15">
        <v>0</v>
      </c>
      <c r="E60" s="15">
        <v>882313.36650999996</v>
      </c>
      <c r="F60" s="15">
        <v>683836.93612999993</v>
      </c>
      <c r="G60" s="15">
        <v>572352.95094999997</v>
      </c>
      <c r="H60" s="15">
        <v>198476.43038000001</v>
      </c>
      <c r="I60" s="15">
        <v>51347.742750000005</v>
      </c>
      <c r="J60" s="15">
        <v>0</v>
      </c>
      <c r="K60" s="15">
        <v>0</v>
      </c>
      <c r="L60" s="15">
        <v>0</v>
      </c>
      <c r="M60" s="15">
        <v>494.09300000000002</v>
      </c>
      <c r="N60" s="15">
        <v>0</v>
      </c>
      <c r="O60" s="15">
        <v>357.67090000000002</v>
      </c>
      <c r="P60" s="15">
        <v>31075.202959999995</v>
      </c>
      <c r="Q60" s="15">
        <v>4933.9657399999996</v>
      </c>
      <c r="R60" s="15">
        <v>0</v>
      </c>
      <c r="S60" s="16">
        <v>919174.29911000002</v>
      </c>
    </row>
    <row r="61" spans="1:19" ht="12.75" customHeight="1" x14ac:dyDescent="0.15">
      <c r="A61" s="25" t="s">
        <v>204</v>
      </c>
      <c r="B61" s="25" t="s">
        <v>205</v>
      </c>
      <c r="C61" s="15">
        <v>0</v>
      </c>
      <c r="D61" s="15">
        <v>263563.18164999998</v>
      </c>
      <c r="E61" s="15">
        <v>301253.19350000005</v>
      </c>
      <c r="F61" s="15">
        <v>80206.950100000016</v>
      </c>
      <c r="G61" s="15">
        <v>63974.53067</v>
      </c>
      <c r="H61" s="15">
        <v>221046.24340000004</v>
      </c>
      <c r="I61" s="15">
        <v>77487.059959999999</v>
      </c>
      <c r="J61" s="15">
        <v>101.91173999999999</v>
      </c>
      <c r="K61" s="15">
        <v>0</v>
      </c>
      <c r="L61" s="15">
        <v>0</v>
      </c>
      <c r="M61" s="15">
        <v>8323.3115500000004</v>
      </c>
      <c r="N61" s="15">
        <v>10363.29088</v>
      </c>
      <c r="O61" s="15">
        <v>79.861789999999999</v>
      </c>
      <c r="P61" s="15">
        <v>1288.6678899999999</v>
      </c>
      <c r="Q61" s="15">
        <v>3143.8538099999996</v>
      </c>
      <c r="R61" s="15">
        <v>0</v>
      </c>
      <c r="S61" s="16">
        <v>588117.27280999999</v>
      </c>
    </row>
    <row r="62" spans="1:19" ht="12.75" customHeight="1" x14ac:dyDescent="0.15">
      <c r="A62" s="25" t="s">
        <v>154</v>
      </c>
      <c r="B62" s="25" t="s">
        <v>155</v>
      </c>
      <c r="C62" s="15">
        <v>0</v>
      </c>
      <c r="D62" s="15">
        <v>0</v>
      </c>
      <c r="E62" s="15">
        <v>584599.19837999996</v>
      </c>
      <c r="F62" s="15">
        <v>372611.59748</v>
      </c>
      <c r="G62" s="15">
        <v>303279.38825000002</v>
      </c>
      <c r="H62" s="15">
        <v>211987.60089999999</v>
      </c>
      <c r="I62" s="15">
        <v>66877.306229999987</v>
      </c>
      <c r="J62" s="15">
        <v>0</v>
      </c>
      <c r="K62" s="15">
        <v>0</v>
      </c>
      <c r="L62" s="15">
        <v>0</v>
      </c>
      <c r="M62" s="15">
        <v>4605</v>
      </c>
      <c r="N62" s="15">
        <v>12.877219999999999</v>
      </c>
      <c r="O62" s="15">
        <v>6.9185400000000001</v>
      </c>
      <c r="P62" s="15">
        <v>7253.4501000000009</v>
      </c>
      <c r="Q62" s="15">
        <v>5935.0392899999997</v>
      </c>
      <c r="R62" s="15">
        <v>0</v>
      </c>
      <c r="S62" s="16">
        <v>602412.48352999997</v>
      </c>
    </row>
    <row r="63" spans="1:19" ht="12.75" customHeight="1" x14ac:dyDescent="0.15">
      <c r="A63" s="25" t="s">
        <v>192</v>
      </c>
      <c r="B63" s="25" t="s">
        <v>193</v>
      </c>
      <c r="C63" s="15">
        <v>0</v>
      </c>
      <c r="D63" s="15">
        <v>36279.119040000005</v>
      </c>
      <c r="E63" s="15">
        <v>723036.31154999998</v>
      </c>
      <c r="F63" s="15">
        <v>503993.99530999997</v>
      </c>
      <c r="G63" s="15">
        <v>362167.39095999999</v>
      </c>
      <c r="H63" s="15">
        <v>219042.31623999999</v>
      </c>
      <c r="I63" s="15">
        <v>65412.38465</v>
      </c>
      <c r="J63" s="15">
        <v>84.754000000000005</v>
      </c>
      <c r="K63" s="15">
        <v>0</v>
      </c>
      <c r="L63" s="15">
        <v>0</v>
      </c>
      <c r="M63" s="15">
        <v>0</v>
      </c>
      <c r="N63" s="15">
        <v>0</v>
      </c>
      <c r="O63" s="15">
        <v>144.89919</v>
      </c>
      <c r="P63" s="15">
        <v>7176.3319700000002</v>
      </c>
      <c r="Q63" s="15">
        <v>2783.0116800000001</v>
      </c>
      <c r="R63" s="15">
        <v>0</v>
      </c>
      <c r="S63" s="16">
        <v>769504.42743000004</v>
      </c>
    </row>
    <row r="64" spans="1:19" ht="12.75" customHeight="1" x14ac:dyDescent="0.15">
      <c r="A64" s="25" t="s">
        <v>166</v>
      </c>
      <c r="B64" s="25" t="s">
        <v>167</v>
      </c>
      <c r="C64" s="15">
        <v>0</v>
      </c>
      <c r="D64" s="15">
        <v>0</v>
      </c>
      <c r="E64" s="15">
        <v>576404.10589999997</v>
      </c>
      <c r="F64" s="15">
        <v>280549.73317999998</v>
      </c>
      <c r="G64" s="15">
        <v>266365.49469999998</v>
      </c>
      <c r="H64" s="15">
        <v>295854.37271999998</v>
      </c>
      <c r="I64" s="15">
        <v>77639.516139999992</v>
      </c>
      <c r="J64" s="15">
        <v>0</v>
      </c>
      <c r="K64" s="15">
        <v>0</v>
      </c>
      <c r="L64" s="15">
        <v>11773.387149999999</v>
      </c>
      <c r="M64" s="15">
        <v>0</v>
      </c>
      <c r="N64" s="15">
        <v>1376.4365499999999</v>
      </c>
      <c r="O64" s="15">
        <v>0</v>
      </c>
      <c r="P64" s="15">
        <v>6425.5904099999998</v>
      </c>
      <c r="Q64" s="15">
        <v>5381.8621999999996</v>
      </c>
      <c r="R64" s="15">
        <v>0</v>
      </c>
      <c r="S64" s="16">
        <v>601361.38220999984</v>
      </c>
    </row>
    <row r="65" spans="1:19" ht="12.75" customHeight="1" x14ac:dyDescent="0.15">
      <c r="A65" s="25" t="s">
        <v>212</v>
      </c>
      <c r="B65" s="25" t="s">
        <v>213</v>
      </c>
      <c r="C65" s="15">
        <v>0</v>
      </c>
      <c r="D65" s="15">
        <v>42370.688800000004</v>
      </c>
      <c r="E65" s="15">
        <v>594043.31417999999</v>
      </c>
      <c r="F65" s="15">
        <v>197247.74554999996</v>
      </c>
      <c r="G65" s="15">
        <v>160424.95702</v>
      </c>
      <c r="H65" s="15">
        <v>396795.56862999999</v>
      </c>
      <c r="I65" s="15">
        <v>38245.798909999998</v>
      </c>
      <c r="J65" s="15">
        <v>0</v>
      </c>
      <c r="K65" s="15">
        <v>0</v>
      </c>
      <c r="L65" s="15">
        <v>0</v>
      </c>
      <c r="M65" s="15">
        <v>121.03</v>
      </c>
      <c r="N65" s="15">
        <v>0</v>
      </c>
      <c r="O65" s="15">
        <v>29.277609999999999</v>
      </c>
      <c r="P65" s="15">
        <v>1147.6971800000001</v>
      </c>
      <c r="Q65" s="15">
        <v>4142.9795100000001</v>
      </c>
      <c r="R65" s="15">
        <v>0</v>
      </c>
      <c r="S65" s="16">
        <v>641854.98728</v>
      </c>
    </row>
    <row r="66" spans="1:19" ht="12.75" customHeight="1" x14ac:dyDescent="0.15">
      <c r="A66" s="25" t="s">
        <v>170</v>
      </c>
      <c r="B66" s="25" t="s">
        <v>171</v>
      </c>
      <c r="C66" s="15">
        <v>0</v>
      </c>
      <c r="D66" s="15">
        <v>927.17864999999995</v>
      </c>
      <c r="E66" s="15">
        <v>483476.06245999993</v>
      </c>
      <c r="F66" s="15">
        <v>336037.27262999996</v>
      </c>
      <c r="G66" s="15">
        <v>320902.45019</v>
      </c>
      <c r="H66" s="15">
        <v>147438.78982999999</v>
      </c>
      <c r="I66" s="15">
        <v>26682.663390000002</v>
      </c>
      <c r="J66" s="15">
        <v>0</v>
      </c>
      <c r="K66" s="15">
        <v>0</v>
      </c>
      <c r="L66" s="15">
        <v>13682.447319999999</v>
      </c>
      <c r="M66" s="15">
        <v>0</v>
      </c>
      <c r="N66" s="15">
        <v>0</v>
      </c>
      <c r="O66" s="15">
        <v>3739.29763</v>
      </c>
      <c r="P66" s="15">
        <v>56114.357239999998</v>
      </c>
      <c r="Q66" s="15">
        <v>3653.8029199999996</v>
      </c>
      <c r="R66" s="15">
        <v>17072.927609999999</v>
      </c>
      <c r="S66" s="16">
        <v>578666.07383000001</v>
      </c>
    </row>
    <row r="67" spans="1:19" ht="12.75" customHeight="1" x14ac:dyDescent="0.15">
      <c r="A67" s="25" t="s">
        <v>206</v>
      </c>
      <c r="B67" s="25" t="s">
        <v>207</v>
      </c>
      <c r="C67" s="15">
        <v>0</v>
      </c>
      <c r="D67" s="15">
        <v>0</v>
      </c>
      <c r="E67" s="15">
        <v>320811.47534999996</v>
      </c>
      <c r="F67" s="15">
        <v>45191.401439999994</v>
      </c>
      <c r="G67" s="15">
        <v>40400.368190000001</v>
      </c>
      <c r="H67" s="15">
        <v>275620.07390999998</v>
      </c>
      <c r="I67" s="15">
        <v>6987.9684600000001</v>
      </c>
      <c r="J67" s="15">
        <v>0</v>
      </c>
      <c r="K67" s="15">
        <v>0</v>
      </c>
      <c r="L67" s="15">
        <v>0</v>
      </c>
      <c r="M67" s="15">
        <v>0</v>
      </c>
      <c r="N67" s="15">
        <v>0</v>
      </c>
      <c r="O67" s="15">
        <v>0</v>
      </c>
      <c r="P67" s="15">
        <v>9482.9133399999992</v>
      </c>
      <c r="Q67" s="15">
        <v>2304.1453299999998</v>
      </c>
      <c r="R67" s="15">
        <v>0</v>
      </c>
      <c r="S67" s="16">
        <v>332598.53401999996</v>
      </c>
    </row>
    <row r="68" spans="1:19" ht="12.75" customHeight="1" x14ac:dyDescent="0.15">
      <c r="A68" s="25" t="s">
        <v>124</v>
      </c>
      <c r="B68" s="25" t="s">
        <v>125</v>
      </c>
      <c r="C68" s="15">
        <v>0</v>
      </c>
      <c r="D68" s="15">
        <v>2.3845900000000002</v>
      </c>
      <c r="E68" s="15">
        <v>460672.46564000001</v>
      </c>
      <c r="F68" s="15">
        <v>357042.31946999999</v>
      </c>
      <c r="G68" s="15">
        <v>196495.15312999999</v>
      </c>
      <c r="H68" s="15">
        <v>103630.14617000001</v>
      </c>
      <c r="I68" s="15">
        <v>10939.16732</v>
      </c>
      <c r="J68" s="15">
        <v>1028.8491899999999</v>
      </c>
      <c r="K68" s="15">
        <v>0</v>
      </c>
      <c r="L68" s="15">
        <v>0</v>
      </c>
      <c r="M68" s="15">
        <v>13056.912</v>
      </c>
      <c r="N68" s="15">
        <v>0</v>
      </c>
      <c r="O68" s="15">
        <v>3069.2884800000002</v>
      </c>
      <c r="P68" s="15">
        <v>5512.5823499999997</v>
      </c>
      <c r="Q68" s="15">
        <v>4077.8872700000002</v>
      </c>
      <c r="R68" s="15">
        <v>0</v>
      </c>
      <c r="S68" s="16">
        <v>487420.36951999995</v>
      </c>
    </row>
    <row r="69" spans="1:19" ht="12.75" customHeight="1" x14ac:dyDescent="0.15">
      <c r="A69" s="25" t="s">
        <v>158</v>
      </c>
      <c r="B69" s="25" t="s">
        <v>159</v>
      </c>
      <c r="C69" s="15">
        <v>0</v>
      </c>
      <c r="D69" s="15">
        <v>15254.92073</v>
      </c>
      <c r="E69" s="15">
        <v>464150.58297999995</v>
      </c>
      <c r="F69" s="15">
        <v>143781.10218999998</v>
      </c>
      <c r="G69" s="15">
        <v>100990.10171</v>
      </c>
      <c r="H69" s="15">
        <v>320369.48079</v>
      </c>
      <c r="I69" s="15">
        <v>20375.635840000003</v>
      </c>
      <c r="J69" s="15">
        <v>0</v>
      </c>
      <c r="K69" s="15">
        <v>0</v>
      </c>
      <c r="L69" s="15">
        <v>0</v>
      </c>
      <c r="M69" s="15">
        <v>830.63300000000004</v>
      </c>
      <c r="N69" s="15">
        <v>273.24961999999999</v>
      </c>
      <c r="O69" s="15">
        <v>323.79667999999998</v>
      </c>
      <c r="P69" s="15">
        <v>2173.6410000000001</v>
      </c>
      <c r="Q69" s="15">
        <v>4401.1857099999997</v>
      </c>
      <c r="R69" s="15">
        <v>17170.801510000001</v>
      </c>
      <c r="S69" s="16">
        <v>504578.81122999999</v>
      </c>
    </row>
    <row r="70" spans="1:19" ht="12.75" customHeight="1" x14ac:dyDescent="0.15">
      <c r="A70" s="25" t="s">
        <v>162</v>
      </c>
      <c r="B70" s="25" t="s">
        <v>163</v>
      </c>
      <c r="C70" s="15">
        <v>0</v>
      </c>
      <c r="D70" s="15">
        <v>0</v>
      </c>
      <c r="E70" s="15">
        <v>480568.65927000006</v>
      </c>
      <c r="F70" s="15">
        <v>236950.95963000006</v>
      </c>
      <c r="G70" s="15">
        <v>214467.96695999999</v>
      </c>
      <c r="H70" s="15">
        <v>243606.60319999998</v>
      </c>
      <c r="I70" s="15">
        <v>57769.000090000001</v>
      </c>
      <c r="J70" s="15">
        <v>0</v>
      </c>
      <c r="K70" s="15">
        <v>0</v>
      </c>
      <c r="L70" s="15">
        <v>0</v>
      </c>
      <c r="M70" s="15">
        <v>2176.9479999999999</v>
      </c>
      <c r="N70" s="15">
        <v>435.87626</v>
      </c>
      <c r="O70" s="15">
        <v>5.4973700000000001</v>
      </c>
      <c r="P70" s="15">
        <v>7198.2488900000008</v>
      </c>
      <c r="Q70" s="15">
        <v>3399.7801799999997</v>
      </c>
      <c r="R70" s="15">
        <v>0</v>
      </c>
      <c r="S70" s="16">
        <v>493785.00997000001</v>
      </c>
    </row>
    <row r="71" spans="1:19" ht="12.75" customHeight="1" x14ac:dyDescent="0.15">
      <c r="A71" s="25" t="s">
        <v>228</v>
      </c>
      <c r="B71" s="25" t="s">
        <v>229</v>
      </c>
      <c r="C71" s="15">
        <v>0</v>
      </c>
      <c r="D71" s="15">
        <v>0</v>
      </c>
      <c r="E71" s="15">
        <v>76757.984880000004</v>
      </c>
      <c r="F71" s="15">
        <v>58345.21499</v>
      </c>
      <c r="G71" s="15">
        <v>26885.46141</v>
      </c>
      <c r="H71" s="15">
        <v>18412.76989</v>
      </c>
      <c r="I71" s="15">
        <v>1894.0462</v>
      </c>
      <c r="J71" s="15">
        <v>0</v>
      </c>
      <c r="K71" s="15">
        <v>0</v>
      </c>
      <c r="L71" s="15">
        <v>0</v>
      </c>
      <c r="M71" s="15">
        <v>0</v>
      </c>
      <c r="N71" s="15">
        <v>1011.697</v>
      </c>
      <c r="O71" s="15">
        <v>0</v>
      </c>
      <c r="P71" s="15">
        <v>116766.1087</v>
      </c>
      <c r="Q71" s="15">
        <v>3912.1179899999997</v>
      </c>
      <c r="R71" s="15">
        <v>140767.22810999997</v>
      </c>
      <c r="S71" s="16">
        <v>339215.13668</v>
      </c>
    </row>
    <row r="72" spans="1:19" ht="12.75" customHeight="1" x14ac:dyDescent="0.15">
      <c r="A72" s="25" t="s">
        <v>190</v>
      </c>
      <c r="B72" s="25" t="s">
        <v>191</v>
      </c>
      <c r="C72" s="15">
        <v>0</v>
      </c>
      <c r="D72" s="15">
        <v>0</v>
      </c>
      <c r="E72" s="15">
        <v>432522.91511</v>
      </c>
      <c r="F72" s="15">
        <v>243374.18601</v>
      </c>
      <c r="G72" s="15">
        <v>194225.63190000001</v>
      </c>
      <c r="H72" s="15">
        <v>189148.7291</v>
      </c>
      <c r="I72" s="15">
        <v>42443.038520000002</v>
      </c>
      <c r="J72" s="15">
        <v>0</v>
      </c>
      <c r="K72" s="15">
        <v>0</v>
      </c>
      <c r="L72" s="15">
        <v>0</v>
      </c>
      <c r="M72" s="15">
        <v>77.144000000000005</v>
      </c>
      <c r="N72" s="15">
        <v>0</v>
      </c>
      <c r="O72" s="15">
        <v>1590.0391</v>
      </c>
      <c r="P72" s="15">
        <v>21181.477780000001</v>
      </c>
      <c r="Q72" s="15">
        <v>2705.44913</v>
      </c>
      <c r="R72" s="15">
        <v>0</v>
      </c>
      <c r="S72" s="16">
        <v>458077.02512000001</v>
      </c>
    </row>
    <row r="73" spans="1:19" ht="12.75" customHeight="1" x14ac:dyDescent="0.15">
      <c r="A73" s="25" t="s">
        <v>168</v>
      </c>
      <c r="B73" s="25" t="s">
        <v>169</v>
      </c>
      <c r="C73" s="15">
        <v>0</v>
      </c>
      <c r="D73" s="15">
        <v>0</v>
      </c>
      <c r="E73" s="15">
        <v>461667.33443000005</v>
      </c>
      <c r="F73" s="15">
        <v>222558.60561999999</v>
      </c>
      <c r="G73" s="15">
        <v>182983.11898</v>
      </c>
      <c r="H73" s="15">
        <v>239108.72881000003</v>
      </c>
      <c r="I73" s="15">
        <v>20795.110520000002</v>
      </c>
      <c r="J73" s="15">
        <v>1521.8987000000002</v>
      </c>
      <c r="K73" s="15">
        <v>0</v>
      </c>
      <c r="L73" s="15">
        <v>0</v>
      </c>
      <c r="M73" s="15">
        <v>115.273</v>
      </c>
      <c r="N73" s="15">
        <v>0</v>
      </c>
      <c r="O73" s="15">
        <v>863.46298000000002</v>
      </c>
      <c r="P73" s="15">
        <v>5341.8513300000004</v>
      </c>
      <c r="Q73" s="15">
        <v>4968.2829100000008</v>
      </c>
      <c r="R73" s="15">
        <v>0</v>
      </c>
      <c r="S73" s="16">
        <v>474478.10335000005</v>
      </c>
    </row>
    <row r="74" spans="1:19" ht="12.75" customHeight="1" x14ac:dyDescent="0.15">
      <c r="A74" s="25" t="s">
        <v>202</v>
      </c>
      <c r="B74" s="25" t="s">
        <v>203</v>
      </c>
      <c r="C74" s="15">
        <v>0</v>
      </c>
      <c r="D74" s="15">
        <v>0</v>
      </c>
      <c r="E74" s="15">
        <v>430139.70855999994</v>
      </c>
      <c r="F74" s="15">
        <v>267566.99432</v>
      </c>
      <c r="G74" s="15">
        <v>205498.00271999999</v>
      </c>
      <c r="H74" s="15">
        <v>162572.71423999997</v>
      </c>
      <c r="I74" s="15">
        <v>40986.835899999998</v>
      </c>
      <c r="J74" s="15">
        <v>0</v>
      </c>
      <c r="K74" s="15">
        <v>0</v>
      </c>
      <c r="L74" s="15">
        <v>0</v>
      </c>
      <c r="M74" s="15">
        <v>0</v>
      </c>
      <c r="N74" s="15">
        <v>0</v>
      </c>
      <c r="O74" s="15">
        <v>3004.8771999999999</v>
      </c>
      <c r="P74" s="15">
        <v>7636.5975400000007</v>
      </c>
      <c r="Q74" s="15">
        <v>5173.8540699999994</v>
      </c>
      <c r="R74" s="15">
        <v>0</v>
      </c>
      <c r="S74" s="16">
        <v>445955.03736999992</v>
      </c>
    </row>
    <row r="75" spans="1:19" ht="12.75" customHeight="1" x14ac:dyDescent="0.15">
      <c r="A75" s="25" t="s">
        <v>136</v>
      </c>
      <c r="B75" s="25" t="s">
        <v>137</v>
      </c>
      <c r="C75" s="15">
        <v>0</v>
      </c>
      <c r="D75" s="15">
        <v>0</v>
      </c>
      <c r="E75" s="15">
        <v>377296.93250000005</v>
      </c>
      <c r="F75" s="15">
        <v>112490.39425</v>
      </c>
      <c r="G75" s="15">
        <v>47826.805630000003</v>
      </c>
      <c r="H75" s="15">
        <v>264806.53825000004</v>
      </c>
      <c r="I75" s="15">
        <v>19471.642449999999</v>
      </c>
      <c r="J75" s="15">
        <v>0</v>
      </c>
      <c r="K75" s="15">
        <v>0</v>
      </c>
      <c r="L75" s="15">
        <v>0</v>
      </c>
      <c r="M75" s="15">
        <v>0</v>
      </c>
      <c r="N75" s="15">
        <v>0</v>
      </c>
      <c r="O75" s="15">
        <v>13.729699999999999</v>
      </c>
      <c r="P75" s="15">
        <v>3032.3422699999996</v>
      </c>
      <c r="Q75" s="15">
        <v>1969.9381800000001</v>
      </c>
      <c r="R75" s="15">
        <v>0</v>
      </c>
      <c r="S75" s="16">
        <v>382312.9426500001</v>
      </c>
    </row>
    <row r="76" spans="1:19" ht="12.75" customHeight="1" x14ac:dyDescent="0.15">
      <c r="A76" s="25" t="s">
        <v>128</v>
      </c>
      <c r="B76" s="25" t="s">
        <v>129</v>
      </c>
      <c r="C76" s="15">
        <v>0</v>
      </c>
      <c r="D76" s="15">
        <v>0</v>
      </c>
      <c r="E76" s="15">
        <v>321898.45133000001</v>
      </c>
      <c r="F76" s="15">
        <v>101154.68722000002</v>
      </c>
      <c r="G76" s="15">
        <v>70453.291119999994</v>
      </c>
      <c r="H76" s="15">
        <v>220743.76410999999</v>
      </c>
      <c r="I76" s="15">
        <v>94788.330329999997</v>
      </c>
      <c r="J76" s="15">
        <v>0</v>
      </c>
      <c r="K76" s="15">
        <v>0</v>
      </c>
      <c r="L76" s="15">
        <v>0</v>
      </c>
      <c r="M76" s="15">
        <v>18.37</v>
      </c>
      <c r="N76" s="15">
        <v>10730.80365</v>
      </c>
      <c r="O76" s="15">
        <v>0</v>
      </c>
      <c r="P76" s="15">
        <v>3266.9667900000004</v>
      </c>
      <c r="Q76" s="15">
        <v>2028.91419</v>
      </c>
      <c r="R76" s="15">
        <v>4855.3319300000003</v>
      </c>
      <c r="S76" s="16">
        <v>342798.83788999997</v>
      </c>
    </row>
    <row r="77" spans="1:19" ht="12.75" customHeight="1" x14ac:dyDescent="0.15">
      <c r="A77" s="25" t="s">
        <v>198</v>
      </c>
      <c r="B77" s="25" t="s">
        <v>199</v>
      </c>
      <c r="C77" s="15">
        <v>0</v>
      </c>
      <c r="D77" s="15">
        <v>0</v>
      </c>
      <c r="E77" s="15">
        <v>162481.98481999998</v>
      </c>
      <c r="F77" s="15">
        <v>138413.79656999998</v>
      </c>
      <c r="G77" s="15">
        <v>138413.79657000001</v>
      </c>
      <c r="H77" s="15">
        <v>24068.188250000003</v>
      </c>
      <c r="I77" s="15">
        <v>1637.4961900000001</v>
      </c>
      <c r="J77" s="15">
        <v>0</v>
      </c>
      <c r="K77" s="15">
        <v>0</v>
      </c>
      <c r="L77" s="15">
        <v>0</v>
      </c>
      <c r="M77" s="15">
        <v>0</v>
      </c>
      <c r="N77" s="15">
        <v>0</v>
      </c>
      <c r="O77" s="15">
        <v>0</v>
      </c>
      <c r="P77" s="15">
        <v>66588.928220000002</v>
      </c>
      <c r="Q77" s="15">
        <v>3542.0009600000003</v>
      </c>
      <c r="R77" s="15">
        <v>56952.271270000005</v>
      </c>
      <c r="S77" s="16">
        <v>289565.18527000002</v>
      </c>
    </row>
    <row r="78" spans="1:19" ht="12.75" customHeight="1" x14ac:dyDescent="0.15">
      <c r="A78" s="25" t="s">
        <v>126</v>
      </c>
      <c r="B78" s="25" t="s">
        <v>127</v>
      </c>
      <c r="C78" s="15">
        <v>0</v>
      </c>
      <c r="D78" s="15">
        <v>1842.0456099999999</v>
      </c>
      <c r="E78" s="15">
        <v>308992.96611000004</v>
      </c>
      <c r="F78" s="15">
        <v>107530.75693</v>
      </c>
      <c r="G78" s="15">
        <v>103888.56026</v>
      </c>
      <c r="H78" s="15">
        <v>201462.20918000001</v>
      </c>
      <c r="I78" s="15">
        <v>192400.28949</v>
      </c>
      <c r="J78" s="15">
        <v>0</v>
      </c>
      <c r="K78" s="15">
        <v>0</v>
      </c>
      <c r="L78" s="15">
        <v>0</v>
      </c>
      <c r="M78" s="15">
        <v>0</v>
      </c>
      <c r="N78" s="15">
        <v>0</v>
      </c>
      <c r="O78" s="15">
        <v>1360.8703</v>
      </c>
      <c r="P78" s="15">
        <v>3052.5367999999999</v>
      </c>
      <c r="Q78" s="15">
        <v>3146.47012</v>
      </c>
      <c r="R78" s="15">
        <v>0</v>
      </c>
      <c r="S78" s="16">
        <v>318394.88894000003</v>
      </c>
    </row>
    <row r="79" spans="1:19" ht="12.75" customHeight="1" x14ac:dyDescent="0.15">
      <c r="A79" s="25" t="s">
        <v>224</v>
      </c>
      <c r="B79" s="25" t="s">
        <v>225</v>
      </c>
      <c r="C79" s="15">
        <v>0</v>
      </c>
      <c r="D79" s="15">
        <v>10016.43836</v>
      </c>
      <c r="E79" s="15">
        <v>265867.47731000005</v>
      </c>
      <c r="F79" s="15">
        <v>115466.94432999998</v>
      </c>
      <c r="G79" s="15">
        <v>95147.762319999994</v>
      </c>
      <c r="H79" s="15">
        <v>150400.53298000005</v>
      </c>
      <c r="I79" s="15">
        <v>147427.12728000002</v>
      </c>
      <c r="J79" s="15">
        <v>0</v>
      </c>
      <c r="K79" s="15">
        <v>0</v>
      </c>
      <c r="L79" s="15">
        <v>0</v>
      </c>
      <c r="M79" s="15">
        <v>0</v>
      </c>
      <c r="N79" s="15">
        <v>0</v>
      </c>
      <c r="O79" s="15">
        <v>687.66711999999995</v>
      </c>
      <c r="P79" s="15">
        <v>13129.608040000001</v>
      </c>
      <c r="Q79" s="15">
        <v>8871.4019800000005</v>
      </c>
      <c r="R79" s="15">
        <v>0</v>
      </c>
      <c r="S79" s="16">
        <v>298572.59281000006</v>
      </c>
    </row>
    <row r="80" spans="1:19" ht="12.75" customHeight="1" x14ac:dyDescent="0.15">
      <c r="A80" s="25" t="s">
        <v>174</v>
      </c>
      <c r="B80" s="25" t="s">
        <v>175</v>
      </c>
      <c r="C80" s="15">
        <v>0</v>
      </c>
      <c r="D80" s="15">
        <v>0</v>
      </c>
      <c r="E80" s="15">
        <v>275925.60907000001</v>
      </c>
      <c r="F80" s="15">
        <v>75215.426349999994</v>
      </c>
      <c r="G80" s="15">
        <v>61634.630530000002</v>
      </c>
      <c r="H80" s="15">
        <v>200710.18272000001</v>
      </c>
      <c r="I80" s="15">
        <v>8481.779410000001</v>
      </c>
      <c r="J80" s="15">
        <v>0</v>
      </c>
      <c r="K80" s="15">
        <v>0</v>
      </c>
      <c r="L80" s="15">
        <v>0</v>
      </c>
      <c r="M80" s="15">
        <v>322.34255000000002</v>
      </c>
      <c r="N80" s="15">
        <v>0</v>
      </c>
      <c r="O80" s="15">
        <v>0</v>
      </c>
      <c r="P80" s="15">
        <v>167.35550000000001</v>
      </c>
      <c r="Q80" s="15">
        <v>1559.1496699999998</v>
      </c>
      <c r="R80" s="15">
        <v>28629.909919999998</v>
      </c>
      <c r="S80" s="16">
        <v>306604.36671000003</v>
      </c>
    </row>
    <row r="81" spans="1:19" ht="12.75" customHeight="1" x14ac:dyDescent="0.15">
      <c r="A81" s="25" t="s">
        <v>208</v>
      </c>
      <c r="B81" s="25" t="s">
        <v>209</v>
      </c>
      <c r="C81" s="15">
        <v>0</v>
      </c>
      <c r="D81" s="15">
        <v>18245.966949999998</v>
      </c>
      <c r="E81" s="15">
        <v>202430.83705999999</v>
      </c>
      <c r="F81" s="15">
        <v>53119.232820000012</v>
      </c>
      <c r="G81" s="15">
        <v>25018.440320000002</v>
      </c>
      <c r="H81" s="15">
        <v>149311.60423999999</v>
      </c>
      <c r="I81" s="15">
        <v>17102.23818</v>
      </c>
      <c r="J81" s="15">
        <v>0</v>
      </c>
      <c r="K81" s="15">
        <v>0</v>
      </c>
      <c r="L81" s="15">
        <v>0</v>
      </c>
      <c r="M81" s="15">
        <v>0</v>
      </c>
      <c r="N81" s="15">
        <v>1085.4531999999999</v>
      </c>
      <c r="O81" s="15">
        <v>673.21285</v>
      </c>
      <c r="P81" s="15">
        <v>5052.1699699999999</v>
      </c>
      <c r="Q81" s="15">
        <v>2152.9751900000001</v>
      </c>
      <c r="R81" s="15">
        <v>28206.545330000001</v>
      </c>
      <c r="S81" s="16">
        <v>257847.16054999997</v>
      </c>
    </row>
    <row r="82" spans="1:19" ht="12.75" customHeight="1" x14ac:dyDescent="0.15">
      <c r="A82" s="25" t="s">
        <v>152</v>
      </c>
      <c r="B82" s="26" t="s">
        <v>153</v>
      </c>
      <c r="C82" s="15">
        <v>0</v>
      </c>
      <c r="D82" s="15">
        <v>0</v>
      </c>
      <c r="E82" s="15">
        <v>172441.10379000002</v>
      </c>
      <c r="F82" s="15">
        <v>95767.738600000012</v>
      </c>
      <c r="G82" s="15">
        <v>78902.240359999996</v>
      </c>
      <c r="H82" s="15">
        <v>75845.15757000001</v>
      </c>
      <c r="I82" s="15">
        <v>30953.83023</v>
      </c>
      <c r="J82" s="15">
        <v>0</v>
      </c>
      <c r="K82" s="15">
        <v>0</v>
      </c>
      <c r="L82" s="15">
        <v>0</v>
      </c>
      <c r="M82" s="15">
        <v>0</v>
      </c>
      <c r="N82" s="15">
        <v>2928.4437699999999</v>
      </c>
      <c r="O82" s="15">
        <v>89.642390000000006</v>
      </c>
      <c r="P82" s="15">
        <v>3313.3079600000005</v>
      </c>
      <c r="Q82" s="15">
        <v>5604.4490100000003</v>
      </c>
      <c r="R82" s="15">
        <v>20142.753289999997</v>
      </c>
      <c r="S82" s="16">
        <v>204519.70021000004</v>
      </c>
    </row>
    <row r="83" spans="1:19" ht="12.75" customHeight="1" x14ac:dyDescent="0.15">
      <c r="A83" s="25" t="s">
        <v>132</v>
      </c>
      <c r="B83" s="25" t="s">
        <v>133</v>
      </c>
      <c r="C83" s="15">
        <v>0</v>
      </c>
      <c r="D83" s="15">
        <v>4300.3644899999999</v>
      </c>
      <c r="E83" s="15">
        <v>107010.18055999999</v>
      </c>
      <c r="F83" s="15">
        <v>98955.875659999991</v>
      </c>
      <c r="G83" s="15">
        <v>84875.935580000005</v>
      </c>
      <c r="H83" s="15">
        <v>8054.3049000000001</v>
      </c>
      <c r="I83" s="15">
        <v>6752.6141699999998</v>
      </c>
      <c r="J83" s="15">
        <v>0</v>
      </c>
      <c r="K83" s="15">
        <v>0</v>
      </c>
      <c r="L83" s="15">
        <v>0</v>
      </c>
      <c r="M83" s="15">
        <v>0</v>
      </c>
      <c r="N83" s="15">
        <v>288.56997000000001</v>
      </c>
      <c r="O83" s="15">
        <v>0</v>
      </c>
      <c r="P83" s="15">
        <v>44448.408760000006</v>
      </c>
      <c r="Q83" s="15">
        <v>1122.00315</v>
      </c>
      <c r="R83" s="15">
        <v>57829.118260000003</v>
      </c>
      <c r="S83" s="16">
        <v>214998.64519000001</v>
      </c>
    </row>
    <row r="84" spans="1:19" ht="12.75" customHeight="1" x14ac:dyDescent="0.15">
      <c r="A84" s="25" t="s">
        <v>186</v>
      </c>
      <c r="B84" s="25" t="s">
        <v>187</v>
      </c>
      <c r="C84" s="15">
        <v>0</v>
      </c>
      <c r="D84" s="15">
        <v>0</v>
      </c>
      <c r="E84" s="15">
        <v>62051.706979999995</v>
      </c>
      <c r="F84" s="15">
        <v>30167.158959999993</v>
      </c>
      <c r="G84" s="15">
        <v>14469.29478</v>
      </c>
      <c r="H84" s="15">
        <v>31884.548020000002</v>
      </c>
      <c r="I84" s="15">
        <v>17859.90292</v>
      </c>
      <c r="J84" s="15">
        <v>0</v>
      </c>
      <c r="K84" s="15">
        <v>0</v>
      </c>
      <c r="L84" s="15">
        <v>0</v>
      </c>
      <c r="M84" s="15">
        <v>0</v>
      </c>
      <c r="N84" s="15">
        <v>7532.6880000000001</v>
      </c>
      <c r="O84" s="15">
        <v>22.170819999999999</v>
      </c>
      <c r="P84" s="15">
        <v>1488.69219</v>
      </c>
      <c r="Q84" s="15">
        <v>956.17571999999996</v>
      </c>
      <c r="R84" s="15">
        <v>0</v>
      </c>
      <c r="S84" s="16">
        <v>72051.433709999998</v>
      </c>
    </row>
    <row r="85" spans="1:19" ht="12.75" customHeight="1" x14ac:dyDescent="0.15">
      <c r="A85" s="25" t="s">
        <v>214</v>
      </c>
      <c r="B85" s="25" t="s">
        <v>215</v>
      </c>
      <c r="C85" s="15">
        <v>0</v>
      </c>
      <c r="D85" s="15">
        <v>0.83640999999999999</v>
      </c>
      <c r="E85" s="15">
        <v>99384.371110000007</v>
      </c>
      <c r="F85" s="15">
        <v>88748.522580000004</v>
      </c>
      <c r="G85" s="15">
        <v>86047.339019999999</v>
      </c>
      <c r="H85" s="15">
        <v>10635.848529999997</v>
      </c>
      <c r="I85" s="15">
        <v>9054.9440599999998</v>
      </c>
      <c r="J85" s="15">
        <v>837.01778000000002</v>
      </c>
      <c r="K85" s="15">
        <v>0</v>
      </c>
      <c r="L85" s="15">
        <v>0</v>
      </c>
      <c r="M85" s="15">
        <v>0</v>
      </c>
      <c r="N85" s="15">
        <v>0</v>
      </c>
      <c r="O85" s="15">
        <v>138.35196999999999</v>
      </c>
      <c r="P85" s="15">
        <v>1513.02811</v>
      </c>
      <c r="Q85" s="15">
        <v>5400.1272199999994</v>
      </c>
      <c r="R85" s="15">
        <v>0</v>
      </c>
      <c r="S85" s="16">
        <v>107273.7326</v>
      </c>
    </row>
    <row r="86" spans="1:19" ht="12.75" customHeight="1" x14ac:dyDescent="0.15">
      <c r="A86" s="25" t="s">
        <v>210</v>
      </c>
      <c r="B86" s="25" t="s">
        <v>211</v>
      </c>
      <c r="C86" s="15">
        <v>0</v>
      </c>
      <c r="D86" s="15">
        <v>0</v>
      </c>
      <c r="E86" s="15">
        <v>80473.914839999998</v>
      </c>
      <c r="F86" s="15">
        <v>52516.687969999999</v>
      </c>
      <c r="G86" s="15">
        <v>36306.812080000003</v>
      </c>
      <c r="H86" s="15">
        <v>27957.226869999999</v>
      </c>
      <c r="I86" s="15">
        <v>9604.4481599999999</v>
      </c>
      <c r="J86" s="15">
        <v>0</v>
      </c>
      <c r="K86" s="15">
        <v>0</v>
      </c>
      <c r="L86" s="15">
        <v>0</v>
      </c>
      <c r="M86" s="15">
        <v>0</v>
      </c>
      <c r="N86" s="15">
        <v>0</v>
      </c>
      <c r="O86" s="15">
        <v>295.86248000000001</v>
      </c>
      <c r="P86" s="15">
        <v>2211.6969300000001</v>
      </c>
      <c r="Q86" s="15">
        <v>1948.07242</v>
      </c>
      <c r="R86" s="15">
        <v>0</v>
      </c>
      <c r="S86" s="16">
        <v>84929.546669999996</v>
      </c>
    </row>
    <row r="87" spans="1:19" ht="12.75" customHeight="1" x14ac:dyDescent="0.15">
      <c r="A87" s="25" t="s">
        <v>220</v>
      </c>
      <c r="B87" s="25" t="s">
        <v>221</v>
      </c>
      <c r="C87" s="15">
        <v>0</v>
      </c>
      <c r="D87" s="15">
        <v>0</v>
      </c>
      <c r="E87" s="15">
        <v>24168.598729999998</v>
      </c>
      <c r="F87" s="15">
        <v>23545.57778</v>
      </c>
      <c r="G87" s="15">
        <v>16806.566780000001</v>
      </c>
      <c r="H87" s="15">
        <v>623.02094999999997</v>
      </c>
      <c r="I87" s="15">
        <v>460.97406999999998</v>
      </c>
      <c r="J87" s="15">
        <v>0</v>
      </c>
      <c r="K87" s="15">
        <v>0</v>
      </c>
      <c r="L87" s="15">
        <v>0</v>
      </c>
      <c r="M87" s="15">
        <v>33.03425</v>
      </c>
      <c r="N87" s="15">
        <v>0</v>
      </c>
      <c r="O87" s="15">
        <v>14.375019999999999</v>
      </c>
      <c r="P87" s="15">
        <v>152.67348000000001</v>
      </c>
      <c r="Q87" s="15">
        <v>2150.5581099999999</v>
      </c>
      <c r="R87" s="15">
        <v>0</v>
      </c>
      <c r="S87" s="16">
        <v>26519.239589999997</v>
      </c>
    </row>
    <row r="88" spans="1:19" ht="12.75" customHeight="1" x14ac:dyDescent="0.15">
      <c r="A88" s="25" t="s">
        <v>72</v>
      </c>
      <c r="B88" s="25" t="s">
        <v>73</v>
      </c>
      <c r="C88" s="15">
        <v>0</v>
      </c>
      <c r="D88" s="15">
        <v>596.06001000000003</v>
      </c>
      <c r="E88" s="15">
        <v>40314.033860000003</v>
      </c>
      <c r="F88" s="15">
        <v>40314.033860000003</v>
      </c>
      <c r="G88" s="15">
        <v>40314.033860000003</v>
      </c>
      <c r="H88" s="15">
        <v>0</v>
      </c>
      <c r="I88" s="15">
        <v>0</v>
      </c>
      <c r="J88" s="15">
        <v>0</v>
      </c>
      <c r="K88" s="15">
        <v>0</v>
      </c>
      <c r="L88" s="15">
        <v>0</v>
      </c>
      <c r="M88" s="15">
        <v>890.58600000000001</v>
      </c>
      <c r="N88" s="15">
        <v>0</v>
      </c>
      <c r="O88" s="15">
        <v>858.97152000000006</v>
      </c>
      <c r="P88" s="15">
        <v>6444.2785400000002</v>
      </c>
      <c r="Q88" s="15">
        <v>2296.0777600000001</v>
      </c>
      <c r="R88" s="15">
        <v>0</v>
      </c>
      <c r="S88" s="16">
        <v>51400.007690000006</v>
      </c>
    </row>
    <row r="89" spans="1:19" ht="12.75" customHeight="1" x14ac:dyDescent="0.15">
      <c r="A89" s="25" t="s">
        <v>70</v>
      </c>
      <c r="B89" s="25" t="s">
        <v>71</v>
      </c>
      <c r="C89" s="15">
        <v>0</v>
      </c>
      <c r="D89" s="15">
        <v>0</v>
      </c>
      <c r="E89" s="15">
        <v>2543.7089300000002</v>
      </c>
      <c r="F89" s="15">
        <v>2543.7054600000001</v>
      </c>
      <c r="G89" s="15">
        <v>2543.7054600000001</v>
      </c>
      <c r="H89" s="15">
        <v>3.47E-3</v>
      </c>
      <c r="I89" s="15">
        <v>3.47E-3</v>
      </c>
      <c r="J89" s="15">
        <v>0</v>
      </c>
      <c r="K89" s="15">
        <v>0</v>
      </c>
      <c r="L89" s="15">
        <v>0</v>
      </c>
      <c r="M89" s="15">
        <v>0</v>
      </c>
      <c r="N89" s="15">
        <v>0</v>
      </c>
      <c r="O89" s="15">
        <v>111.3</v>
      </c>
      <c r="P89" s="15">
        <v>6.3690300000000004</v>
      </c>
      <c r="Q89" s="15">
        <v>261.90474</v>
      </c>
      <c r="R89" s="15">
        <v>23295.987640000003</v>
      </c>
      <c r="S89" s="16">
        <v>26219.270340000003</v>
      </c>
    </row>
    <row r="90" spans="1:19" ht="12.75" customHeight="1" x14ac:dyDescent="0.15">
      <c r="A90" s="27" t="s">
        <v>216</v>
      </c>
      <c r="B90" s="27" t="s">
        <v>217</v>
      </c>
      <c r="C90" s="20">
        <v>0</v>
      </c>
      <c r="D90" s="20">
        <v>0</v>
      </c>
      <c r="E90" s="20">
        <v>2516.9690399999999</v>
      </c>
      <c r="F90" s="20">
        <v>1551.0097599999999</v>
      </c>
      <c r="G90" s="20">
        <v>1551.00539</v>
      </c>
      <c r="H90" s="20">
        <v>965.95928000000004</v>
      </c>
      <c r="I90" s="20">
        <v>965.95928000000004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28.9</v>
      </c>
      <c r="Q90" s="20">
        <v>1109.6670300000001</v>
      </c>
      <c r="R90" s="20">
        <v>0</v>
      </c>
      <c r="S90" s="21">
        <v>3655.5360700000001</v>
      </c>
    </row>
    <row r="91" spans="1:19" s="3" customFormat="1" ht="12.75" customHeight="1" x14ac:dyDescent="0.15">
      <c r="A91" s="44" t="s">
        <v>230</v>
      </c>
      <c r="B91" s="44"/>
      <c r="C91" s="17">
        <f t="shared" ref="C91:S91" si="0">SUM(C7:C90)</f>
        <v>28143825.710179999</v>
      </c>
      <c r="D91" s="17">
        <f t="shared" si="0"/>
        <v>61090334.816780008</v>
      </c>
      <c r="E91" s="17">
        <f t="shared" si="0"/>
        <v>930004484.63593972</v>
      </c>
      <c r="F91" s="17">
        <f t="shared" si="0"/>
        <v>427478566.81323999</v>
      </c>
      <c r="G91" s="17">
        <v>303928626.99552</v>
      </c>
      <c r="H91" s="17">
        <f t="shared" si="0"/>
        <v>480001216.96910995</v>
      </c>
      <c r="I91" s="17">
        <f t="shared" si="0"/>
        <v>153673258.76340026</v>
      </c>
      <c r="J91" s="17">
        <f t="shared" si="0"/>
        <v>109570.38573999997</v>
      </c>
      <c r="K91" s="17">
        <f t="shared" si="0"/>
        <v>173029.26575000002</v>
      </c>
      <c r="L91" s="17">
        <f t="shared" si="0"/>
        <v>110640152.99622998</v>
      </c>
      <c r="M91" s="17">
        <f t="shared" si="0"/>
        <v>509674.40094999992</v>
      </c>
      <c r="N91" s="17">
        <f t="shared" si="0"/>
        <v>880537.04064000014</v>
      </c>
      <c r="O91" s="17">
        <f t="shared" si="0"/>
        <v>7623136.3214899981</v>
      </c>
      <c r="P91" s="17">
        <f t="shared" si="0"/>
        <v>30121489.313930009</v>
      </c>
      <c r="Q91" s="17">
        <f t="shared" si="0"/>
        <v>6403527.8158799941</v>
      </c>
      <c r="R91" s="17">
        <f t="shared" si="0"/>
        <v>14851893.607249998</v>
      </c>
      <c r="S91" s="17">
        <f t="shared" si="0"/>
        <v>1190551656.3107593</v>
      </c>
    </row>
    <row r="92" spans="1:19" ht="12.75" customHeight="1" x14ac:dyDescent="0.15">
      <c r="G92" s="4"/>
    </row>
    <row r="93" spans="1:19" ht="28.5" customHeight="1" x14ac:dyDescent="0.15">
      <c r="A93" s="42" t="s">
        <v>273</v>
      </c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</row>
  </sheetData>
  <mergeCells count="5">
    <mergeCell ref="A93:S93"/>
    <mergeCell ref="A91:B91"/>
    <mergeCell ref="A2:B2"/>
    <mergeCell ref="A3:B3"/>
    <mergeCell ref="C4:S4"/>
  </mergeCells>
  <pageMargins left="0.23622047244094491" right="0.23622047244094491" top="0.19685039370078741" bottom="0.19685039370078741" header="0.31496062992125984" footer="0.31496062992125984"/>
  <pageSetup paperSize="9" scale="38" orientation="landscape" horizont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outlinePr summaryBelow="0"/>
  </sheetPr>
  <dimension ref="A1:S93"/>
  <sheetViews>
    <sheetView showGridLines="0" zoomScale="80" zoomScaleNormal="80" workbookViewId="0">
      <pane xSplit="2" ySplit="5" topLeftCell="C6" activePane="bottomRight" state="frozenSplit"/>
      <selection activeCell="A94" sqref="A94:XFD333"/>
      <selection pane="topRight" activeCell="A94" sqref="A94:XFD333"/>
      <selection pane="bottomLeft" activeCell="A94" sqref="A94:XFD333"/>
      <selection pane="bottomRight"/>
    </sheetView>
  </sheetViews>
  <sheetFormatPr baseColWidth="10" defaultColWidth="10.83203125" defaultRowHeight="12.75" customHeight="1" x14ac:dyDescent="0.15"/>
  <cols>
    <col min="1" max="1" width="4.83203125" style="2" customWidth="1"/>
    <col min="2" max="2" width="34.6640625" style="2" customWidth="1"/>
    <col min="3" max="3" width="11.83203125" style="2" customWidth="1"/>
    <col min="4" max="8" width="11" style="2" bestFit="1" customWidth="1"/>
    <col min="9" max="9" width="12.5" style="2" customWidth="1"/>
    <col min="10" max="10" width="13.1640625" style="3" customWidth="1"/>
    <col min="11" max="16384" width="10.83203125" style="2"/>
  </cols>
  <sheetData>
    <row r="1" spans="1:10" ht="12.75" customHeight="1" x14ac:dyDescent="0.2">
      <c r="A1" s="29" t="s">
        <v>269</v>
      </c>
      <c r="B1" s="1"/>
      <c r="E1" s="22"/>
      <c r="F1" s="23"/>
      <c r="G1" s="23"/>
      <c r="H1" s="23"/>
      <c r="I1" s="23"/>
      <c r="J1" s="23"/>
    </row>
    <row r="2" spans="1:10" ht="17.25" customHeight="1" x14ac:dyDescent="0.2">
      <c r="A2" s="45"/>
      <c r="B2" s="45"/>
    </row>
    <row r="3" spans="1:10" ht="14.25" customHeight="1" x14ac:dyDescent="0.15">
      <c r="A3" s="38" t="s">
        <v>0</v>
      </c>
      <c r="B3" s="38"/>
      <c r="J3" s="7" t="s">
        <v>1</v>
      </c>
    </row>
    <row r="4" spans="1:10" ht="14.25" customHeight="1" x14ac:dyDescent="0.2">
      <c r="A4" s="24"/>
      <c r="B4" s="30">
        <v>43101</v>
      </c>
      <c r="C4" s="49" t="s">
        <v>3</v>
      </c>
      <c r="D4" s="49"/>
      <c r="E4" s="49"/>
      <c r="F4" s="49"/>
      <c r="G4" s="49"/>
      <c r="H4" s="49"/>
      <c r="I4" s="49"/>
      <c r="J4" s="49"/>
    </row>
    <row r="5" spans="1:10" s="14" customFormat="1" ht="118.25" customHeight="1" x14ac:dyDescent="0.2">
      <c r="A5" s="28" t="s">
        <v>5</v>
      </c>
      <c r="B5" s="28" t="s">
        <v>6</v>
      </c>
      <c r="C5" s="10" t="s">
        <v>54</v>
      </c>
      <c r="D5" s="10" t="s">
        <v>55</v>
      </c>
      <c r="E5" s="10" t="s">
        <v>56</v>
      </c>
      <c r="F5" s="10" t="s">
        <v>57</v>
      </c>
      <c r="G5" s="10" t="s">
        <v>58</v>
      </c>
      <c r="H5" s="10" t="s">
        <v>59</v>
      </c>
      <c r="I5" s="10" t="s">
        <v>60</v>
      </c>
      <c r="J5" s="10" t="s">
        <v>61</v>
      </c>
    </row>
    <row r="6" spans="1:10" s="14" customFormat="1" ht="15.5" customHeight="1" x14ac:dyDescent="0.2">
      <c r="A6" s="19">
        <v>1</v>
      </c>
      <c r="B6" s="19">
        <v>2</v>
      </c>
      <c r="C6" s="9">
        <v>3</v>
      </c>
      <c r="D6" s="9">
        <v>4</v>
      </c>
      <c r="E6" s="9">
        <v>5</v>
      </c>
      <c r="F6" s="9">
        <v>6</v>
      </c>
      <c r="G6" s="9">
        <v>7</v>
      </c>
      <c r="H6" s="9">
        <v>8</v>
      </c>
      <c r="I6" s="9">
        <v>9</v>
      </c>
      <c r="J6" s="9">
        <v>10</v>
      </c>
    </row>
    <row r="7" spans="1:10" ht="12.75" customHeight="1" x14ac:dyDescent="0.15">
      <c r="A7" s="25" t="s">
        <v>66</v>
      </c>
      <c r="B7" s="25" t="s">
        <v>67</v>
      </c>
      <c r="C7" s="15">
        <v>206059743.96000001</v>
      </c>
      <c r="D7" s="15">
        <v>22690.048599999998</v>
      </c>
      <c r="E7" s="15">
        <v>0</v>
      </c>
      <c r="F7" s="15">
        <v>0</v>
      </c>
      <c r="G7" s="15">
        <v>6210532.6047499999</v>
      </c>
      <c r="H7" s="15">
        <v>12309703.30641</v>
      </c>
      <c r="I7" s="15">
        <v>-198994959.42546999</v>
      </c>
      <c r="J7" s="16">
        <v>25607710.494289994</v>
      </c>
    </row>
    <row r="8" spans="1:10" ht="12.75" customHeight="1" x14ac:dyDescent="0.15">
      <c r="A8" s="25" t="s">
        <v>64</v>
      </c>
      <c r="B8" s="25" t="s">
        <v>65</v>
      </c>
      <c r="C8" s="15">
        <v>43722720</v>
      </c>
      <c r="D8" s="15">
        <v>0</v>
      </c>
      <c r="E8" s="15">
        <v>5750120</v>
      </c>
      <c r="F8" s="15">
        <v>0</v>
      </c>
      <c r="G8" s="15">
        <v>269992.33954000002</v>
      </c>
      <c r="H8" s="15">
        <v>3388280.58727</v>
      </c>
      <c r="I8" s="15">
        <v>-21552680.947129998</v>
      </c>
      <c r="J8" s="16">
        <v>31578431.979679998</v>
      </c>
    </row>
    <row r="9" spans="1:10" ht="12.75" customHeight="1" x14ac:dyDescent="0.15">
      <c r="A9" s="25" t="s">
        <v>62</v>
      </c>
      <c r="B9" s="25" t="s">
        <v>63</v>
      </c>
      <c r="C9" s="15">
        <v>38730041.960479997</v>
      </c>
      <c r="D9" s="15">
        <v>0</v>
      </c>
      <c r="E9" s="15">
        <v>0</v>
      </c>
      <c r="F9" s="15">
        <v>0</v>
      </c>
      <c r="G9" s="15">
        <v>162926.09859000001</v>
      </c>
      <c r="H9" s="15">
        <v>1202054.84822</v>
      </c>
      <c r="I9" s="15">
        <v>-25638938.106670003</v>
      </c>
      <c r="J9" s="16">
        <v>14456084.800619993</v>
      </c>
    </row>
    <row r="10" spans="1:10" ht="12.75" customHeight="1" x14ac:dyDescent="0.15">
      <c r="A10" s="25" t="s">
        <v>68</v>
      </c>
      <c r="B10" s="25" t="s">
        <v>69</v>
      </c>
      <c r="C10" s="15">
        <v>13318560.695</v>
      </c>
      <c r="D10" s="15">
        <v>135941.77627999999</v>
      </c>
      <c r="E10" s="15">
        <v>0</v>
      </c>
      <c r="F10" s="15">
        <v>-627036.61115000001</v>
      </c>
      <c r="G10" s="15">
        <v>281021.58857999998</v>
      </c>
      <c r="H10" s="15">
        <v>-189271.06168000001</v>
      </c>
      <c r="I10" s="15">
        <v>-7290598.29158</v>
      </c>
      <c r="J10" s="16">
        <v>5628618.0954499999</v>
      </c>
    </row>
    <row r="11" spans="1:10" ht="12.75" customHeight="1" x14ac:dyDescent="0.15">
      <c r="A11" s="25" t="s">
        <v>78</v>
      </c>
      <c r="B11" s="25" t="s">
        <v>79</v>
      </c>
      <c r="C11" s="15">
        <v>6154516.2580000004</v>
      </c>
      <c r="D11" s="15">
        <v>3033027.9206599998</v>
      </c>
      <c r="E11" s="15">
        <v>0</v>
      </c>
      <c r="F11" s="15">
        <v>0</v>
      </c>
      <c r="G11" s="15">
        <v>507947.83631000004</v>
      </c>
      <c r="H11" s="15">
        <v>889940.84996999998</v>
      </c>
      <c r="I11" s="15">
        <v>319204.75908000022</v>
      </c>
      <c r="J11" s="16">
        <v>10904637.624019999</v>
      </c>
    </row>
    <row r="12" spans="1:10" ht="12.75" customHeight="1" x14ac:dyDescent="0.15">
      <c r="A12" s="25" t="s">
        <v>110</v>
      </c>
      <c r="B12" s="25" t="s">
        <v>111</v>
      </c>
      <c r="C12" s="15">
        <v>12465460.5</v>
      </c>
      <c r="D12" s="15">
        <v>270558</v>
      </c>
      <c r="E12" s="15">
        <v>0</v>
      </c>
      <c r="F12" s="15">
        <v>0</v>
      </c>
      <c r="G12" s="15">
        <v>799293.17510999995</v>
      </c>
      <c r="H12" s="15">
        <v>189597.44614000001</v>
      </c>
      <c r="I12" s="15">
        <v>-8488555.3344500009</v>
      </c>
      <c r="J12" s="16">
        <v>5236353.786799999</v>
      </c>
    </row>
    <row r="13" spans="1:10" ht="12.75" customHeight="1" x14ac:dyDescent="0.15">
      <c r="A13" s="25" t="s">
        <v>76</v>
      </c>
      <c r="B13" s="25" t="s">
        <v>77</v>
      </c>
      <c r="C13" s="15">
        <v>16545989.6874</v>
      </c>
      <c r="D13" s="15">
        <v>1628082.74419</v>
      </c>
      <c r="E13" s="15">
        <v>0</v>
      </c>
      <c r="F13" s="15">
        <v>6550482.0615100004</v>
      </c>
      <c r="G13" s="15">
        <v>2332221.11485</v>
      </c>
      <c r="H13" s="15">
        <v>960188.34529999993</v>
      </c>
      <c r="I13" s="15">
        <v>-22860324.67935</v>
      </c>
      <c r="J13" s="16">
        <v>5156639.2738999985</v>
      </c>
    </row>
    <row r="14" spans="1:10" ht="12.75" customHeight="1" x14ac:dyDescent="0.15">
      <c r="A14" s="25" t="s">
        <v>100</v>
      </c>
      <c r="B14" s="25" t="s">
        <v>101</v>
      </c>
      <c r="C14" s="15">
        <v>12179756.466</v>
      </c>
      <c r="D14" s="15">
        <v>739628.90810999996</v>
      </c>
      <c r="E14" s="15">
        <v>0</v>
      </c>
      <c r="F14" s="15">
        <v>0.82325999999999999</v>
      </c>
      <c r="G14" s="15">
        <v>294047.61085</v>
      </c>
      <c r="H14" s="15">
        <v>335129.51609999995</v>
      </c>
      <c r="I14" s="15">
        <v>-9570331.8428299986</v>
      </c>
      <c r="J14" s="16">
        <v>3978231.4814900029</v>
      </c>
    </row>
    <row r="15" spans="1:10" ht="12.75" customHeight="1" x14ac:dyDescent="0.15">
      <c r="A15" s="25" t="s">
        <v>146</v>
      </c>
      <c r="B15" s="25" t="s">
        <v>147</v>
      </c>
      <c r="C15" s="15">
        <v>3294492.4</v>
      </c>
      <c r="D15" s="15">
        <v>101659.63403</v>
      </c>
      <c r="E15" s="15">
        <v>0</v>
      </c>
      <c r="F15" s="15">
        <v>0</v>
      </c>
      <c r="G15" s="15">
        <v>1475429.6781599999</v>
      </c>
      <c r="H15" s="15">
        <v>553409.75083999999</v>
      </c>
      <c r="I15" s="15">
        <v>-551731.15549999999</v>
      </c>
      <c r="J15" s="16">
        <v>4873260.3075299989</v>
      </c>
    </row>
    <row r="16" spans="1:10" ht="12.75" customHeight="1" x14ac:dyDescent="0.15">
      <c r="A16" s="25" t="s">
        <v>90</v>
      </c>
      <c r="B16" s="25" t="s">
        <v>91</v>
      </c>
      <c r="C16" s="15">
        <v>5069261.6520699998</v>
      </c>
      <c r="D16" s="15">
        <v>811228.83459999994</v>
      </c>
      <c r="E16" s="15">
        <v>0</v>
      </c>
      <c r="F16" s="15">
        <v>0</v>
      </c>
      <c r="G16" s="15">
        <v>59120.92368</v>
      </c>
      <c r="H16" s="15">
        <v>6642.5558599999995</v>
      </c>
      <c r="I16" s="15">
        <v>-374756.09719000012</v>
      </c>
      <c r="J16" s="16">
        <v>5571497.8690199992</v>
      </c>
    </row>
    <row r="17" spans="1:10" ht="12.75" customHeight="1" x14ac:dyDescent="0.15">
      <c r="A17" s="25" t="s">
        <v>74</v>
      </c>
      <c r="B17" s="25" t="s">
        <v>75</v>
      </c>
      <c r="C17" s="15">
        <v>50918085.339999996</v>
      </c>
      <c r="D17" s="15">
        <v>5300</v>
      </c>
      <c r="E17" s="15">
        <v>0</v>
      </c>
      <c r="F17" s="15">
        <v>0</v>
      </c>
      <c r="G17" s="15">
        <v>0</v>
      </c>
      <c r="H17" s="15">
        <v>1330103.6381399999</v>
      </c>
      <c r="I17" s="15">
        <v>-46105632.312090002</v>
      </c>
      <c r="J17" s="16">
        <v>6147856.6660499945</v>
      </c>
    </row>
    <row r="18" spans="1:10" ht="12.75" customHeight="1" x14ac:dyDescent="0.15">
      <c r="A18" s="25" t="s">
        <v>104</v>
      </c>
      <c r="B18" s="25" t="s">
        <v>105</v>
      </c>
      <c r="C18" s="15">
        <v>6186023.1113400003</v>
      </c>
      <c r="D18" s="15">
        <v>405074.96889999998</v>
      </c>
      <c r="E18" s="15">
        <v>0</v>
      </c>
      <c r="F18" s="15">
        <v>0</v>
      </c>
      <c r="G18" s="15">
        <v>560062.27758999995</v>
      </c>
      <c r="H18" s="15">
        <v>2218.6017099999999</v>
      </c>
      <c r="I18" s="15">
        <v>-3627117.33525</v>
      </c>
      <c r="J18" s="16">
        <v>3526261.6242900002</v>
      </c>
    </row>
    <row r="19" spans="1:10" ht="12.75" customHeight="1" x14ac:dyDescent="0.15">
      <c r="A19" s="25" t="s">
        <v>96</v>
      </c>
      <c r="B19" s="25" t="s">
        <v>97</v>
      </c>
      <c r="C19" s="15">
        <v>1222928.76</v>
      </c>
      <c r="D19" s="15">
        <v>0</v>
      </c>
      <c r="E19" s="15">
        <v>0</v>
      </c>
      <c r="F19" s="15">
        <v>0</v>
      </c>
      <c r="G19" s="15">
        <v>796341.97402000008</v>
      </c>
      <c r="H19" s="15">
        <v>-1958.2721599999998</v>
      </c>
      <c r="I19" s="15">
        <v>1246690.6107600001</v>
      </c>
      <c r="J19" s="16">
        <v>3264003.0726200002</v>
      </c>
    </row>
    <row r="20" spans="1:10" ht="12.75" customHeight="1" x14ac:dyDescent="0.15">
      <c r="A20" s="25" t="s">
        <v>142</v>
      </c>
      <c r="B20" s="25" t="s">
        <v>143</v>
      </c>
      <c r="C20" s="15">
        <v>1339050.8999999999</v>
      </c>
      <c r="D20" s="15">
        <v>335564.02</v>
      </c>
      <c r="E20" s="15">
        <v>0</v>
      </c>
      <c r="F20" s="15">
        <v>0</v>
      </c>
      <c r="G20" s="15">
        <v>142005.15113000001</v>
      </c>
      <c r="H20" s="15">
        <v>287322.32873000001</v>
      </c>
      <c r="I20" s="15">
        <v>197281.67654000001</v>
      </c>
      <c r="J20" s="16">
        <v>2301224.0764000001</v>
      </c>
    </row>
    <row r="21" spans="1:10" ht="12.75" customHeight="1" x14ac:dyDescent="0.15">
      <c r="A21" s="25" t="s">
        <v>226</v>
      </c>
      <c r="B21" s="25" t="s">
        <v>227</v>
      </c>
      <c r="C21" s="15">
        <v>2840000</v>
      </c>
      <c r="D21" s="15">
        <v>0</v>
      </c>
      <c r="E21" s="15">
        <v>0</v>
      </c>
      <c r="F21" s="15">
        <v>0</v>
      </c>
      <c r="G21" s="15">
        <v>60107.542170000001</v>
      </c>
      <c r="H21" s="15">
        <v>0</v>
      </c>
      <c r="I21" s="15">
        <v>-6859634.8831900004</v>
      </c>
      <c r="J21" s="16">
        <v>-3959527.3410200006</v>
      </c>
    </row>
    <row r="22" spans="1:10" ht="12.75" customHeight="1" x14ac:dyDescent="0.15">
      <c r="A22" s="25" t="s">
        <v>80</v>
      </c>
      <c r="B22" s="25" t="s">
        <v>81</v>
      </c>
      <c r="C22" s="15">
        <v>34215784.405000001</v>
      </c>
      <c r="D22" s="15">
        <v>29043.198400000001</v>
      </c>
      <c r="E22" s="15">
        <v>2579509.5325000002</v>
      </c>
      <c r="F22" s="15">
        <v>0</v>
      </c>
      <c r="G22" s="15">
        <v>0</v>
      </c>
      <c r="H22" s="15">
        <v>112538.19624</v>
      </c>
      <c r="I22" s="15">
        <v>-35646847.135619998</v>
      </c>
      <c r="J22" s="16">
        <v>1290028.1965200007</v>
      </c>
    </row>
    <row r="23" spans="1:10" ht="12.75" customHeight="1" x14ac:dyDescent="0.15">
      <c r="A23" s="25" t="s">
        <v>106</v>
      </c>
      <c r="B23" s="25" t="s">
        <v>107</v>
      </c>
      <c r="C23" s="15">
        <v>200000.08</v>
      </c>
      <c r="D23" s="15">
        <v>253090.78193999999</v>
      </c>
      <c r="E23" s="15">
        <v>0</v>
      </c>
      <c r="F23" s="15">
        <v>0</v>
      </c>
      <c r="G23" s="15">
        <v>358905.62166</v>
      </c>
      <c r="H23" s="15">
        <v>1915.7777599999999</v>
      </c>
      <c r="I23" s="15">
        <v>1008439.82198</v>
      </c>
      <c r="J23" s="16">
        <v>1822352.0833399999</v>
      </c>
    </row>
    <row r="24" spans="1:10" ht="12.75" customHeight="1" x14ac:dyDescent="0.15">
      <c r="A24" s="25" t="s">
        <v>108</v>
      </c>
      <c r="B24" s="25" t="s">
        <v>109</v>
      </c>
      <c r="C24" s="15">
        <v>1093269.9342</v>
      </c>
      <c r="D24" s="15">
        <v>777.80336</v>
      </c>
      <c r="E24" s="15">
        <v>0</v>
      </c>
      <c r="F24" s="15">
        <v>0</v>
      </c>
      <c r="G24" s="15">
        <v>425139.51712999999</v>
      </c>
      <c r="H24" s="15">
        <v>0</v>
      </c>
      <c r="I24" s="15">
        <v>487258.23194999999</v>
      </c>
      <c r="J24" s="16">
        <v>2006445.48664</v>
      </c>
    </row>
    <row r="25" spans="1:10" ht="12.75" customHeight="1" x14ac:dyDescent="0.15">
      <c r="A25" s="25" t="s">
        <v>82</v>
      </c>
      <c r="B25" s="25" t="s">
        <v>83</v>
      </c>
      <c r="C25" s="15">
        <v>2248969.4691599999</v>
      </c>
      <c r="D25" s="15">
        <v>38.053170000000001</v>
      </c>
      <c r="E25" s="15">
        <v>0</v>
      </c>
      <c r="F25" s="15">
        <v>0</v>
      </c>
      <c r="G25" s="15">
        <v>40175.666870000001</v>
      </c>
      <c r="H25" s="15">
        <v>136765.84599</v>
      </c>
      <c r="I25" s="15">
        <v>-922453.45467999997</v>
      </c>
      <c r="J25" s="16">
        <v>1503495.5805099998</v>
      </c>
    </row>
    <row r="26" spans="1:10" ht="12.75" customHeight="1" x14ac:dyDescent="0.15">
      <c r="A26" s="25" t="s">
        <v>130</v>
      </c>
      <c r="B26" s="25" t="s">
        <v>131</v>
      </c>
      <c r="C26" s="15">
        <v>608000.05000000005</v>
      </c>
      <c r="D26" s="15">
        <v>11</v>
      </c>
      <c r="E26" s="15">
        <v>125000.05</v>
      </c>
      <c r="F26" s="15">
        <v>0</v>
      </c>
      <c r="G26" s="15">
        <v>6420.4521699999996</v>
      </c>
      <c r="H26" s="15">
        <v>21304.963509999998</v>
      </c>
      <c r="I26" s="15">
        <v>173519.28907999999</v>
      </c>
      <c r="J26" s="16">
        <v>934255.80476000009</v>
      </c>
    </row>
    <row r="27" spans="1:10" ht="12.75" customHeight="1" x14ac:dyDescent="0.15">
      <c r="A27" s="25" t="s">
        <v>176</v>
      </c>
      <c r="B27" s="25" t="s">
        <v>177</v>
      </c>
      <c r="C27" s="15">
        <v>1521000</v>
      </c>
      <c r="D27" s="15">
        <v>17678.01874</v>
      </c>
      <c r="E27" s="15">
        <v>1199000</v>
      </c>
      <c r="F27" s="15">
        <v>0</v>
      </c>
      <c r="G27" s="15">
        <v>0</v>
      </c>
      <c r="H27" s="15">
        <v>98049.939750000005</v>
      </c>
      <c r="I27" s="15">
        <v>-1892924.3089899998</v>
      </c>
      <c r="J27" s="16">
        <v>942803.64950000029</v>
      </c>
    </row>
    <row r="28" spans="1:10" ht="12.75" customHeight="1" x14ac:dyDescent="0.15">
      <c r="A28" s="25" t="s">
        <v>102</v>
      </c>
      <c r="B28" s="25" t="s">
        <v>103</v>
      </c>
      <c r="C28" s="15">
        <v>731298.04500000004</v>
      </c>
      <c r="D28" s="15">
        <v>46278.291429999997</v>
      </c>
      <c r="E28" s="15">
        <v>0</v>
      </c>
      <c r="F28" s="15">
        <v>0</v>
      </c>
      <c r="G28" s="15">
        <v>1007027.78717</v>
      </c>
      <c r="H28" s="15">
        <v>0</v>
      </c>
      <c r="I28" s="15">
        <v>1968497.6514000001</v>
      </c>
      <c r="J28" s="16">
        <v>3753101.7750000004</v>
      </c>
    </row>
    <row r="29" spans="1:10" ht="12.75" customHeight="1" x14ac:dyDescent="0.15">
      <c r="A29" s="25" t="s">
        <v>150</v>
      </c>
      <c r="B29" s="25" t="s">
        <v>151</v>
      </c>
      <c r="C29" s="15">
        <v>620000</v>
      </c>
      <c r="D29" s="15">
        <v>138.44</v>
      </c>
      <c r="E29" s="15">
        <v>0</v>
      </c>
      <c r="F29" s="15">
        <v>200000</v>
      </c>
      <c r="G29" s="15">
        <v>135789.85715</v>
      </c>
      <c r="H29" s="15">
        <v>119335.84110999999</v>
      </c>
      <c r="I29" s="15">
        <v>-4911.3697800000082</v>
      </c>
      <c r="J29" s="16">
        <v>1070352.7684799999</v>
      </c>
    </row>
    <row r="30" spans="1:10" ht="12.75" customHeight="1" x14ac:dyDescent="0.15">
      <c r="A30" s="25" t="s">
        <v>200</v>
      </c>
      <c r="B30" s="25" t="s">
        <v>201</v>
      </c>
      <c r="C30" s="15">
        <v>202100.25</v>
      </c>
      <c r="D30" s="15">
        <v>0</v>
      </c>
      <c r="E30" s="15">
        <v>0</v>
      </c>
      <c r="F30" s="15">
        <v>0</v>
      </c>
      <c r="G30" s="15">
        <v>5976.2303000000002</v>
      </c>
      <c r="H30" s="15">
        <v>0</v>
      </c>
      <c r="I30" s="15">
        <v>75831.372969999997</v>
      </c>
      <c r="J30" s="16">
        <v>283907.85326999996</v>
      </c>
    </row>
    <row r="31" spans="1:10" ht="12.75" customHeight="1" x14ac:dyDescent="0.15">
      <c r="A31" s="25" t="s">
        <v>184</v>
      </c>
      <c r="B31" s="25" t="s">
        <v>185</v>
      </c>
      <c r="C31" s="15">
        <v>445042.8</v>
      </c>
      <c r="D31" s="15">
        <v>0</v>
      </c>
      <c r="E31" s="15">
        <v>0</v>
      </c>
      <c r="F31" s="15">
        <v>-93.981999999999999</v>
      </c>
      <c r="G31" s="15">
        <v>12709.5326</v>
      </c>
      <c r="H31" s="15">
        <v>4734.3258599999999</v>
      </c>
      <c r="I31" s="15">
        <v>145769.00789000001</v>
      </c>
      <c r="J31" s="16">
        <v>608161.68435</v>
      </c>
    </row>
    <row r="32" spans="1:10" ht="12.75" customHeight="1" x14ac:dyDescent="0.15">
      <c r="A32" s="25" t="s">
        <v>172</v>
      </c>
      <c r="B32" s="25" t="s">
        <v>173</v>
      </c>
      <c r="C32" s="15">
        <v>3102671.97</v>
      </c>
      <c r="D32" s="15">
        <v>1375440.3084100001</v>
      </c>
      <c r="E32" s="15">
        <v>0</v>
      </c>
      <c r="F32" s="15">
        <v>0</v>
      </c>
      <c r="G32" s="15">
        <v>7714.1164099999996</v>
      </c>
      <c r="H32" s="15">
        <v>19068.83395</v>
      </c>
      <c r="I32" s="15">
        <v>-3576388.4997999999</v>
      </c>
      <c r="J32" s="16">
        <v>928506.72897000099</v>
      </c>
    </row>
    <row r="33" spans="1:10" ht="12.75" customHeight="1" x14ac:dyDescent="0.15">
      <c r="A33" s="25" t="s">
        <v>138</v>
      </c>
      <c r="B33" s="25" t="s">
        <v>139</v>
      </c>
      <c r="C33" s="15">
        <v>323191.44</v>
      </c>
      <c r="D33" s="15">
        <v>40.512189999999997</v>
      </c>
      <c r="E33" s="15">
        <v>0</v>
      </c>
      <c r="F33" s="15">
        <v>0</v>
      </c>
      <c r="G33" s="15">
        <v>50173.921289999998</v>
      </c>
      <c r="H33" s="15">
        <v>12960.819530000001</v>
      </c>
      <c r="I33" s="15">
        <v>300325.74719999998</v>
      </c>
      <c r="J33" s="16">
        <v>686692.44020999991</v>
      </c>
    </row>
    <row r="34" spans="1:10" ht="12.75" customHeight="1" x14ac:dyDescent="0.15">
      <c r="A34" s="25" t="s">
        <v>94</v>
      </c>
      <c r="B34" s="25" t="s">
        <v>95</v>
      </c>
      <c r="C34" s="15">
        <v>968370.56186000002</v>
      </c>
      <c r="D34" s="15">
        <v>3502659.41664</v>
      </c>
      <c r="E34" s="15">
        <v>0</v>
      </c>
      <c r="F34" s="15">
        <v>0</v>
      </c>
      <c r="G34" s="15">
        <v>1332.10769</v>
      </c>
      <c r="H34" s="15">
        <v>263418.25272000005</v>
      </c>
      <c r="I34" s="15">
        <v>-3701346.4336800002</v>
      </c>
      <c r="J34" s="16">
        <v>1034433.9052300001</v>
      </c>
    </row>
    <row r="35" spans="1:10" ht="12.75" customHeight="1" x14ac:dyDescent="0.15">
      <c r="A35" s="25" t="s">
        <v>140</v>
      </c>
      <c r="B35" s="25" t="s">
        <v>141</v>
      </c>
      <c r="C35" s="15">
        <v>607798.05449999997</v>
      </c>
      <c r="D35" s="15">
        <v>8021.5040499999996</v>
      </c>
      <c r="E35" s="15">
        <v>248767.75700000001</v>
      </c>
      <c r="F35" s="15">
        <v>0</v>
      </c>
      <c r="G35" s="15">
        <v>261297.05868000002</v>
      </c>
      <c r="H35" s="15">
        <v>-10361.15546</v>
      </c>
      <c r="I35" s="15">
        <v>173950.59673000002</v>
      </c>
      <c r="J35" s="16">
        <v>1289473.8155</v>
      </c>
    </row>
    <row r="36" spans="1:10" ht="12.75" customHeight="1" x14ac:dyDescent="0.15">
      <c r="A36" s="25" t="s">
        <v>86</v>
      </c>
      <c r="B36" s="25" t="s">
        <v>87</v>
      </c>
      <c r="C36" s="15">
        <v>435000.05</v>
      </c>
      <c r="D36" s="15">
        <v>68749.0003</v>
      </c>
      <c r="E36" s="15">
        <v>0</v>
      </c>
      <c r="F36" s="15">
        <v>0</v>
      </c>
      <c r="G36" s="15">
        <v>82379.681660000002</v>
      </c>
      <c r="H36" s="15">
        <v>57342.838599999995</v>
      </c>
      <c r="I36" s="15">
        <v>-174792.50378999999</v>
      </c>
      <c r="J36" s="16">
        <v>468679.06677000003</v>
      </c>
    </row>
    <row r="37" spans="1:10" ht="12.75" customHeight="1" x14ac:dyDescent="0.15">
      <c r="A37" s="25" t="s">
        <v>188</v>
      </c>
      <c r="B37" s="25" t="s">
        <v>189</v>
      </c>
      <c r="C37" s="15">
        <v>500000</v>
      </c>
      <c r="D37" s="15">
        <v>0</v>
      </c>
      <c r="E37" s="15">
        <v>0</v>
      </c>
      <c r="F37" s="15">
        <v>0</v>
      </c>
      <c r="G37" s="15">
        <v>33588.771439999997</v>
      </c>
      <c r="H37" s="15">
        <v>-35.6051</v>
      </c>
      <c r="I37" s="15">
        <v>9333.3624199999995</v>
      </c>
      <c r="J37" s="16">
        <v>542886.52876000002</v>
      </c>
    </row>
    <row r="38" spans="1:10" ht="12.75" customHeight="1" x14ac:dyDescent="0.15">
      <c r="A38" s="25" t="s">
        <v>92</v>
      </c>
      <c r="B38" s="25" t="s">
        <v>93</v>
      </c>
      <c r="C38" s="15">
        <v>298741.97499999998</v>
      </c>
      <c r="D38" s="15">
        <v>120972.45968</v>
      </c>
      <c r="E38" s="15">
        <v>0</v>
      </c>
      <c r="F38" s="15">
        <v>0</v>
      </c>
      <c r="G38" s="15">
        <v>76067.116569999998</v>
      </c>
      <c r="H38" s="15">
        <v>30149.28831</v>
      </c>
      <c r="I38" s="15">
        <v>-102558.08587000001</v>
      </c>
      <c r="J38" s="16">
        <v>423372.75368999998</v>
      </c>
    </row>
    <row r="39" spans="1:10" ht="12.75" customHeight="1" x14ac:dyDescent="0.15">
      <c r="A39" s="25" t="s">
        <v>98</v>
      </c>
      <c r="B39" s="25" t="s">
        <v>99</v>
      </c>
      <c r="C39" s="15">
        <v>2531346.94</v>
      </c>
      <c r="D39" s="15">
        <v>0</v>
      </c>
      <c r="E39" s="15">
        <v>0</v>
      </c>
      <c r="F39" s="15">
        <v>0</v>
      </c>
      <c r="G39" s="15">
        <v>51084.928220000002</v>
      </c>
      <c r="H39" s="15">
        <v>13416.70796</v>
      </c>
      <c r="I39" s="15">
        <v>-2054064.3118999999</v>
      </c>
      <c r="J39" s="16">
        <v>541784.26428</v>
      </c>
    </row>
    <row r="40" spans="1:10" ht="12.75" customHeight="1" x14ac:dyDescent="0.15">
      <c r="A40" s="25" t="s">
        <v>84</v>
      </c>
      <c r="B40" s="25" t="s">
        <v>85</v>
      </c>
      <c r="C40" s="15">
        <v>420000</v>
      </c>
      <c r="D40" s="15">
        <v>42000</v>
      </c>
      <c r="E40" s="15">
        <v>0</v>
      </c>
      <c r="F40" s="15">
        <v>0</v>
      </c>
      <c r="G40" s="15">
        <v>42409.02895</v>
      </c>
      <c r="H40" s="15">
        <v>75561.933220000006</v>
      </c>
      <c r="I40" s="15">
        <v>438633.58769999997</v>
      </c>
      <c r="J40" s="16">
        <v>1018604.54987</v>
      </c>
    </row>
    <row r="41" spans="1:10" ht="12.75" customHeight="1" x14ac:dyDescent="0.15">
      <c r="A41" s="25" t="s">
        <v>112</v>
      </c>
      <c r="B41" s="25" t="s">
        <v>113</v>
      </c>
      <c r="C41" s="15">
        <v>3281397.35</v>
      </c>
      <c r="D41" s="15">
        <v>0</v>
      </c>
      <c r="E41" s="15">
        <v>0</v>
      </c>
      <c r="F41" s="15">
        <v>0</v>
      </c>
      <c r="G41" s="15">
        <v>5383.40697</v>
      </c>
      <c r="H41" s="15">
        <v>0</v>
      </c>
      <c r="I41" s="15">
        <v>-3037653.7872700002</v>
      </c>
      <c r="J41" s="16">
        <v>249126.96969999978</v>
      </c>
    </row>
    <row r="42" spans="1:10" ht="12.75" customHeight="1" x14ac:dyDescent="0.15">
      <c r="A42" s="25" t="s">
        <v>180</v>
      </c>
      <c r="B42" s="25" t="s">
        <v>181</v>
      </c>
      <c r="C42" s="15">
        <v>510392.935</v>
      </c>
      <c r="D42" s="15">
        <v>0</v>
      </c>
      <c r="E42" s="15">
        <v>0</v>
      </c>
      <c r="F42" s="15">
        <v>190000</v>
      </c>
      <c r="G42" s="15">
        <v>0</v>
      </c>
      <c r="H42" s="15">
        <v>48923.069530000001</v>
      </c>
      <c r="I42" s="15">
        <v>-422096.48493999999</v>
      </c>
      <c r="J42" s="16">
        <v>327219.51959000004</v>
      </c>
    </row>
    <row r="43" spans="1:10" ht="12.75" customHeight="1" x14ac:dyDescent="0.15">
      <c r="A43" s="25" t="s">
        <v>114</v>
      </c>
      <c r="B43" s="25" t="s">
        <v>115</v>
      </c>
      <c r="C43" s="15">
        <v>540752</v>
      </c>
      <c r="D43" s="15">
        <v>4019.2830600000002</v>
      </c>
      <c r="E43" s="15">
        <v>0</v>
      </c>
      <c r="F43" s="15">
        <v>0</v>
      </c>
      <c r="G43" s="15">
        <v>9003.2008800000003</v>
      </c>
      <c r="H43" s="15">
        <v>136663.81184000001</v>
      </c>
      <c r="I43" s="15">
        <v>-846478.07712000003</v>
      </c>
      <c r="J43" s="16">
        <v>-156039.78133999999</v>
      </c>
    </row>
    <row r="44" spans="1:10" ht="12.75" customHeight="1" x14ac:dyDescent="0.15">
      <c r="A44" s="25" t="s">
        <v>196</v>
      </c>
      <c r="B44" s="25" t="s">
        <v>197</v>
      </c>
      <c r="C44" s="15">
        <v>300000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-2445.8309000000008</v>
      </c>
      <c r="J44" s="16">
        <v>297554.1691</v>
      </c>
    </row>
    <row r="45" spans="1:10" ht="12.75" customHeight="1" x14ac:dyDescent="0.15">
      <c r="A45" s="25" t="s">
        <v>164</v>
      </c>
      <c r="B45" s="25" t="s">
        <v>165</v>
      </c>
      <c r="C45" s="15">
        <v>702100</v>
      </c>
      <c r="D45" s="15">
        <v>1056.3</v>
      </c>
      <c r="E45" s="15">
        <v>0</v>
      </c>
      <c r="F45" s="15">
        <v>0</v>
      </c>
      <c r="G45" s="15">
        <v>49909.015030000002</v>
      </c>
      <c r="H45" s="15">
        <v>80288.373089999994</v>
      </c>
      <c r="I45" s="15">
        <v>-515867.04600000003</v>
      </c>
      <c r="J45" s="16">
        <v>317486.64212000003</v>
      </c>
    </row>
    <row r="46" spans="1:10" ht="12.75" customHeight="1" x14ac:dyDescent="0.15">
      <c r="A46" s="25" t="s">
        <v>160</v>
      </c>
      <c r="B46" s="25" t="s">
        <v>161</v>
      </c>
      <c r="C46" s="15">
        <v>320445.04200000002</v>
      </c>
      <c r="D46" s="15">
        <v>13.40704</v>
      </c>
      <c r="E46" s="15">
        <v>0</v>
      </c>
      <c r="F46" s="15">
        <v>0</v>
      </c>
      <c r="G46" s="15">
        <v>115647.52987</v>
      </c>
      <c r="H46" s="15">
        <v>374824.11050000001</v>
      </c>
      <c r="I46" s="15">
        <v>59252.039149999997</v>
      </c>
      <c r="J46" s="16">
        <v>870182.12855999998</v>
      </c>
    </row>
    <row r="47" spans="1:10" ht="12.75" customHeight="1" x14ac:dyDescent="0.15">
      <c r="A47" s="25" t="s">
        <v>144</v>
      </c>
      <c r="B47" s="25" t="s">
        <v>145</v>
      </c>
      <c r="C47" s="15">
        <v>242600</v>
      </c>
      <c r="D47" s="15">
        <v>60.312010000000001</v>
      </c>
      <c r="E47" s="15">
        <v>0</v>
      </c>
      <c r="F47" s="15">
        <v>0</v>
      </c>
      <c r="G47" s="15">
        <v>90574.92542</v>
      </c>
      <c r="H47" s="15">
        <v>227553.54436</v>
      </c>
      <c r="I47" s="15">
        <v>70516.432780000003</v>
      </c>
      <c r="J47" s="16">
        <v>631305.21456999995</v>
      </c>
    </row>
    <row r="48" spans="1:10" ht="12.75" customHeight="1" x14ac:dyDescent="0.15">
      <c r="A48" s="25" t="s">
        <v>120</v>
      </c>
      <c r="B48" s="25" t="s">
        <v>121</v>
      </c>
      <c r="C48" s="15">
        <v>301839.25464</v>
      </c>
      <c r="D48" s="15">
        <v>0</v>
      </c>
      <c r="E48" s="15">
        <v>0</v>
      </c>
      <c r="F48" s="15">
        <v>0</v>
      </c>
      <c r="G48" s="15">
        <v>19493.137309999998</v>
      </c>
      <c r="H48" s="15">
        <v>0</v>
      </c>
      <c r="I48" s="15">
        <v>38070.711589999999</v>
      </c>
      <c r="J48" s="16">
        <v>359403.10354000004</v>
      </c>
    </row>
    <row r="49" spans="1:10" ht="12.75" customHeight="1" x14ac:dyDescent="0.15">
      <c r="A49" s="25" t="s">
        <v>116</v>
      </c>
      <c r="B49" s="25" t="s">
        <v>117</v>
      </c>
      <c r="C49" s="15">
        <v>252500</v>
      </c>
      <c r="D49" s="15">
        <v>0</v>
      </c>
      <c r="E49" s="15">
        <v>0</v>
      </c>
      <c r="F49" s="15">
        <v>0</v>
      </c>
      <c r="G49" s="15">
        <v>21232.934499999999</v>
      </c>
      <c r="H49" s="15">
        <v>-338.67387000000002</v>
      </c>
      <c r="I49" s="15">
        <v>229322.49891000002</v>
      </c>
      <c r="J49" s="16">
        <v>502716.75954</v>
      </c>
    </row>
    <row r="50" spans="1:10" ht="12.75" customHeight="1" x14ac:dyDescent="0.15">
      <c r="A50" s="25" t="s">
        <v>134</v>
      </c>
      <c r="B50" s="25" t="s">
        <v>135</v>
      </c>
      <c r="C50" s="15">
        <v>305405.33799999999</v>
      </c>
      <c r="D50" s="15">
        <v>1661.4525900000001</v>
      </c>
      <c r="E50" s="15">
        <v>33500</v>
      </c>
      <c r="F50" s="15">
        <v>22184.144899999999</v>
      </c>
      <c r="G50" s="15">
        <v>9936.3165399999998</v>
      </c>
      <c r="H50" s="15">
        <v>72400.364920000007</v>
      </c>
      <c r="I50" s="15">
        <v>-228980.53981000002</v>
      </c>
      <c r="J50" s="16">
        <v>216107.07713999998</v>
      </c>
    </row>
    <row r="51" spans="1:10" ht="12.75" customHeight="1" x14ac:dyDescent="0.15">
      <c r="A51" s="25" t="s">
        <v>122</v>
      </c>
      <c r="B51" s="25" t="s">
        <v>123</v>
      </c>
      <c r="C51" s="15">
        <v>250000</v>
      </c>
      <c r="D51" s="15">
        <v>0</v>
      </c>
      <c r="E51" s="15">
        <v>50000</v>
      </c>
      <c r="F51" s="15">
        <v>0</v>
      </c>
      <c r="G51" s="15">
        <v>9128.9971000000005</v>
      </c>
      <c r="H51" s="15">
        <v>135.47727</v>
      </c>
      <c r="I51" s="15">
        <v>155733.40189000001</v>
      </c>
      <c r="J51" s="16">
        <v>464997.87625999993</v>
      </c>
    </row>
    <row r="52" spans="1:10" ht="12.75" customHeight="1" x14ac:dyDescent="0.15">
      <c r="A52" s="25" t="s">
        <v>182</v>
      </c>
      <c r="B52" s="25" t="s">
        <v>183</v>
      </c>
      <c r="C52" s="15">
        <v>230000</v>
      </c>
      <c r="D52" s="15">
        <v>17924.436000000002</v>
      </c>
      <c r="E52" s="15">
        <v>0</v>
      </c>
      <c r="F52" s="15">
        <v>0</v>
      </c>
      <c r="G52" s="15">
        <v>4789.8040799999999</v>
      </c>
      <c r="H52" s="15">
        <v>0</v>
      </c>
      <c r="I52" s="15">
        <v>-13051.265509999999</v>
      </c>
      <c r="J52" s="16">
        <v>239662.97456999999</v>
      </c>
    </row>
    <row r="53" spans="1:10" ht="12.75" customHeight="1" x14ac:dyDescent="0.15">
      <c r="A53" s="25" t="s">
        <v>118</v>
      </c>
      <c r="B53" s="25" t="s">
        <v>119</v>
      </c>
      <c r="C53" s="15">
        <v>204932.9736</v>
      </c>
      <c r="D53" s="15">
        <v>2902.3649599999999</v>
      </c>
      <c r="E53" s="15">
        <v>69086.368000000002</v>
      </c>
      <c r="F53" s="15">
        <v>-7755.0067900000004</v>
      </c>
      <c r="G53" s="15">
        <v>38109.926749999999</v>
      </c>
      <c r="H53" s="15">
        <v>1354.94336</v>
      </c>
      <c r="I53" s="15">
        <v>46104.598039999997</v>
      </c>
      <c r="J53" s="16">
        <v>354736.16791999998</v>
      </c>
    </row>
    <row r="54" spans="1:10" ht="12.75" customHeight="1" x14ac:dyDescent="0.15">
      <c r="A54" s="25" t="s">
        <v>156</v>
      </c>
      <c r="B54" s="25" t="s">
        <v>157</v>
      </c>
      <c r="C54" s="15">
        <v>250000</v>
      </c>
      <c r="D54" s="15">
        <v>610.5</v>
      </c>
      <c r="E54" s="15">
        <v>0</v>
      </c>
      <c r="F54" s="15">
        <v>0</v>
      </c>
      <c r="G54" s="15">
        <v>12530.501899999999</v>
      </c>
      <c r="H54" s="15">
        <v>24929.879270000001</v>
      </c>
      <c r="I54" s="15">
        <v>11450.02915</v>
      </c>
      <c r="J54" s="16">
        <v>299520.91031999997</v>
      </c>
    </row>
    <row r="55" spans="1:10" ht="12.75" customHeight="1" x14ac:dyDescent="0.15">
      <c r="A55" s="25" t="s">
        <v>88</v>
      </c>
      <c r="B55" s="25" t="s">
        <v>89</v>
      </c>
      <c r="C55" s="15">
        <v>1500000</v>
      </c>
      <c r="D55" s="15">
        <v>3.2749999999999999</v>
      </c>
      <c r="E55" s="15">
        <v>0</v>
      </c>
      <c r="F55" s="15">
        <v>0</v>
      </c>
      <c r="G55" s="15">
        <v>28033.201870000001</v>
      </c>
      <c r="H55" s="15">
        <v>2606.9578099999999</v>
      </c>
      <c r="I55" s="15">
        <v>-936099.91157999996</v>
      </c>
      <c r="J55" s="16">
        <v>594543.52309999999</v>
      </c>
    </row>
    <row r="56" spans="1:10" ht="12.75" customHeight="1" x14ac:dyDescent="0.15">
      <c r="A56" s="25" t="s">
        <v>218</v>
      </c>
      <c r="B56" s="25" t="s">
        <v>219</v>
      </c>
      <c r="C56" s="15">
        <v>208498</v>
      </c>
      <c r="D56" s="15">
        <v>0</v>
      </c>
      <c r="E56" s="15">
        <v>0</v>
      </c>
      <c r="F56" s="15">
        <v>0</v>
      </c>
      <c r="G56" s="15">
        <v>4562.4827599999999</v>
      </c>
      <c r="H56" s="15">
        <v>-2283.16336</v>
      </c>
      <c r="I56" s="15">
        <v>100362.63877999999</v>
      </c>
      <c r="J56" s="16">
        <v>311139.95818000002</v>
      </c>
    </row>
    <row r="57" spans="1:10" ht="12.75" customHeight="1" x14ac:dyDescent="0.15">
      <c r="A57" s="25" t="s">
        <v>194</v>
      </c>
      <c r="B57" s="25" t="s">
        <v>195</v>
      </c>
      <c r="C57" s="15">
        <v>200000</v>
      </c>
      <c r="D57" s="15">
        <v>39011.642</v>
      </c>
      <c r="E57" s="15">
        <v>0</v>
      </c>
      <c r="F57" s="15">
        <v>0</v>
      </c>
      <c r="G57" s="15">
        <v>4246.8995400000003</v>
      </c>
      <c r="H57" s="15">
        <v>0</v>
      </c>
      <c r="I57" s="15">
        <v>32186.65324</v>
      </c>
      <c r="J57" s="16">
        <v>275445.19478000002</v>
      </c>
    </row>
    <row r="58" spans="1:10" ht="12.75" customHeight="1" x14ac:dyDescent="0.15">
      <c r="A58" s="25" t="s">
        <v>148</v>
      </c>
      <c r="B58" s="25" t="s">
        <v>149</v>
      </c>
      <c r="C58" s="15">
        <v>430000</v>
      </c>
      <c r="D58" s="15">
        <v>0</v>
      </c>
      <c r="E58" s="15">
        <v>0</v>
      </c>
      <c r="F58" s="15">
        <v>0</v>
      </c>
      <c r="G58" s="15">
        <v>12274.83886</v>
      </c>
      <c r="H58" s="15">
        <v>35684.283060000002</v>
      </c>
      <c r="I58" s="15">
        <v>82934.208010000002</v>
      </c>
      <c r="J58" s="16">
        <v>560893.32993000001</v>
      </c>
    </row>
    <row r="59" spans="1:10" ht="12.75" customHeight="1" x14ac:dyDescent="0.15">
      <c r="A59" s="25" t="s">
        <v>178</v>
      </c>
      <c r="B59" s="25" t="s">
        <v>179</v>
      </c>
      <c r="C59" s="15">
        <v>200000</v>
      </c>
      <c r="D59" s="15">
        <v>0</v>
      </c>
      <c r="E59" s="15">
        <v>0</v>
      </c>
      <c r="F59" s="15">
        <v>0</v>
      </c>
      <c r="G59" s="15">
        <v>18639.628550000001</v>
      </c>
      <c r="H59" s="15">
        <v>0</v>
      </c>
      <c r="I59" s="15">
        <v>33821.770690000005</v>
      </c>
      <c r="J59" s="16">
        <v>252461.39924</v>
      </c>
    </row>
    <row r="60" spans="1:10" ht="12.75" customHeight="1" x14ac:dyDescent="0.15">
      <c r="A60" s="25" t="s">
        <v>222</v>
      </c>
      <c r="B60" s="25" t="s">
        <v>223</v>
      </c>
      <c r="C60" s="15">
        <v>200522.5</v>
      </c>
      <c r="D60" s="15">
        <v>0</v>
      </c>
      <c r="E60" s="15">
        <v>0</v>
      </c>
      <c r="F60" s="15">
        <v>0</v>
      </c>
      <c r="G60" s="15">
        <v>3921.6</v>
      </c>
      <c r="H60" s="15">
        <v>987.41088999999999</v>
      </c>
      <c r="I60" s="15">
        <v>58152.24482</v>
      </c>
      <c r="J60" s="16">
        <v>263583.75571</v>
      </c>
    </row>
    <row r="61" spans="1:10" ht="12.75" customHeight="1" x14ac:dyDescent="0.15">
      <c r="A61" s="25" t="s">
        <v>204</v>
      </c>
      <c r="B61" s="25" t="s">
        <v>205</v>
      </c>
      <c r="C61" s="15">
        <v>403200</v>
      </c>
      <c r="D61" s="15">
        <v>0</v>
      </c>
      <c r="E61" s="15">
        <v>0</v>
      </c>
      <c r="F61" s="15">
        <v>0</v>
      </c>
      <c r="G61" s="15">
        <v>74484.845310000004</v>
      </c>
      <c r="H61" s="15">
        <v>19908.168959999995</v>
      </c>
      <c r="I61" s="15">
        <v>59854.080300000001</v>
      </c>
      <c r="J61" s="16">
        <v>557447.09456999996</v>
      </c>
    </row>
    <row r="62" spans="1:10" ht="12.75" customHeight="1" x14ac:dyDescent="0.15">
      <c r="A62" s="25" t="s">
        <v>154</v>
      </c>
      <c r="B62" s="25" t="s">
        <v>155</v>
      </c>
      <c r="C62" s="15">
        <v>300000</v>
      </c>
      <c r="D62" s="15">
        <v>0</v>
      </c>
      <c r="E62" s="15">
        <v>0</v>
      </c>
      <c r="F62" s="15">
        <v>-127.59059999999999</v>
      </c>
      <c r="G62" s="15">
        <v>20955.457310000002</v>
      </c>
      <c r="H62" s="15">
        <v>0</v>
      </c>
      <c r="I62" s="15">
        <v>67837.794829999999</v>
      </c>
      <c r="J62" s="16">
        <v>388665.66154</v>
      </c>
    </row>
    <row r="63" spans="1:10" ht="12.75" customHeight="1" x14ac:dyDescent="0.15">
      <c r="A63" s="25" t="s">
        <v>192</v>
      </c>
      <c r="B63" s="25" t="s">
        <v>193</v>
      </c>
      <c r="C63" s="15">
        <v>200011.266</v>
      </c>
      <c r="D63" s="15">
        <v>0</v>
      </c>
      <c r="E63" s="15">
        <v>0</v>
      </c>
      <c r="F63" s="15">
        <v>0</v>
      </c>
      <c r="G63" s="15">
        <v>1952.9383399999999</v>
      </c>
      <c r="H63" s="15">
        <v>4.5999999999999996</v>
      </c>
      <c r="I63" s="15">
        <v>9321.7587100000001</v>
      </c>
      <c r="J63" s="16">
        <v>211290.56305</v>
      </c>
    </row>
    <row r="64" spans="1:10" ht="12.75" customHeight="1" x14ac:dyDescent="0.15">
      <c r="A64" s="25" t="s">
        <v>166</v>
      </c>
      <c r="B64" s="25" t="s">
        <v>167</v>
      </c>
      <c r="C64" s="15">
        <v>292000</v>
      </c>
      <c r="D64" s="15">
        <v>4160.86042</v>
      </c>
      <c r="E64" s="15">
        <v>0</v>
      </c>
      <c r="F64" s="15">
        <v>0</v>
      </c>
      <c r="G64" s="15">
        <v>1376.5824299999999</v>
      </c>
      <c r="H64" s="15">
        <v>11127.77497</v>
      </c>
      <c r="I64" s="15">
        <v>-31743.330579999994</v>
      </c>
      <c r="J64" s="16">
        <v>276921.88724000001</v>
      </c>
    </row>
    <row r="65" spans="1:10" ht="12.75" customHeight="1" x14ac:dyDescent="0.15">
      <c r="A65" s="25" t="s">
        <v>212</v>
      </c>
      <c r="B65" s="25" t="s">
        <v>213</v>
      </c>
      <c r="C65" s="15">
        <v>200090</v>
      </c>
      <c r="D65" s="15">
        <v>0</v>
      </c>
      <c r="E65" s="15">
        <v>0</v>
      </c>
      <c r="F65" s="15">
        <v>0</v>
      </c>
      <c r="G65" s="15">
        <v>503.64245</v>
      </c>
      <c r="H65" s="15">
        <v>77.106939999999994</v>
      </c>
      <c r="I65" s="15">
        <v>2170.3764999999999</v>
      </c>
      <c r="J65" s="16">
        <v>202841.12589000002</v>
      </c>
    </row>
    <row r="66" spans="1:10" ht="12.75" customHeight="1" x14ac:dyDescent="0.15">
      <c r="A66" s="25" t="s">
        <v>170</v>
      </c>
      <c r="B66" s="25" t="s">
        <v>171</v>
      </c>
      <c r="C66" s="15">
        <v>200004.1</v>
      </c>
      <c r="D66" s="15">
        <v>0.5</v>
      </c>
      <c r="E66" s="15">
        <v>0</v>
      </c>
      <c r="F66" s="15">
        <v>0</v>
      </c>
      <c r="G66" s="15">
        <v>9818.4818899999991</v>
      </c>
      <c r="H66" s="15">
        <v>18926.327379999999</v>
      </c>
      <c r="I66" s="15">
        <v>537.28156000000001</v>
      </c>
      <c r="J66" s="16">
        <v>229286.69083000001</v>
      </c>
    </row>
    <row r="67" spans="1:10" ht="12.75" customHeight="1" x14ac:dyDescent="0.15">
      <c r="A67" s="25" t="s">
        <v>206</v>
      </c>
      <c r="B67" s="25" t="s">
        <v>207</v>
      </c>
      <c r="C67" s="15">
        <v>200000</v>
      </c>
      <c r="D67" s="15">
        <v>0</v>
      </c>
      <c r="E67" s="15">
        <v>100000</v>
      </c>
      <c r="F67" s="15">
        <v>35000</v>
      </c>
      <c r="G67" s="15">
        <v>10825.02391</v>
      </c>
      <c r="H67" s="15">
        <v>6258.1292400000002</v>
      </c>
      <c r="I67" s="15">
        <v>-43054.327639999996</v>
      </c>
      <c r="J67" s="16">
        <v>309028.82551</v>
      </c>
    </row>
    <row r="68" spans="1:10" ht="12.75" customHeight="1" x14ac:dyDescent="0.15">
      <c r="A68" s="25" t="s">
        <v>124</v>
      </c>
      <c r="B68" s="25" t="s">
        <v>125</v>
      </c>
      <c r="C68" s="15">
        <v>200000</v>
      </c>
      <c r="D68" s="15">
        <v>0</v>
      </c>
      <c r="E68" s="15">
        <v>0</v>
      </c>
      <c r="F68" s="15">
        <v>0</v>
      </c>
      <c r="G68" s="15">
        <v>25554.300439999999</v>
      </c>
      <c r="H68" s="15">
        <v>0</v>
      </c>
      <c r="I68" s="15">
        <v>64289.379419999997</v>
      </c>
      <c r="J68" s="16">
        <v>289843.67985999997</v>
      </c>
    </row>
    <row r="69" spans="1:10" ht="12.75" customHeight="1" x14ac:dyDescent="0.15">
      <c r="A69" s="25" t="s">
        <v>158</v>
      </c>
      <c r="B69" s="25" t="s">
        <v>159</v>
      </c>
      <c r="C69" s="15">
        <v>200001.15</v>
      </c>
      <c r="D69" s="15">
        <v>0</v>
      </c>
      <c r="E69" s="15">
        <v>0</v>
      </c>
      <c r="F69" s="15">
        <v>3000</v>
      </c>
      <c r="G69" s="15">
        <v>8060</v>
      </c>
      <c r="H69" s="15">
        <v>1495.36122</v>
      </c>
      <c r="I69" s="15">
        <v>19536.228320000002</v>
      </c>
      <c r="J69" s="16">
        <v>232092.73953999998</v>
      </c>
    </row>
    <row r="70" spans="1:10" ht="12.75" customHeight="1" x14ac:dyDescent="0.15">
      <c r="A70" s="25" t="s">
        <v>162</v>
      </c>
      <c r="B70" s="25" t="s">
        <v>163</v>
      </c>
      <c r="C70" s="15">
        <v>200617.7396</v>
      </c>
      <c r="D70" s="15">
        <v>1152.56114</v>
      </c>
      <c r="E70" s="15">
        <v>0</v>
      </c>
      <c r="F70" s="15">
        <v>0</v>
      </c>
      <c r="G70" s="15">
        <v>9066.1503200000006</v>
      </c>
      <c r="H70" s="15">
        <v>5175.5055899999998</v>
      </c>
      <c r="I70" s="15">
        <v>26249.51873</v>
      </c>
      <c r="J70" s="16">
        <v>242261.47537999999</v>
      </c>
    </row>
    <row r="71" spans="1:10" ht="12.75" customHeight="1" x14ac:dyDescent="0.15">
      <c r="A71" s="25" t="s">
        <v>228</v>
      </c>
      <c r="B71" s="25" t="s">
        <v>229</v>
      </c>
      <c r="C71" s="15">
        <v>335145.5</v>
      </c>
      <c r="D71" s="15">
        <v>0</v>
      </c>
      <c r="E71" s="15">
        <v>0</v>
      </c>
      <c r="F71" s="15">
        <v>0</v>
      </c>
      <c r="G71" s="15">
        <v>5864.60347</v>
      </c>
      <c r="H71" s="15">
        <v>0</v>
      </c>
      <c r="I71" s="15">
        <v>-126265.69886999999</v>
      </c>
      <c r="J71" s="16">
        <v>214744.40459999998</v>
      </c>
    </row>
    <row r="72" spans="1:10" ht="12.75" customHeight="1" x14ac:dyDescent="0.15">
      <c r="A72" s="25" t="s">
        <v>190</v>
      </c>
      <c r="B72" s="25" t="s">
        <v>191</v>
      </c>
      <c r="C72" s="15">
        <v>200000</v>
      </c>
      <c r="D72" s="15">
        <v>0</v>
      </c>
      <c r="E72" s="15">
        <v>0</v>
      </c>
      <c r="F72" s="15">
        <v>0</v>
      </c>
      <c r="G72" s="15">
        <v>12018.8506</v>
      </c>
      <c r="H72" s="15">
        <v>0</v>
      </c>
      <c r="I72" s="15">
        <v>1552.4022500000001</v>
      </c>
      <c r="J72" s="16">
        <v>213571.25285000002</v>
      </c>
    </row>
    <row r="73" spans="1:10" ht="12.75" customHeight="1" x14ac:dyDescent="0.15">
      <c r="A73" s="25" t="s">
        <v>168</v>
      </c>
      <c r="B73" s="25" t="s">
        <v>169</v>
      </c>
      <c r="C73" s="15">
        <v>200000.00258999999</v>
      </c>
      <c r="D73" s="15">
        <v>0</v>
      </c>
      <c r="E73" s="15">
        <v>0</v>
      </c>
      <c r="F73" s="15">
        <v>0</v>
      </c>
      <c r="G73" s="15">
        <v>4319.0233200000002</v>
      </c>
      <c r="H73" s="15">
        <v>2949.7246300000002</v>
      </c>
      <c r="I73" s="15">
        <v>5680.1764600000006</v>
      </c>
      <c r="J73" s="16">
        <v>212948.927</v>
      </c>
    </row>
    <row r="74" spans="1:10" ht="12.75" customHeight="1" x14ac:dyDescent="0.15">
      <c r="A74" s="25" t="s">
        <v>202</v>
      </c>
      <c r="B74" s="25" t="s">
        <v>203</v>
      </c>
      <c r="C74" s="15">
        <v>231308.67499999999</v>
      </c>
      <c r="D74" s="15">
        <v>0</v>
      </c>
      <c r="E74" s="15">
        <v>0</v>
      </c>
      <c r="F74" s="15">
        <v>0</v>
      </c>
      <c r="G74" s="15">
        <v>1654.5438300000001</v>
      </c>
      <c r="H74" s="15">
        <v>0</v>
      </c>
      <c r="I74" s="15">
        <v>-51357.872430000003</v>
      </c>
      <c r="J74" s="16">
        <v>181605.34639999998</v>
      </c>
    </row>
    <row r="75" spans="1:10" ht="12.75" customHeight="1" x14ac:dyDescent="0.15">
      <c r="A75" s="25" t="s">
        <v>136</v>
      </c>
      <c r="B75" s="25" t="s">
        <v>137</v>
      </c>
      <c r="C75" s="15">
        <v>200000</v>
      </c>
      <c r="D75" s="15">
        <v>0</v>
      </c>
      <c r="E75" s="15">
        <v>0</v>
      </c>
      <c r="F75" s="15">
        <v>-84.111999999999995</v>
      </c>
      <c r="G75" s="15">
        <v>5481.2617800000007</v>
      </c>
      <c r="H75" s="15">
        <v>0</v>
      </c>
      <c r="I75" s="15">
        <v>6204.1091299999998</v>
      </c>
      <c r="J75" s="16">
        <v>211601.25891</v>
      </c>
    </row>
    <row r="76" spans="1:10" ht="12.75" customHeight="1" x14ac:dyDescent="0.15">
      <c r="A76" s="25" t="s">
        <v>128</v>
      </c>
      <c r="B76" s="25" t="s">
        <v>129</v>
      </c>
      <c r="C76" s="15">
        <v>145000</v>
      </c>
      <c r="D76" s="15">
        <v>0</v>
      </c>
      <c r="E76" s="15">
        <v>0</v>
      </c>
      <c r="F76" s="15">
        <v>0</v>
      </c>
      <c r="G76" s="15">
        <v>18995.528060000001</v>
      </c>
      <c r="H76" s="15">
        <v>34533.794070000004</v>
      </c>
      <c r="I76" s="15">
        <v>5757.7248999999993</v>
      </c>
      <c r="J76" s="16">
        <v>204287.04703000002</v>
      </c>
    </row>
    <row r="77" spans="1:10" ht="12.75" customHeight="1" x14ac:dyDescent="0.15">
      <c r="A77" s="25" t="s">
        <v>198</v>
      </c>
      <c r="B77" s="25" t="s">
        <v>199</v>
      </c>
      <c r="C77" s="15">
        <v>210000</v>
      </c>
      <c r="D77" s="15">
        <v>0</v>
      </c>
      <c r="E77" s="15">
        <v>100000</v>
      </c>
      <c r="F77" s="15">
        <v>0</v>
      </c>
      <c r="G77" s="15">
        <v>151952.15170999998</v>
      </c>
      <c r="H77" s="15">
        <v>0</v>
      </c>
      <c r="I77" s="15">
        <v>-172912.01471000002</v>
      </c>
      <c r="J77" s="16">
        <v>289040.13699999999</v>
      </c>
    </row>
    <row r="78" spans="1:10" ht="12.75" customHeight="1" x14ac:dyDescent="0.15">
      <c r="A78" s="25" t="s">
        <v>126</v>
      </c>
      <c r="B78" s="25" t="s">
        <v>127</v>
      </c>
      <c r="C78" s="15">
        <v>205000.00002000001</v>
      </c>
      <c r="D78" s="15">
        <v>40.6982</v>
      </c>
      <c r="E78" s="15">
        <v>0</v>
      </c>
      <c r="F78" s="15">
        <v>27404</v>
      </c>
      <c r="G78" s="15">
        <v>0</v>
      </c>
      <c r="H78" s="15">
        <v>0</v>
      </c>
      <c r="I78" s="15">
        <v>-11610.433680000002</v>
      </c>
      <c r="J78" s="16">
        <v>220834.26454</v>
      </c>
    </row>
    <row r="79" spans="1:10" ht="12.75" customHeight="1" x14ac:dyDescent="0.15">
      <c r="A79" s="25" t="s">
        <v>224</v>
      </c>
      <c r="B79" s="25" t="s">
        <v>225</v>
      </c>
      <c r="C79" s="15">
        <v>300039.05249999999</v>
      </c>
      <c r="D79" s="15">
        <v>0</v>
      </c>
      <c r="E79" s="15">
        <v>0</v>
      </c>
      <c r="F79" s="15">
        <v>0</v>
      </c>
      <c r="G79" s="15">
        <v>9400.8005300000004</v>
      </c>
      <c r="H79" s="15">
        <v>0</v>
      </c>
      <c r="I79" s="15">
        <v>-83427.775899999993</v>
      </c>
      <c r="J79" s="16">
        <v>226012.07712999999</v>
      </c>
    </row>
    <row r="80" spans="1:10" ht="12.75" customHeight="1" x14ac:dyDescent="0.15">
      <c r="A80" s="25" t="s">
        <v>174</v>
      </c>
      <c r="B80" s="25" t="s">
        <v>175</v>
      </c>
      <c r="C80" s="15">
        <v>200000</v>
      </c>
      <c r="D80" s="15">
        <v>0</v>
      </c>
      <c r="E80" s="15">
        <v>0</v>
      </c>
      <c r="F80" s="15">
        <v>0</v>
      </c>
      <c r="G80" s="15">
        <v>0</v>
      </c>
      <c r="H80" s="15">
        <v>7454.7140499999996</v>
      </c>
      <c r="I80" s="15">
        <v>-6402.4303099999997</v>
      </c>
      <c r="J80" s="16">
        <v>201052.28374000001</v>
      </c>
    </row>
    <row r="81" spans="1:19" ht="12.75" customHeight="1" x14ac:dyDescent="0.15">
      <c r="A81" s="25" t="s">
        <v>208</v>
      </c>
      <c r="B81" s="25" t="s">
        <v>209</v>
      </c>
      <c r="C81" s="15">
        <v>220080</v>
      </c>
      <c r="D81" s="15">
        <v>0</v>
      </c>
      <c r="E81" s="15">
        <v>0</v>
      </c>
      <c r="F81" s="15">
        <v>-251.67400000000001</v>
      </c>
      <c r="G81" s="15">
        <v>9013.6164600000011</v>
      </c>
      <c r="H81" s="15">
        <v>6370.8486900000007</v>
      </c>
      <c r="I81" s="15">
        <v>-49615.270110000005</v>
      </c>
      <c r="J81" s="16">
        <v>185597.52103999999</v>
      </c>
    </row>
    <row r="82" spans="1:19" ht="12.75" customHeight="1" x14ac:dyDescent="0.15">
      <c r="A82" s="25" t="s">
        <v>152</v>
      </c>
      <c r="B82" s="26" t="s">
        <v>153</v>
      </c>
      <c r="C82" s="15">
        <v>200100.06099999999</v>
      </c>
      <c r="D82" s="15">
        <v>11.70712</v>
      </c>
      <c r="E82" s="15">
        <v>0</v>
      </c>
      <c r="F82" s="15">
        <v>0</v>
      </c>
      <c r="G82" s="15">
        <v>20863.099999999999</v>
      </c>
      <c r="H82" s="15">
        <v>20761.949499999999</v>
      </c>
      <c r="I82" s="15">
        <v>-17979.546480000001</v>
      </c>
      <c r="J82" s="16">
        <v>223757.27114</v>
      </c>
    </row>
    <row r="83" spans="1:19" ht="12.75" customHeight="1" x14ac:dyDescent="0.15">
      <c r="A83" s="25" t="s">
        <v>132</v>
      </c>
      <c r="B83" s="25" t="s">
        <v>133</v>
      </c>
      <c r="C83" s="15">
        <v>200000.05496000001</v>
      </c>
      <c r="D83" s="15">
        <v>0</v>
      </c>
      <c r="E83" s="15">
        <v>0</v>
      </c>
      <c r="F83" s="15">
        <v>0</v>
      </c>
      <c r="G83" s="15">
        <v>0</v>
      </c>
      <c r="H83" s="15">
        <v>11717.47884</v>
      </c>
      <c r="I83" s="15">
        <v>-45218.203389999995</v>
      </c>
      <c r="J83" s="16">
        <v>166499.33041</v>
      </c>
    </row>
    <row r="84" spans="1:19" ht="12.75" customHeight="1" x14ac:dyDescent="0.15">
      <c r="A84" s="25" t="s">
        <v>186</v>
      </c>
      <c r="B84" s="25" t="s">
        <v>187</v>
      </c>
      <c r="C84" s="15">
        <v>200000.9319</v>
      </c>
      <c r="D84" s="15">
        <v>0</v>
      </c>
      <c r="E84" s="15">
        <v>0</v>
      </c>
      <c r="F84" s="15">
        <v>12700</v>
      </c>
      <c r="G84" s="15">
        <v>23117</v>
      </c>
      <c r="H84" s="15">
        <v>8411.2297400000007</v>
      </c>
      <c r="I84" s="15">
        <v>-6685.2134100000003</v>
      </c>
      <c r="J84" s="16">
        <v>237543.94823000001</v>
      </c>
    </row>
    <row r="85" spans="1:19" ht="12.75" customHeight="1" x14ac:dyDescent="0.15">
      <c r="A85" s="25" t="s">
        <v>214</v>
      </c>
      <c r="B85" s="25" t="s">
        <v>215</v>
      </c>
      <c r="C85" s="15">
        <v>253700</v>
      </c>
      <c r="D85" s="15">
        <v>0</v>
      </c>
      <c r="E85" s="15">
        <v>0</v>
      </c>
      <c r="F85" s="15">
        <v>0</v>
      </c>
      <c r="G85" s="15">
        <v>1874.3978199999999</v>
      </c>
      <c r="H85" s="15">
        <v>0</v>
      </c>
      <c r="I85" s="15">
        <v>-4006.4771799999999</v>
      </c>
      <c r="J85" s="16">
        <v>251567.92064000003</v>
      </c>
    </row>
    <row r="86" spans="1:19" ht="12.75" customHeight="1" x14ac:dyDescent="0.15">
      <c r="A86" s="25" t="s">
        <v>210</v>
      </c>
      <c r="B86" s="25" t="s">
        <v>211</v>
      </c>
      <c r="C86" s="15">
        <v>120000</v>
      </c>
      <c r="D86" s="15">
        <v>0</v>
      </c>
      <c r="E86" s="15">
        <v>80000</v>
      </c>
      <c r="F86" s="15">
        <v>0</v>
      </c>
      <c r="G86" s="15">
        <v>5903.6653399999996</v>
      </c>
      <c r="H86" s="15">
        <v>0</v>
      </c>
      <c r="I86" s="15">
        <v>5298.7361099999998</v>
      </c>
      <c r="J86" s="16">
        <v>211202.40145</v>
      </c>
    </row>
    <row r="87" spans="1:19" ht="12.75" customHeight="1" x14ac:dyDescent="0.15">
      <c r="A87" s="25" t="s">
        <v>220</v>
      </c>
      <c r="B87" s="25" t="s">
        <v>221</v>
      </c>
      <c r="C87" s="15">
        <v>200000</v>
      </c>
      <c r="D87" s="15">
        <v>0</v>
      </c>
      <c r="E87" s="15">
        <v>0</v>
      </c>
      <c r="F87" s="15">
        <v>0</v>
      </c>
      <c r="G87" s="15">
        <v>3937.7321400000001</v>
      </c>
      <c r="H87" s="15">
        <v>0</v>
      </c>
      <c r="I87" s="15">
        <v>4696.8368</v>
      </c>
      <c r="J87" s="16">
        <v>208634.56894</v>
      </c>
    </row>
    <row r="88" spans="1:19" ht="12.75" customHeight="1" x14ac:dyDescent="0.15">
      <c r="A88" s="25" t="s">
        <v>72</v>
      </c>
      <c r="B88" s="25" t="s">
        <v>73</v>
      </c>
      <c r="C88" s="15">
        <v>206700</v>
      </c>
      <c r="D88" s="15">
        <v>0</v>
      </c>
      <c r="E88" s="15">
        <v>0</v>
      </c>
      <c r="F88" s="15">
        <v>0</v>
      </c>
      <c r="G88" s="15">
        <v>0</v>
      </c>
      <c r="H88" s="15">
        <v>0</v>
      </c>
      <c r="I88" s="15">
        <v>5138.1435599999995</v>
      </c>
      <c r="J88" s="16">
        <v>211838.14356</v>
      </c>
    </row>
    <row r="89" spans="1:19" ht="12.75" customHeight="1" x14ac:dyDescent="0.15">
      <c r="A89" s="25" t="s">
        <v>70</v>
      </c>
      <c r="B89" s="25" t="s">
        <v>71</v>
      </c>
      <c r="C89" s="15">
        <v>244000</v>
      </c>
      <c r="D89" s="15">
        <v>0</v>
      </c>
      <c r="E89" s="15">
        <v>0</v>
      </c>
      <c r="F89" s="15">
        <v>-261.70859999999999</v>
      </c>
      <c r="G89" s="15">
        <v>4044.4964799999998</v>
      </c>
      <c r="H89" s="15">
        <v>0</v>
      </c>
      <c r="I89" s="15">
        <v>-63220.771219999995</v>
      </c>
      <c r="J89" s="16">
        <v>184562.01665999999</v>
      </c>
    </row>
    <row r="90" spans="1:19" ht="12.75" customHeight="1" x14ac:dyDescent="0.15">
      <c r="A90" s="27" t="s">
        <v>216</v>
      </c>
      <c r="B90" s="27" t="s">
        <v>217</v>
      </c>
      <c r="C90" s="20">
        <v>200000</v>
      </c>
      <c r="D90" s="20">
        <v>0</v>
      </c>
      <c r="E90" s="20">
        <v>0</v>
      </c>
      <c r="F90" s="20">
        <v>0</v>
      </c>
      <c r="G90" s="20">
        <v>254.07717</v>
      </c>
      <c r="H90" s="20">
        <v>468.13272999999998</v>
      </c>
      <c r="I90" s="20">
        <v>1747.9863399999999</v>
      </c>
      <c r="J90" s="21">
        <v>202470.19624000002</v>
      </c>
    </row>
    <row r="91" spans="1:19" s="3" customFormat="1" ht="12.75" customHeight="1" x14ac:dyDescent="0.15">
      <c r="A91" s="44" t="s">
        <v>230</v>
      </c>
      <c r="B91" s="44"/>
      <c r="C91" s="17">
        <f t="shared" ref="C91:J91" si="0">SUM(C7:C90)</f>
        <v>488217601.64182007</v>
      </c>
      <c r="D91" s="17">
        <f t="shared" si="0"/>
        <v>13026324.943220003</v>
      </c>
      <c r="E91" s="17">
        <f t="shared" si="0"/>
        <v>10334983.707500001</v>
      </c>
      <c r="F91" s="17">
        <f t="shared" si="0"/>
        <v>6405160.3445300013</v>
      </c>
      <c r="G91" s="17">
        <f t="shared" si="0"/>
        <v>17447951.930330008</v>
      </c>
      <c r="H91" s="17">
        <f t="shared" si="0"/>
        <v>23378900.48001999</v>
      </c>
      <c r="I91" s="17">
        <f t="shared" si="0"/>
        <v>-398959203.34718019</v>
      </c>
      <c r="J91" s="17">
        <f t="shared" si="0"/>
        <v>159851719.70023993</v>
      </c>
    </row>
    <row r="93" spans="1:19" ht="48.75" customHeight="1" x14ac:dyDescent="0.15">
      <c r="A93" s="42" t="s">
        <v>274</v>
      </c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</row>
  </sheetData>
  <mergeCells count="5">
    <mergeCell ref="A93:S93"/>
    <mergeCell ref="A91:B91"/>
    <mergeCell ref="A2:B2"/>
    <mergeCell ref="A3:B3"/>
    <mergeCell ref="C4:J4"/>
  </mergeCells>
  <pageMargins left="0.82677165354330717" right="0.23622047244094491" top="0.19685039370078741" bottom="0.19685039370078741" header="0.31496062992125984" footer="0.31496062992125984"/>
  <pageSetup paperSize="9" scale="55" orientation="portrait" horizont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  <outlinePr summaryBelow="0"/>
  </sheetPr>
  <dimension ref="A1:AM93"/>
  <sheetViews>
    <sheetView showGridLines="0" zoomScaleNormal="85" workbookViewId="0">
      <pane xSplit="2" ySplit="5" topLeftCell="C6" activePane="bottomRight" state="frozenSplit"/>
      <selection activeCell="A94" sqref="A94:XFD333"/>
      <selection pane="topRight" activeCell="A94" sqref="A94:XFD333"/>
      <selection pane="bottomLeft" activeCell="A94" sqref="A94:XFD333"/>
      <selection pane="bottomRight" activeCell="L5" sqref="L5"/>
    </sheetView>
  </sheetViews>
  <sheetFormatPr baseColWidth="10" defaultColWidth="10.83203125" defaultRowHeight="12.75" customHeight="1" x14ac:dyDescent="0.15"/>
  <cols>
    <col min="1" max="1" width="4.83203125" style="2" customWidth="1"/>
    <col min="2" max="2" width="34.6640625" style="2" customWidth="1"/>
    <col min="3" max="3" width="13.5" style="4" customWidth="1"/>
    <col min="4" max="4" width="11.6640625" style="4" bestFit="1" customWidth="1"/>
    <col min="5" max="5" width="11" style="4" bestFit="1" customWidth="1"/>
    <col min="6" max="6" width="12.1640625" style="4" customWidth="1"/>
    <col min="7" max="8" width="11" style="4" bestFit="1" customWidth="1"/>
    <col min="9" max="9" width="11" style="4" customWidth="1"/>
    <col min="10" max="11" width="11" style="4" bestFit="1" customWidth="1"/>
    <col min="12" max="12" width="10.6640625" style="4" customWidth="1"/>
    <col min="13" max="21" width="11" style="4" bestFit="1" customWidth="1"/>
    <col min="22" max="23" width="11.6640625" style="4" customWidth="1"/>
    <col min="24" max="24" width="12.5" style="4" customWidth="1"/>
    <col min="25" max="26" width="11.6640625" style="4" customWidth="1"/>
    <col min="27" max="35" width="11" style="4" bestFit="1" customWidth="1"/>
    <col min="36" max="36" width="12.5" style="4" customWidth="1"/>
    <col min="37" max="37" width="11.5" style="4" customWidth="1"/>
    <col min="38" max="38" width="11" style="4" bestFit="1" customWidth="1"/>
    <col min="39" max="39" width="11.83203125" style="4" customWidth="1"/>
    <col min="40" max="16384" width="10.83203125" style="2"/>
  </cols>
  <sheetData>
    <row r="1" spans="1:39" ht="13.5" customHeight="1" x14ac:dyDescent="0.2">
      <c r="A1" s="31" t="s">
        <v>270</v>
      </c>
      <c r="B1" s="1"/>
    </row>
    <row r="2" spans="1:39" ht="17.25" customHeight="1" x14ac:dyDescent="0.2">
      <c r="A2" s="45"/>
      <c r="B2" s="45"/>
    </row>
    <row r="3" spans="1:39" ht="14.25" customHeight="1" x14ac:dyDescent="0.15">
      <c r="A3" s="38" t="s">
        <v>0</v>
      </c>
      <c r="B3" s="38"/>
      <c r="AM3" s="5" t="s">
        <v>1</v>
      </c>
    </row>
    <row r="4" spans="1:39" ht="14.25" customHeight="1" x14ac:dyDescent="0.2">
      <c r="A4" s="24"/>
      <c r="B4" s="34">
        <v>43101</v>
      </c>
      <c r="C4" s="50" t="s">
        <v>4</v>
      </c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</row>
    <row r="5" spans="1:39" s="14" customFormat="1" ht="138.75" customHeight="1" x14ac:dyDescent="0.2">
      <c r="A5" s="28" t="s">
        <v>5</v>
      </c>
      <c r="B5" s="28" t="s">
        <v>6</v>
      </c>
      <c r="C5" s="32" t="s">
        <v>232</v>
      </c>
      <c r="D5" s="33" t="s">
        <v>233</v>
      </c>
      <c r="E5" s="33" t="s">
        <v>234</v>
      </c>
      <c r="F5" s="32" t="s">
        <v>235</v>
      </c>
      <c r="G5" s="33" t="s">
        <v>236</v>
      </c>
      <c r="H5" s="33" t="s">
        <v>237</v>
      </c>
      <c r="I5" s="33" t="s">
        <v>271</v>
      </c>
      <c r="J5" s="32" t="s">
        <v>238</v>
      </c>
      <c r="K5" s="33" t="s">
        <v>239</v>
      </c>
      <c r="L5" s="33" t="s">
        <v>240</v>
      </c>
      <c r="M5" s="32" t="s">
        <v>241</v>
      </c>
      <c r="N5" s="32" t="s">
        <v>242</v>
      </c>
      <c r="O5" s="33" t="s">
        <v>243</v>
      </c>
      <c r="P5" s="33" t="s">
        <v>244</v>
      </c>
      <c r="Q5" s="33" t="s">
        <v>245</v>
      </c>
      <c r="R5" s="32" t="s">
        <v>246</v>
      </c>
      <c r="S5" s="32" t="s">
        <v>247</v>
      </c>
      <c r="T5" s="32" t="s">
        <v>248</v>
      </c>
      <c r="U5" s="32" t="s">
        <v>249</v>
      </c>
      <c r="V5" s="33" t="s">
        <v>250</v>
      </c>
      <c r="W5" s="33" t="s">
        <v>251</v>
      </c>
      <c r="X5" s="33" t="s">
        <v>252</v>
      </c>
      <c r="Y5" s="33" t="s">
        <v>253</v>
      </c>
      <c r="Z5" s="33" t="s">
        <v>254</v>
      </c>
      <c r="AA5" s="32" t="s">
        <v>255</v>
      </c>
      <c r="AB5" s="33" t="s">
        <v>256</v>
      </c>
      <c r="AC5" s="33" t="s">
        <v>257</v>
      </c>
      <c r="AD5" s="33" t="s">
        <v>258</v>
      </c>
      <c r="AE5" s="33" t="s">
        <v>259</v>
      </c>
      <c r="AF5" s="33" t="s">
        <v>260</v>
      </c>
      <c r="AG5" s="33" t="s">
        <v>261</v>
      </c>
      <c r="AH5" s="33" t="s">
        <v>262</v>
      </c>
      <c r="AI5" s="33" t="s">
        <v>263</v>
      </c>
      <c r="AJ5" s="32" t="s">
        <v>264</v>
      </c>
      <c r="AK5" s="32" t="s">
        <v>265</v>
      </c>
      <c r="AL5" s="33" t="s">
        <v>266</v>
      </c>
      <c r="AM5" s="32" t="s">
        <v>272</v>
      </c>
    </row>
    <row r="6" spans="1:39" s="8" customFormat="1" ht="14" customHeight="1" x14ac:dyDescent="0.2">
      <c r="A6" s="8">
        <v>1</v>
      </c>
      <c r="B6" s="8">
        <v>2</v>
      </c>
      <c r="C6" s="8">
        <v>3</v>
      </c>
      <c r="D6" s="8">
        <v>4</v>
      </c>
      <c r="E6" s="8">
        <v>5</v>
      </c>
      <c r="F6" s="8">
        <v>6</v>
      </c>
      <c r="G6" s="8">
        <v>7</v>
      </c>
      <c r="H6" s="8">
        <v>8</v>
      </c>
      <c r="I6" s="8">
        <v>9</v>
      </c>
      <c r="J6" s="8">
        <v>10</v>
      </c>
      <c r="K6" s="8">
        <v>11</v>
      </c>
      <c r="L6" s="8">
        <v>12</v>
      </c>
      <c r="M6" s="8">
        <v>13</v>
      </c>
      <c r="N6" s="8">
        <v>14</v>
      </c>
      <c r="O6" s="8">
        <v>15</v>
      </c>
      <c r="P6" s="8">
        <v>16</v>
      </c>
      <c r="Q6" s="8">
        <v>17</v>
      </c>
      <c r="R6" s="8">
        <v>18</v>
      </c>
      <c r="S6" s="8">
        <v>19</v>
      </c>
      <c r="T6" s="8">
        <v>20</v>
      </c>
      <c r="U6" s="8">
        <v>21</v>
      </c>
      <c r="V6" s="8">
        <v>22</v>
      </c>
      <c r="W6" s="8">
        <v>23</v>
      </c>
      <c r="X6" s="8">
        <v>24</v>
      </c>
      <c r="Y6" s="8">
        <v>25</v>
      </c>
      <c r="Z6" s="8">
        <v>26</v>
      </c>
      <c r="AA6" s="8">
        <v>27</v>
      </c>
      <c r="AB6" s="8">
        <v>28</v>
      </c>
      <c r="AC6" s="8">
        <v>29</v>
      </c>
      <c r="AD6" s="8">
        <v>30</v>
      </c>
      <c r="AE6" s="8">
        <v>31</v>
      </c>
      <c r="AF6" s="8">
        <v>32</v>
      </c>
      <c r="AG6" s="8">
        <v>33</v>
      </c>
      <c r="AH6" s="8">
        <v>34</v>
      </c>
      <c r="AI6" s="8">
        <v>35</v>
      </c>
      <c r="AJ6" s="8">
        <v>36</v>
      </c>
      <c r="AK6" s="8">
        <v>37</v>
      </c>
      <c r="AL6" s="8">
        <v>38</v>
      </c>
      <c r="AM6" s="8">
        <v>39</v>
      </c>
    </row>
    <row r="7" spans="1:39" ht="12.75" customHeight="1" x14ac:dyDescent="0.15">
      <c r="A7" s="25" t="s">
        <v>66</v>
      </c>
      <c r="B7" s="25" t="s">
        <v>67</v>
      </c>
      <c r="C7" s="15">
        <f t="shared" ref="C7:C38" si="0">D7+E7</f>
        <v>23036805.18268</v>
      </c>
      <c r="D7" s="15">
        <v>14995965.404220002</v>
      </c>
      <c r="E7" s="15">
        <v>8040839.7784599988</v>
      </c>
      <c r="F7" s="15">
        <f t="shared" ref="F7:F38" si="1">G7+H7+I7</f>
        <v>18373621.879129998</v>
      </c>
      <c r="G7" s="15">
        <v>5089873.6581000006</v>
      </c>
      <c r="H7" s="15">
        <v>13259873.722239999</v>
      </c>
      <c r="I7" s="15">
        <v>23874.498790000001</v>
      </c>
      <c r="J7" s="15">
        <f t="shared" ref="J7:J38" si="2">C7-F7</f>
        <v>4663183.3035500012</v>
      </c>
      <c r="K7" s="15">
        <v>14609785.422969999</v>
      </c>
      <c r="L7" s="15">
        <v>3016570.8632</v>
      </c>
      <c r="M7" s="15">
        <f t="shared" ref="M7:M38" si="3">K7-L7</f>
        <v>11593214.559769999</v>
      </c>
      <c r="N7" s="15">
        <f t="shared" ref="N7:N38" si="4">O7+P7+Q7</f>
        <v>2163235.6611499991</v>
      </c>
      <c r="O7" s="15">
        <v>370236.9462599993</v>
      </c>
      <c r="P7" s="15">
        <v>1792999.56489</v>
      </c>
      <c r="Q7" s="15">
        <v>-0.85</v>
      </c>
      <c r="R7" s="15">
        <v>1509706.2685500002</v>
      </c>
      <c r="S7" s="15">
        <v>357905.10950999998</v>
      </c>
      <c r="T7" s="15">
        <f t="shared" ref="T7:T38" si="5">J7+M7+N7+R7+S7</f>
        <v>20287244.902530003</v>
      </c>
      <c r="U7" s="15">
        <f t="shared" ref="U7:U38" si="6">V7+W7+X7+Y7+Z7</f>
        <v>20298523.84344</v>
      </c>
      <c r="V7" s="15">
        <v>52631.940539999996</v>
      </c>
      <c r="W7" s="15">
        <v>19009430.24619</v>
      </c>
      <c r="X7" s="15">
        <v>761257.22442999994</v>
      </c>
      <c r="Y7" s="15">
        <v>475740.90024999995</v>
      </c>
      <c r="Z7" s="15">
        <v>-536.46797000000004</v>
      </c>
      <c r="AA7" s="15">
        <f t="shared" ref="AA7:AA38" si="7">AB7+AC7+AD7+AE7+AF7+AG7+AH7+AI7</f>
        <v>22934950.452500001</v>
      </c>
      <c r="AB7" s="15">
        <v>3461965.7735100002</v>
      </c>
      <c r="AC7" s="15">
        <v>729135.15686999995</v>
      </c>
      <c r="AD7" s="15">
        <v>362550.76091999997</v>
      </c>
      <c r="AE7" s="15">
        <v>1113676.7684499999</v>
      </c>
      <c r="AF7" s="15">
        <v>630616.97275000007</v>
      </c>
      <c r="AG7" s="15">
        <v>36467.297460000002</v>
      </c>
      <c r="AH7" s="15">
        <v>618552.64398000005</v>
      </c>
      <c r="AI7" s="15">
        <v>15981985.078559998</v>
      </c>
      <c r="AJ7" s="15">
        <f t="shared" ref="AJ7:AJ38" si="8">U7+AA7</f>
        <v>43233474.295939997</v>
      </c>
      <c r="AK7" s="15">
        <f t="shared" ref="AK7:AK38" si="9">T7-AJ7</f>
        <v>-22946229.393409993</v>
      </c>
      <c r="AL7" s="15">
        <v>19683.31739</v>
      </c>
      <c r="AM7" s="15">
        <f t="shared" ref="AM7:AM38" si="10">AK7-AL7</f>
        <v>-22965912.710799992</v>
      </c>
    </row>
    <row r="8" spans="1:39" ht="12.75" customHeight="1" x14ac:dyDescent="0.15">
      <c r="A8" s="25" t="s">
        <v>64</v>
      </c>
      <c r="B8" s="25" t="s">
        <v>65</v>
      </c>
      <c r="C8" s="15">
        <f t="shared" si="0"/>
        <v>19740676.715230003</v>
      </c>
      <c r="D8" s="15">
        <v>18949380.439970002</v>
      </c>
      <c r="E8" s="15">
        <v>791296.27525999991</v>
      </c>
      <c r="F8" s="15">
        <f t="shared" si="1"/>
        <v>14228173.137880001</v>
      </c>
      <c r="G8" s="15">
        <v>7916356.0614</v>
      </c>
      <c r="H8" s="15">
        <v>6090306.5108400006</v>
      </c>
      <c r="I8" s="15">
        <v>221510.56564000002</v>
      </c>
      <c r="J8" s="15">
        <f t="shared" si="2"/>
        <v>5512503.5773500018</v>
      </c>
      <c r="K8" s="15">
        <v>4001099.4627100001</v>
      </c>
      <c r="L8" s="15">
        <v>1302784.6714300001</v>
      </c>
      <c r="M8" s="15">
        <f t="shared" si="3"/>
        <v>2698314.79128</v>
      </c>
      <c r="N8" s="15">
        <f t="shared" si="4"/>
        <v>703879.64624000026</v>
      </c>
      <c r="O8" s="15">
        <v>835383.23165000044</v>
      </c>
      <c r="P8" s="15">
        <v>-131503.58541000017</v>
      </c>
      <c r="Q8" s="15">
        <v>0</v>
      </c>
      <c r="R8" s="15">
        <v>160182.92477000001</v>
      </c>
      <c r="S8" s="15">
        <v>20984.6374</v>
      </c>
      <c r="T8" s="15">
        <f t="shared" si="5"/>
        <v>9095865.5770399999</v>
      </c>
      <c r="U8" s="15">
        <f t="shared" si="6"/>
        <v>1404495.0156799995</v>
      </c>
      <c r="V8" s="15">
        <v>-195500.94524999999</v>
      </c>
      <c r="W8" s="15">
        <v>1224721.1927099992</v>
      </c>
      <c r="X8" s="15">
        <v>2717589.2966900002</v>
      </c>
      <c r="Y8" s="15">
        <v>-587257.49794000003</v>
      </c>
      <c r="Z8" s="15">
        <v>-1755057.0305299999</v>
      </c>
      <c r="AA8" s="15">
        <f t="shared" si="7"/>
        <v>7132826.1085999999</v>
      </c>
      <c r="AB8" s="15">
        <v>2896712.43193</v>
      </c>
      <c r="AC8" s="15">
        <v>683028.67298999999</v>
      </c>
      <c r="AD8" s="15">
        <v>333222.06023</v>
      </c>
      <c r="AE8" s="15">
        <v>1493515.8183300002</v>
      </c>
      <c r="AF8" s="15">
        <v>427537.44386999996</v>
      </c>
      <c r="AG8" s="15">
        <v>61613.789449999997</v>
      </c>
      <c r="AH8" s="15">
        <v>307214.35944999999</v>
      </c>
      <c r="AI8" s="15">
        <v>929981.53234999999</v>
      </c>
      <c r="AJ8" s="15">
        <f t="shared" si="8"/>
        <v>8537321.1242800001</v>
      </c>
      <c r="AK8" s="15">
        <f t="shared" si="9"/>
        <v>558544.45275999978</v>
      </c>
      <c r="AL8" s="15">
        <v>21.439710000000002</v>
      </c>
      <c r="AM8" s="15">
        <f t="shared" si="10"/>
        <v>558523.01304999983</v>
      </c>
    </row>
    <row r="9" spans="1:39" ht="12.75" customHeight="1" x14ac:dyDescent="0.15">
      <c r="A9" s="25" t="s">
        <v>62</v>
      </c>
      <c r="B9" s="25" t="s">
        <v>63</v>
      </c>
      <c r="C9" s="15">
        <f t="shared" si="0"/>
        <v>13083259.64065</v>
      </c>
      <c r="D9" s="15">
        <v>7370240.0132100005</v>
      </c>
      <c r="E9" s="15">
        <v>5713019.627439999</v>
      </c>
      <c r="F9" s="15">
        <f t="shared" si="1"/>
        <v>9513909.6356400009</v>
      </c>
      <c r="G9" s="15">
        <v>7789103.1855300013</v>
      </c>
      <c r="H9" s="15">
        <v>1442255.12145</v>
      </c>
      <c r="I9" s="15">
        <v>282551.32866</v>
      </c>
      <c r="J9" s="15">
        <f t="shared" si="2"/>
        <v>3569350.0050099995</v>
      </c>
      <c r="K9" s="15">
        <v>464404.90558999998</v>
      </c>
      <c r="L9" s="15">
        <v>333180.06782</v>
      </c>
      <c r="M9" s="15">
        <f t="shared" si="3"/>
        <v>131224.83776999998</v>
      </c>
      <c r="N9" s="15">
        <f t="shared" si="4"/>
        <v>-446030.58984000009</v>
      </c>
      <c r="O9" s="15">
        <v>-811355.80164000008</v>
      </c>
      <c r="P9" s="15">
        <v>201676.68377</v>
      </c>
      <c r="Q9" s="15">
        <v>163648.52802999999</v>
      </c>
      <c r="R9" s="15">
        <v>93361.236310000008</v>
      </c>
      <c r="S9" s="15">
        <v>151609.21908000001</v>
      </c>
      <c r="T9" s="15">
        <f t="shared" si="5"/>
        <v>3499514.7083299998</v>
      </c>
      <c r="U9" s="15">
        <f t="shared" si="6"/>
        <v>720781.8722199999</v>
      </c>
      <c r="V9" s="15">
        <v>27845.251770000003</v>
      </c>
      <c r="W9" s="15">
        <v>710106.28186999995</v>
      </c>
      <c r="X9" s="15">
        <v>-14669.759729999998</v>
      </c>
      <c r="Y9" s="15">
        <v>913.58030999999983</v>
      </c>
      <c r="Z9" s="15">
        <v>-3413.482</v>
      </c>
      <c r="AA9" s="15">
        <f t="shared" si="7"/>
        <v>1737037.1810699995</v>
      </c>
      <c r="AB9" s="15">
        <v>631783.99613999994</v>
      </c>
      <c r="AC9" s="15">
        <v>144270.14541</v>
      </c>
      <c r="AD9" s="15">
        <v>173672.94535999998</v>
      </c>
      <c r="AE9" s="15">
        <v>204141.37563999998</v>
      </c>
      <c r="AF9" s="15">
        <v>104203.19422</v>
      </c>
      <c r="AG9" s="15">
        <v>2946.5936799999999</v>
      </c>
      <c r="AH9" s="15">
        <v>22792.462619999998</v>
      </c>
      <c r="AI9" s="15">
        <v>453226.46799999994</v>
      </c>
      <c r="AJ9" s="15">
        <f t="shared" si="8"/>
        <v>2457819.0532899993</v>
      </c>
      <c r="AK9" s="15">
        <f t="shared" si="9"/>
        <v>1041695.6550400006</v>
      </c>
      <c r="AL9" s="15">
        <v>112289.872</v>
      </c>
      <c r="AM9" s="15">
        <f t="shared" si="10"/>
        <v>929405.78304000059</v>
      </c>
    </row>
    <row r="10" spans="1:39" ht="12.75" customHeight="1" x14ac:dyDescent="0.15">
      <c r="A10" s="25" t="s">
        <v>68</v>
      </c>
      <c r="B10" s="25" t="s">
        <v>69</v>
      </c>
      <c r="C10" s="15">
        <f t="shared" si="0"/>
        <v>6838917.2034600005</v>
      </c>
      <c r="D10" s="15">
        <v>6594715.37256</v>
      </c>
      <c r="E10" s="15">
        <v>244201.8309</v>
      </c>
      <c r="F10" s="15">
        <f t="shared" si="1"/>
        <v>4512244.2776900008</v>
      </c>
      <c r="G10" s="15">
        <v>3146787.6946700001</v>
      </c>
      <c r="H10" s="15">
        <v>1315511.8092400001</v>
      </c>
      <c r="I10" s="15">
        <v>49944.773780000003</v>
      </c>
      <c r="J10" s="15">
        <f t="shared" si="2"/>
        <v>2326672.9257699996</v>
      </c>
      <c r="K10" s="15">
        <v>711018.71497999993</v>
      </c>
      <c r="L10" s="15">
        <v>167839.44453999997</v>
      </c>
      <c r="M10" s="15">
        <f t="shared" si="3"/>
        <v>543179.27043999999</v>
      </c>
      <c r="N10" s="15">
        <f t="shared" si="4"/>
        <v>230237.82871999996</v>
      </c>
      <c r="O10" s="15">
        <v>351302.16646999994</v>
      </c>
      <c r="P10" s="15">
        <v>-126180.67622999998</v>
      </c>
      <c r="Q10" s="15">
        <v>5116.3384800000003</v>
      </c>
      <c r="R10" s="15">
        <v>204365.67533999999</v>
      </c>
      <c r="S10" s="15">
        <v>86233.396099999998</v>
      </c>
      <c r="T10" s="15">
        <f t="shared" si="5"/>
        <v>3390689.0963699999</v>
      </c>
      <c r="U10" s="15">
        <f t="shared" si="6"/>
        <v>866452.3797200002</v>
      </c>
      <c r="V10" s="15">
        <v>-10964.7089</v>
      </c>
      <c r="W10" s="15">
        <v>732157.28600000008</v>
      </c>
      <c r="X10" s="15">
        <v>243602.96779</v>
      </c>
      <c r="Y10" s="15">
        <v>115176.38918</v>
      </c>
      <c r="Z10" s="15">
        <v>-213519.55434999999</v>
      </c>
      <c r="AA10" s="15">
        <f t="shared" si="7"/>
        <v>1902681.0626699999</v>
      </c>
      <c r="AB10" s="15">
        <v>740386.75731999998</v>
      </c>
      <c r="AC10" s="15">
        <v>130114.89524</v>
      </c>
      <c r="AD10" s="15">
        <v>42231.763729999999</v>
      </c>
      <c r="AE10" s="15">
        <v>257710.75811</v>
      </c>
      <c r="AF10" s="15">
        <v>103137.82463000002</v>
      </c>
      <c r="AG10" s="15">
        <v>10540.27917</v>
      </c>
      <c r="AH10" s="15">
        <v>36421.241820000003</v>
      </c>
      <c r="AI10" s="15">
        <v>582137.54265000008</v>
      </c>
      <c r="AJ10" s="15">
        <f t="shared" si="8"/>
        <v>2769133.44239</v>
      </c>
      <c r="AK10" s="15">
        <f t="shared" si="9"/>
        <v>621555.65397999994</v>
      </c>
      <c r="AL10" s="15">
        <v>-2234.9465299999974</v>
      </c>
      <c r="AM10" s="15">
        <f t="shared" si="10"/>
        <v>623790.6005099999</v>
      </c>
    </row>
    <row r="11" spans="1:39" ht="12.75" customHeight="1" x14ac:dyDescent="0.15">
      <c r="A11" s="25" t="s">
        <v>78</v>
      </c>
      <c r="B11" s="25" t="s">
        <v>79</v>
      </c>
      <c r="C11" s="15">
        <f t="shared" si="0"/>
        <v>7041238.110510001</v>
      </c>
      <c r="D11" s="15">
        <v>5678424.9539800007</v>
      </c>
      <c r="E11" s="15">
        <v>1362813.1565299998</v>
      </c>
      <c r="F11" s="15">
        <f t="shared" si="1"/>
        <v>1261694.5849899999</v>
      </c>
      <c r="G11" s="15">
        <v>782635.93088999996</v>
      </c>
      <c r="H11" s="15">
        <v>479058.65409999999</v>
      </c>
      <c r="I11" s="15">
        <v>0</v>
      </c>
      <c r="J11" s="15">
        <f t="shared" si="2"/>
        <v>5779543.5255200006</v>
      </c>
      <c r="K11" s="15">
        <v>3843486.3434299999</v>
      </c>
      <c r="L11" s="15">
        <v>1215143.4042200001</v>
      </c>
      <c r="M11" s="15">
        <f t="shared" si="3"/>
        <v>2628342.9392099995</v>
      </c>
      <c r="N11" s="15">
        <f t="shared" si="4"/>
        <v>337384.78869999986</v>
      </c>
      <c r="O11" s="15">
        <v>-6908.4587100001409</v>
      </c>
      <c r="P11" s="15">
        <v>300448.15737999999</v>
      </c>
      <c r="Q11" s="15">
        <v>43845.090029999999</v>
      </c>
      <c r="R11" s="15">
        <v>148379.11121999999</v>
      </c>
      <c r="S11" s="15">
        <v>74961.192519999997</v>
      </c>
      <c r="T11" s="15">
        <f t="shared" si="5"/>
        <v>8968611.5571699999</v>
      </c>
      <c r="U11" s="15">
        <f t="shared" si="6"/>
        <v>-1594184.5502099998</v>
      </c>
      <c r="V11" s="15">
        <v>13188.39853</v>
      </c>
      <c r="W11" s="15">
        <v>-1655105.5974899998</v>
      </c>
      <c r="X11" s="15">
        <v>20912.337280000003</v>
      </c>
      <c r="Y11" s="15">
        <v>25648.711470000002</v>
      </c>
      <c r="Z11" s="15">
        <v>1171.5999999999999</v>
      </c>
      <c r="AA11" s="15">
        <f t="shared" si="7"/>
        <v>4890478.4705000008</v>
      </c>
      <c r="AB11" s="15">
        <v>1368133.86084</v>
      </c>
      <c r="AC11" s="15">
        <v>253938.89783</v>
      </c>
      <c r="AD11" s="15">
        <v>41880.842380000002</v>
      </c>
      <c r="AE11" s="15">
        <v>931138.07045</v>
      </c>
      <c r="AF11" s="15">
        <v>265980.86094000004</v>
      </c>
      <c r="AG11" s="15">
        <v>32027.012429999999</v>
      </c>
      <c r="AH11" s="15">
        <v>156965.50562000001</v>
      </c>
      <c r="AI11" s="15">
        <v>1840413.4200100002</v>
      </c>
      <c r="AJ11" s="15">
        <f t="shared" si="8"/>
        <v>3296293.9202900007</v>
      </c>
      <c r="AK11" s="15">
        <f t="shared" si="9"/>
        <v>5672317.6368799992</v>
      </c>
      <c r="AL11" s="15">
        <v>1203736.6995999999</v>
      </c>
      <c r="AM11" s="15">
        <f t="shared" si="10"/>
        <v>4468580.9372799993</v>
      </c>
    </row>
    <row r="12" spans="1:39" ht="12.75" customHeight="1" x14ac:dyDescent="0.15">
      <c r="A12" s="25" t="s">
        <v>110</v>
      </c>
      <c r="B12" s="25" t="s">
        <v>111</v>
      </c>
      <c r="C12" s="15">
        <f t="shared" si="0"/>
        <v>5107538.9050099999</v>
      </c>
      <c r="D12" s="15">
        <v>5007671.8971600002</v>
      </c>
      <c r="E12" s="15">
        <v>99867.007849999995</v>
      </c>
      <c r="F12" s="15">
        <f t="shared" si="1"/>
        <v>1594030.29308</v>
      </c>
      <c r="G12" s="15">
        <v>996340.44750999997</v>
      </c>
      <c r="H12" s="15">
        <v>438559.16057000001</v>
      </c>
      <c r="I12" s="15">
        <v>159130.685</v>
      </c>
      <c r="J12" s="15">
        <f t="shared" si="2"/>
        <v>3513508.6119299997</v>
      </c>
      <c r="K12" s="15">
        <v>463139.98226000002</v>
      </c>
      <c r="L12" s="15">
        <v>150226.94822000002</v>
      </c>
      <c r="M12" s="15">
        <f t="shared" si="3"/>
        <v>312913.03404</v>
      </c>
      <c r="N12" s="15">
        <f t="shared" si="4"/>
        <v>171057.66335000008</v>
      </c>
      <c r="O12" s="15">
        <v>9428.3124800000805</v>
      </c>
      <c r="P12" s="15">
        <v>161629.35086999999</v>
      </c>
      <c r="Q12" s="15">
        <v>0</v>
      </c>
      <c r="R12" s="15">
        <v>31449.54135</v>
      </c>
      <c r="S12" s="15">
        <v>13147.30431</v>
      </c>
      <c r="T12" s="15">
        <f t="shared" si="5"/>
        <v>4042076.1549799996</v>
      </c>
      <c r="U12" s="15">
        <f t="shared" si="6"/>
        <v>2274056.9423400001</v>
      </c>
      <c r="V12" s="15">
        <v>48.509410000000003</v>
      </c>
      <c r="W12" s="15">
        <v>2280272.03333</v>
      </c>
      <c r="X12" s="15">
        <v>1442.8179100000002</v>
      </c>
      <c r="Y12" s="15">
        <v>-7706.41831</v>
      </c>
      <c r="Z12" s="15">
        <v>0</v>
      </c>
      <c r="AA12" s="15">
        <f t="shared" si="7"/>
        <v>1651671.60537</v>
      </c>
      <c r="AB12" s="15">
        <v>665100.66147000005</v>
      </c>
      <c r="AC12" s="15">
        <v>84212.696729999996</v>
      </c>
      <c r="AD12" s="15">
        <v>8900.9702099999995</v>
      </c>
      <c r="AE12" s="15">
        <v>260173.43506000002</v>
      </c>
      <c r="AF12" s="15">
        <v>96753.856469999999</v>
      </c>
      <c r="AG12" s="15">
        <v>3726.0515700000001</v>
      </c>
      <c r="AH12" s="15">
        <v>128606.08813</v>
      </c>
      <c r="AI12" s="15">
        <v>404197.84573</v>
      </c>
      <c r="AJ12" s="15">
        <f t="shared" si="8"/>
        <v>3925728.5477100001</v>
      </c>
      <c r="AK12" s="15">
        <f t="shared" si="9"/>
        <v>116347.60726999957</v>
      </c>
      <c r="AL12" s="15">
        <v>-16100.03614</v>
      </c>
      <c r="AM12" s="15">
        <f t="shared" si="10"/>
        <v>132447.64340999958</v>
      </c>
    </row>
    <row r="13" spans="1:39" ht="12.75" customHeight="1" x14ac:dyDescent="0.15">
      <c r="A13" s="25" t="s">
        <v>76</v>
      </c>
      <c r="B13" s="25" t="s">
        <v>77</v>
      </c>
      <c r="C13" s="15">
        <f t="shared" si="0"/>
        <v>2010023.3627900002</v>
      </c>
      <c r="D13" s="15">
        <v>1441768.7031100001</v>
      </c>
      <c r="E13" s="15">
        <v>568254.65968000004</v>
      </c>
      <c r="F13" s="15">
        <f t="shared" si="1"/>
        <v>1545451.4344099998</v>
      </c>
      <c r="G13" s="15">
        <v>423397.04615999997</v>
      </c>
      <c r="H13" s="15">
        <v>1091066.0994799999</v>
      </c>
      <c r="I13" s="15">
        <v>30988.288769999999</v>
      </c>
      <c r="J13" s="15">
        <f t="shared" si="2"/>
        <v>464571.92838000041</v>
      </c>
      <c r="K13" s="15">
        <v>1177441.1741600002</v>
      </c>
      <c r="L13" s="15">
        <v>380212.91733999999</v>
      </c>
      <c r="M13" s="15">
        <f t="shared" si="3"/>
        <v>797228.25682000024</v>
      </c>
      <c r="N13" s="15">
        <f t="shared" si="4"/>
        <v>195319.52112000002</v>
      </c>
      <c r="O13" s="15">
        <v>-99646.450439999986</v>
      </c>
      <c r="P13" s="15">
        <v>298820.36757</v>
      </c>
      <c r="Q13" s="15">
        <v>-3854.3960100000004</v>
      </c>
      <c r="R13" s="15">
        <v>480556.54264</v>
      </c>
      <c r="S13" s="15">
        <v>326900.99215000001</v>
      </c>
      <c r="T13" s="15">
        <f t="shared" si="5"/>
        <v>2264577.2411100003</v>
      </c>
      <c r="U13" s="15">
        <f t="shared" si="6"/>
        <v>2632751.2440299997</v>
      </c>
      <c r="V13" s="15">
        <v>-11304.73315</v>
      </c>
      <c r="W13" s="15">
        <v>2671276.8742499999</v>
      </c>
      <c r="X13" s="15">
        <v>30201.199159999989</v>
      </c>
      <c r="Y13" s="15">
        <v>-57422.096230000003</v>
      </c>
      <c r="Z13" s="15">
        <v>0</v>
      </c>
      <c r="AA13" s="15">
        <f t="shared" si="7"/>
        <v>2726267.29941</v>
      </c>
      <c r="AB13" s="15">
        <v>509852.09730000002</v>
      </c>
      <c r="AC13" s="15">
        <v>103626.44547000001</v>
      </c>
      <c r="AD13" s="15">
        <v>172657.90188999998</v>
      </c>
      <c r="AE13" s="15">
        <v>824623.63916999998</v>
      </c>
      <c r="AF13" s="15">
        <v>202468.21653999999</v>
      </c>
      <c r="AG13" s="15">
        <v>11393.1304</v>
      </c>
      <c r="AH13" s="15">
        <v>50652.900300000001</v>
      </c>
      <c r="AI13" s="15">
        <v>850992.96834000002</v>
      </c>
      <c r="AJ13" s="15">
        <f t="shared" si="8"/>
        <v>5359018.5434399992</v>
      </c>
      <c r="AK13" s="15">
        <f t="shared" si="9"/>
        <v>-3094441.3023299989</v>
      </c>
      <c r="AL13" s="15">
        <v>199.238</v>
      </c>
      <c r="AM13" s="15">
        <f t="shared" si="10"/>
        <v>-3094640.5403299988</v>
      </c>
    </row>
    <row r="14" spans="1:39" ht="12.75" customHeight="1" x14ac:dyDescent="0.15">
      <c r="A14" s="25" t="s">
        <v>100</v>
      </c>
      <c r="B14" s="25" t="s">
        <v>101</v>
      </c>
      <c r="C14" s="15">
        <f t="shared" si="0"/>
        <v>5486468.2042300003</v>
      </c>
      <c r="D14" s="15">
        <v>3418076.7113100002</v>
      </c>
      <c r="E14" s="15">
        <v>2068391.4929200001</v>
      </c>
      <c r="F14" s="15">
        <f t="shared" si="1"/>
        <v>2701005.6074900003</v>
      </c>
      <c r="G14" s="15">
        <v>1051399.22129</v>
      </c>
      <c r="H14" s="15">
        <v>1424504.58871</v>
      </c>
      <c r="I14" s="15">
        <v>225101.79749000003</v>
      </c>
      <c r="J14" s="15">
        <f t="shared" si="2"/>
        <v>2785462.5967399999</v>
      </c>
      <c r="K14" s="15">
        <v>1685475.7545100001</v>
      </c>
      <c r="L14" s="15">
        <v>309502.81082000001</v>
      </c>
      <c r="M14" s="15">
        <f t="shared" si="3"/>
        <v>1375972.9436900001</v>
      </c>
      <c r="N14" s="15">
        <f t="shared" si="4"/>
        <v>112308.56439000004</v>
      </c>
      <c r="O14" s="15">
        <v>111031.20381000001</v>
      </c>
      <c r="P14" s="15">
        <v>-61282.414739999978</v>
      </c>
      <c r="Q14" s="15">
        <v>62559.775320000008</v>
      </c>
      <c r="R14" s="15">
        <v>1617753.2999</v>
      </c>
      <c r="S14" s="15">
        <v>100914.75419000001</v>
      </c>
      <c r="T14" s="15">
        <f t="shared" si="5"/>
        <v>5992412.1589099998</v>
      </c>
      <c r="U14" s="15">
        <f t="shared" si="6"/>
        <v>2154017.9230500003</v>
      </c>
      <c r="V14" s="15">
        <v>-383.75954000000002</v>
      </c>
      <c r="W14" s="15">
        <v>2153703.4412500001</v>
      </c>
      <c r="X14" s="15">
        <v>698.24134000000004</v>
      </c>
      <c r="Y14" s="15">
        <v>0</v>
      </c>
      <c r="Z14" s="15">
        <v>0</v>
      </c>
      <c r="AA14" s="15">
        <f t="shared" si="7"/>
        <v>3105153.7439000001</v>
      </c>
      <c r="AB14" s="15">
        <v>1312666.9485899999</v>
      </c>
      <c r="AC14" s="15">
        <v>157195.76332</v>
      </c>
      <c r="AD14" s="15">
        <v>2445.7519000000002</v>
      </c>
      <c r="AE14" s="15">
        <v>329072.91641000001</v>
      </c>
      <c r="AF14" s="15">
        <v>156659.05806000001</v>
      </c>
      <c r="AG14" s="15">
        <v>95431.545509999996</v>
      </c>
      <c r="AH14" s="15">
        <v>175546.70193000001</v>
      </c>
      <c r="AI14" s="15">
        <v>876135.05817999993</v>
      </c>
      <c r="AJ14" s="15">
        <f t="shared" si="8"/>
        <v>5259171.6669500005</v>
      </c>
      <c r="AK14" s="15">
        <f t="shared" si="9"/>
        <v>733240.49195999932</v>
      </c>
      <c r="AL14" s="15">
        <v>78517.340410000004</v>
      </c>
      <c r="AM14" s="15">
        <f t="shared" si="10"/>
        <v>654723.15154999937</v>
      </c>
    </row>
    <row r="15" spans="1:39" ht="12.75" customHeight="1" x14ac:dyDescent="0.15">
      <c r="A15" s="25" t="s">
        <v>146</v>
      </c>
      <c r="B15" s="25" t="s">
        <v>147</v>
      </c>
      <c r="C15" s="15">
        <f t="shared" si="0"/>
        <v>5158493.8705400005</v>
      </c>
      <c r="D15" s="15">
        <v>3795027.3817900005</v>
      </c>
      <c r="E15" s="15">
        <v>1363466.48875</v>
      </c>
      <c r="F15" s="15">
        <f t="shared" si="1"/>
        <v>2148102.5070199994</v>
      </c>
      <c r="G15" s="15">
        <v>1227541.2514099998</v>
      </c>
      <c r="H15" s="15">
        <v>854140.76431999996</v>
      </c>
      <c r="I15" s="15">
        <v>66420.491290000005</v>
      </c>
      <c r="J15" s="15">
        <f t="shared" si="2"/>
        <v>3010391.3635200011</v>
      </c>
      <c r="K15" s="15">
        <v>1415235.2290000003</v>
      </c>
      <c r="L15" s="15">
        <v>446009.86236000003</v>
      </c>
      <c r="M15" s="15">
        <f t="shared" si="3"/>
        <v>969225.36664000025</v>
      </c>
      <c r="N15" s="15">
        <f t="shared" si="4"/>
        <v>380635.04871</v>
      </c>
      <c r="O15" s="15">
        <v>11118.546399999999</v>
      </c>
      <c r="P15" s="15">
        <v>374701.35513000004</v>
      </c>
      <c r="Q15" s="15">
        <v>-5184.8528200000001</v>
      </c>
      <c r="R15" s="15">
        <v>674089.80943000002</v>
      </c>
      <c r="S15" s="15">
        <v>47724.349729999994</v>
      </c>
      <c r="T15" s="15">
        <f t="shared" si="5"/>
        <v>5082065.9380300017</v>
      </c>
      <c r="U15" s="15">
        <f t="shared" si="6"/>
        <v>1191292.0878399999</v>
      </c>
      <c r="V15" s="15">
        <v>-831.37916999999993</v>
      </c>
      <c r="W15" s="15">
        <v>1184936.8632499999</v>
      </c>
      <c r="X15" s="15">
        <v>10863.015150000001</v>
      </c>
      <c r="Y15" s="15">
        <v>-3676.4113899999998</v>
      </c>
      <c r="Z15" s="15">
        <v>0</v>
      </c>
      <c r="AA15" s="15">
        <f t="shared" si="7"/>
        <v>2938203.7341900002</v>
      </c>
      <c r="AB15" s="15">
        <v>1087551.10473</v>
      </c>
      <c r="AC15" s="15">
        <v>191187.40416000001</v>
      </c>
      <c r="AD15" s="15">
        <v>32152.60471</v>
      </c>
      <c r="AE15" s="15">
        <v>387048.59794999997</v>
      </c>
      <c r="AF15" s="15">
        <v>96333.933250000002</v>
      </c>
      <c r="AG15" s="15">
        <v>66849.732369999998</v>
      </c>
      <c r="AH15" s="15">
        <v>127907.42958</v>
      </c>
      <c r="AI15" s="15">
        <v>949172.92744</v>
      </c>
      <c r="AJ15" s="15">
        <f t="shared" si="8"/>
        <v>4129495.8220300004</v>
      </c>
      <c r="AK15" s="15">
        <f t="shared" si="9"/>
        <v>952570.11600000132</v>
      </c>
      <c r="AL15" s="15">
        <v>166742.81568</v>
      </c>
      <c r="AM15" s="15">
        <f t="shared" si="10"/>
        <v>785827.30032000132</v>
      </c>
    </row>
    <row r="16" spans="1:39" ht="12.75" customHeight="1" x14ac:dyDescent="0.15">
      <c r="A16" s="25" t="s">
        <v>90</v>
      </c>
      <c r="B16" s="25" t="s">
        <v>91</v>
      </c>
      <c r="C16" s="15">
        <f t="shared" si="0"/>
        <v>4804937.2844300009</v>
      </c>
      <c r="D16" s="15">
        <v>2831379.5439600004</v>
      </c>
      <c r="E16" s="15">
        <v>1973557.7404700001</v>
      </c>
      <c r="F16" s="15">
        <f t="shared" si="1"/>
        <v>614572.89296999993</v>
      </c>
      <c r="G16" s="15">
        <v>425279.57214999996</v>
      </c>
      <c r="H16" s="15">
        <v>143637.56840999998</v>
      </c>
      <c r="I16" s="15">
        <v>45655.752410000001</v>
      </c>
      <c r="J16" s="15">
        <f t="shared" si="2"/>
        <v>4190364.391460001</v>
      </c>
      <c r="K16" s="15">
        <v>369036.20195999992</v>
      </c>
      <c r="L16" s="15">
        <v>437673.24700000003</v>
      </c>
      <c r="M16" s="15">
        <f t="shared" si="3"/>
        <v>-68637.045040000114</v>
      </c>
      <c r="N16" s="15">
        <f t="shared" si="4"/>
        <v>439983.95110000001</v>
      </c>
      <c r="O16" s="15">
        <v>299761.87189000001</v>
      </c>
      <c r="P16" s="15">
        <v>140222.07921</v>
      </c>
      <c r="Q16" s="15">
        <v>0</v>
      </c>
      <c r="R16" s="15">
        <v>160381.56677999999</v>
      </c>
      <c r="S16" s="15">
        <v>230050.17441999994</v>
      </c>
      <c r="T16" s="15">
        <f t="shared" si="5"/>
        <v>4952143.0387200005</v>
      </c>
      <c r="U16" s="15">
        <f t="shared" si="6"/>
        <v>463751.04478</v>
      </c>
      <c r="V16" s="15">
        <v>-51922.492870000016</v>
      </c>
      <c r="W16" s="15">
        <v>532972.82180000003</v>
      </c>
      <c r="X16" s="15">
        <v>-11431.75078</v>
      </c>
      <c r="Y16" s="15">
        <v>-5867.5333699999974</v>
      </c>
      <c r="Z16" s="15">
        <v>0</v>
      </c>
      <c r="AA16" s="15">
        <f t="shared" si="7"/>
        <v>2685352.0783699998</v>
      </c>
      <c r="AB16" s="15">
        <v>1047384.29668</v>
      </c>
      <c r="AC16" s="15">
        <v>194752.28083999999</v>
      </c>
      <c r="AD16" s="15">
        <v>137669.75719</v>
      </c>
      <c r="AE16" s="15">
        <v>359776.33024000004</v>
      </c>
      <c r="AF16" s="15">
        <v>132765.3567</v>
      </c>
      <c r="AG16" s="15">
        <v>24857.730940000001</v>
      </c>
      <c r="AH16" s="15">
        <v>152359.78151999999</v>
      </c>
      <c r="AI16" s="15">
        <v>635786.54426</v>
      </c>
      <c r="AJ16" s="15">
        <f t="shared" si="8"/>
        <v>3149103.1231499999</v>
      </c>
      <c r="AK16" s="15">
        <f t="shared" si="9"/>
        <v>1803039.9155700007</v>
      </c>
      <c r="AL16" s="15">
        <v>335599.05978000001</v>
      </c>
      <c r="AM16" s="15">
        <f t="shared" si="10"/>
        <v>1467440.8557900006</v>
      </c>
    </row>
    <row r="17" spans="1:39" ht="12.75" customHeight="1" x14ac:dyDescent="0.15">
      <c r="A17" s="25" t="s">
        <v>74</v>
      </c>
      <c r="B17" s="25" t="s">
        <v>75</v>
      </c>
      <c r="C17" s="15">
        <f t="shared" si="0"/>
        <v>2113928.37145</v>
      </c>
      <c r="D17" s="15">
        <v>2092403.9156799999</v>
      </c>
      <c r="E17" s="15">
        <v>21524.45577</v>
      </c>
      <c r="F17" s="15">
        <f t="shared" si="1"/>
        <v>1107289.5625</v>
      </c>
      <c r="G17" s="15">
        <v>339031.46471000009</v>
      </c>
      <c r="H17" s="15">
        <v>455711.01528000005</v>
      </c>
      <c r="I17" s="15">
        <v>312547.08250999998</v>
      </c>
      <c r="J17" s="15">
        <f t="shared" si="2"/>
        <v>1006638.80895</v>
      </c>
      <c r="K17" s="15">
        <v>298134.02909999999</v>
      </c>
      <c r="L17" s="15">
        <v>29804.519469999999</v>
      </c>
      <c r="M17" s="15">
        <f t="shared" si="3"/>
        <v>268329.50962999999</v>
      </c>
      <c r="N17" s="15">
        <f t="shared" si="4"/>
        <v>438083.26783000003</v>
      </c>
      <c r="O17" s="15">
        <v>469839.41440000001</v>
      </c>
      <c r="P17" s="15">
        <v>-31756.146570000004</v>
      </c>
      <c r="Q17" s="15">
        <v>0</v>
      </c>
      <c r="R17" s="15">
        <v>98021.582210000008</v>
      </c>
      <c r="S17" s="15">
        <v>116699.35548999999</v>
      </c>
      <c r="T17" s="15">
        <f t="shared" si="5"/>
        <v>1927772.5241099999</v>
      </c>
      <c r="U17" s="15">
        <f t="shared" si="6"/>
        <v>8147184.889010001</v>
      </c>
      <c r="V17" s="15">
        <v>1.5990800000000007</v>
      </c>
      <c r="W17" s="15">
        <v>6883607.4366800003</v>
      </c>
      <c r="X17" s="15">
        <v>126192.45834</v>
      </c>
      <c r="Y17" s="15">
        <v>1137383.3949099998</v>
      </c>
      <c r="Z17" s="15">
        <v>0</v>
      </c>
      <c r="AA17" s="15">
        <f t="shared" si="7"/>
        <v>1414228.4180700001</v>
      </c>
      <c r="AB17" s="15">
        <v>262622.913</v>
      </c>
      <c r="AC17" s="15">
        <v>46539.857980000001</v>
      </c>
      <c r="AD17" s="15">
        <v>80787.291850000009</v>
      </c>
      <c r="AE17" s="15">
        <v>331758.96152999997</v>
      </c>
      <c r="AF17" s="15">
        <v>65357.617080000004</v>
      </c>
      <c r="AG17" s="15">
        <v>1596.74299</v>
      </c>
      <c r="AH17" s="15">
        <v>11346.48079</v>
      </c>
      <c r="AI17" s="15">
        <v>614218.55285000009</v>
      </c>
      <c r="AJ17" s="15">
        <f t="shared" si="8"/>
        <v>9561413.3070800006</v>
      </c>
      <c r="AK17" s="15">
        <f t="shared" si="9"/>
        <v>-7633640.782970001</v>
      </c>
      <c r="AL17" s="15">
        <v>22369.42686</v>
      </c>
      <c r="AM17" s="15">
        <f t="shared" si="10"/>
        <v>-7656010.209830001</v>
      </c>
    </row>
    <row r="18" spans="1:39" ht="12.75" customHeight="1" x14ac:dyDescent="0.15">
      <c r="A18" s="25" t="s">
        <v>104</v>
      </c>
      <c r="B18" s="25" t="s">
        <v>105</v>
      </c>
      <c r="C18" s="15">
        <f t="shared" si="0"/>
        <v>3035594.1531599998</v>
      </c>
      <c r="D18" s="15">
        <v>2112425.8509699996</v>
      </c>
      <c r="E18" s="15">
        <v>923168.30219000007</v>
      </c>
      <c r="F18" s="15">
        <f t="shared" si="1"/>
        <v>1087530.71135</v>
      </c>
      <c r="G18" s="15">
        <v>652793.50305000006</v>
      </c>
      <c r="H18" s="15">
        <v>431713.7083</v>
      </c>
      <c r="I18" s="15">
        <v>3023.5</v>
      </c>
      <c r="J18" s="15">
        <f t="shared" si="2"/>
        <v>1948063.4418099998</v>
      </c>
      <c r="K18" s="15">
        <v>1099463.0731299999</v>
      </c>
      <c r="L18" s="15">
        <v>177235.21116000001</v>
      </c>
      <c r="M18" s="15">
        <f t="shared" si="3"/>
        <v>922227.86196999997</v>
      </c>
      <c r="N18" s="15">
        <f t="shared" si="4"/>
        <v>206682.77436000051</v>
      </c>
      <c r="O18" s="15">
        <v>100470.05824000052</v>
      </c>
      <c r="P18" s="15">
        <v>106212.71611999998</v>
      </c>
      <c r="Q18" s="15">
        <v>0</v>
      </c>
      <c r="R18" s="15">
        <v>41806.525890000004</v>
      </c>
      <c r="S18" s="15">
        <v>96715.513240000015</v>
      </c>
      <c r="T18" s="15">
        <f t="shared" si="5"/>
        <v>3215496.1172700007</v>
      </c>
      <c r="U18" s="15">
        <f t="shared" si="6"/>
        <v>591325.52549999999</v>
      </c>
      <c r="V18" s="15">
        <v>-1029.0419900000002</v>
      </c>
      <c r="W18" s="15">
        <v>489399.24851999996</v>
      </c>
      <c r="X18" s="15">
        <v>-4383.8488500000003</v>
      </c>
      <c r="Y18" s="15">
        <v>106531.45746000001</v>
      </c>
      <c r="Z18" s="15">
        <v>807.71036000000004</v>
      </c>
      <c r="AA18" s="15">
        <f t="shared" si="7"/>
        <v>1502903.2815899998</v>
      </c>
      <c r="AB18" s="15">
        <v>518262.18605999998</v>
      </c>
      <c r="AC18" s="15">
        <v>108570.54475</v>
      </c>
      <c r="AD18" s="15">
        <v>94669.361440000008</v>
      </c>
      <c r="AE18" s="15">
        <v>162256.02533999999</v>
      </c>
      <c r="AF18" s="15">
        <v>88770.892389999994</v>
      </c>
      <c r="AG18" s="15">
        <v>36696.218659999999</v>
      </c>
      <c r="AH18" s="15">
        <v>135053.89473999999</v>
      </c>
      <c r="AI18" s="15">
        <v>358624.15821000002</v>
      </c>
      <c r="AJ18" s="15">
        <f t="shared" si="8"/>
        <v>2094228.8070899998</v>
      </c>
      <c r="AK18" s="15">
        <f t="shared" si="9"/>
        <v>1121267.310180001</v>
      </c>
      <c r="AL18" s="15">
        <v>203615.8523</v>
      </c>
      <c r="AM18" s="15">
        <f t="shared" si="10"/>
        <v>917651.45788000093</v>
      </c>
    </row>
    <row r="19" spans="1:39" ht="12.75" customHeight="1" x14ac:dyDescent="0.15">
      <c r="A19" s="25" t="s">
        <v>96</v>
      </c>
      <c r="B19" s="25" t="s">
        <v>97</v>
      </c>
      <c r="C19" s="15">
        <f t="shared" si="0"/>
        <v>3172766.13974</v>
      </c>
      <c r="D19" s="15">
        <v>2225020.2715500002</v>
      </c>
      <c r="E19" s="15">
        <v>947745.86818999995</v>
      </c>
      <c r="F19" s="15">
        <f t="shared" si="1"/>
        <v>914888.71565000003</v>
      </c>
      <c r="G19" s="15">
        <v>659437.98739999998</v>
      </c>
      <c r="H19" s="15">
        <v>180415.59041999999</v>
      </c>
      <c r="I19" s="15">
        <v>75035.137830000007</v>
      </c>
      <c r="J19" s="15">
        <f t="shared" si="2"/>
        <v>2257877.4240899999</v>
      </c>
      <c r="K19" s="15">
        <v>538339.13288999989</v>
      </c>
      <c r="L19" s="15">
        <v>202068.55359</v>
      </c>
      <c r="M19" s="15">
        <f t="shared" si="3"/>
        <v>336270.57929999987</v>
      </c>
      <c r="N19" s="15">
        <f t="shared" si="4"/>
        <v>278846.31856000004</v>
      </c>
      <c r="O19" s="15">
        <v>47228.752790000028</v>
      </c>
      <c r="P19" s="15">
        <v>231617.56577000002</v>
      </c>
      <c r="Q19" s="15">
        <v>0</v>
      </c>
      <c r="R19" s="15">
        <v>7943.9987699999992</v>
      </c>
      <c r="S19" s="15">
        <v>19721.93288</v>
      </c>
      <c r="T19" s="15">
        <f t="shared" si="5"/>
        <v>2900660.2535999999</v>
      </c>
      <c r="U19" s="15">
        <f t="shared" si="6"/>
        <v>287565.81406</v>
      </c>
      <c r="V19" s="15">
        <v>0</v>
      </c>
      <c r="W19" s="15">
        <v>289700.61094000004</v>
      </c>
      <c r="X19" s="15">
        <v>9929.5757300000005</v>
      </c>
      <c r="Y19" s="15">
        <v>-12064.372610000002</v>
      </c>
      <c r="Z19" s="15">
        <v>0</v>
      </c>
      <c r="AA19" s="15">
        <f t="shared" si="7"/>
        <v>1260762.92237</v>
      </c>
      <c r="AB19" s="15">
        <v>560076.04272999999</v>
      </c>
      <c r="AC19" s="15">
        <v>91665.551600000006</v>
      </c>
      <c r="AD19" s="15">
        <v>24917.46472</v>
      </c>
      <c r="AE19" s="15">
        <v>200118.54151000001</v>
      </c>
      <c r="AF19" s="15">
        <v>59739.029350000004</v>
      </c>
      <c r="AG19" s="15">
        <v>20564.050660000001</v>
      </c>
      <c r="AH19" s="15">
        <v>43753.198900000003</v>
      </c>
      <c r="AI19" s="15">
        <v>259929.04290000006</v>
      </c>
      <c r="AJ19" s="15">
        <f t="shared" si="8"/>
        <v>1548328.73643</v>
      </c>
      <c r="AK19" s="15">
        <f t="shared" si="9"/>
        <v>1352331.5171699999</v>
      </c>
      <c r="AL19" s="15">
        <v>242830.7212</v>
      </c>
      <c r="AM19" s="15">
        <f t="shared" si="10"/>
        <v>1109500.7959699999</v>
      </c>
    </row>
    <row r="20" spans="1:39" ht="12.75" customHeight="1" x14ac:dyDescent="0.15">
      <c r="A20" s="25" t="s">
        <v>142</v>
      </c>
      <c r="B20" s="25" t="s">
        <v>143</v>
      </c>
      <c r="C20" s="15">
        <f t="shared" si="0"/>
        <v>2024248.76098</v>
      </c>
      <c r="D20" s="15">
        <v>1985891.5565800001</v>
      </c>
      <c r="E20" s="15">
        <v>38357.204400000002</v>
      </c>
      <c r="F20" s="15">
        <f t="shared" si="1"/>
        <v>1210448.43676</v>
      </c>
      <c r="G20" s="15">
        <v>694811.10681999999</v>
      </c>
      <c r="H20" s="15">
        <v>503396.41194000002</v>
      </c>
      <c r="I20" s="15">
        <v>12240.918</v>
      </c>
      <c r="J20" s="15">
        <f t="shared" si="2"/>
        <v>813800.32422000007</v>
      </c>
      <c r="K20" s="15">
        <v>706171.96028999996</v>
      </c>
      <c r="L20" s="15">
        <v>200342.98059999998</v>
      </c>
      <c r="M20" s="15">
        <f t="shared" si="3"/>
        <v>505828.97968999995</v>
      </c>
      <c r="N20" s="15">
        <f t="shared" si="4"/>
        <v>71389.407820000008</v>
      </c>
      <c r="O20" s="15">
        <v>47263.708990000006</v>
      </c>
      <c r="P20" s="15">
        <v>24125.698830000001</v>
      </c>
      <c r="Q20" s="15">
        <v>0</v>
      </c>
      <c r="R20" s="15">
        <v>316370.52632</v>
      </c>
      <c r="S20" s="15">
        <v>3283.1947</v>
      </c>
      <c r="T20" s="15">
        <f t="shared" si="5"/>
        <v>1710672.4327500002</v>
      </c>
      <c r="U20" s="15">
        <f t="shared" si="6"/>
        <v>590305.95140000002</v>
      </c>
      <c r="V20" s="15">
        <v>0</v>
      </c>
      <c r="W20" s="15">
        <v>582833.90289000003</v>
      </c>
      <c r="X20" s="15">
        <v>2037.1084899999998</v>
      </c>
      <c r="Y20" s="15">
        <v>7061.4160199999997</v>
      </c>
      <c r="Z20" s="15">
        <v>-1626.4760000000001</v>
      </c>
      <c r="AA20" s="15">
        <f t="shared" si="7"/>
        <v>1005522.55212</v>
      </c>
      <c r="AB20" s="15">
        <v>372011.82394999999</v>
      </c>
      <c r="AC20" s="15">
        <v>72524.957980000007</v>
      </c>
      <c r="AD20" s="15">
        <v>4459.0424000000003</v>
      </c>
      <c r="AE20" s="15">
        <v>187227.01984000002</v>
      </c>
      <c r="AF20" s="15">
        <v>61773.869699999996</v>
      </c>
      <c r="AG20" s="15">
        <v>6840.0121600000002</v>
      </c>
      <c r="AH20" s="15">
        <v>29999.556120000001</v>
      </c>
      <c r="AI20" s="15">
        <v>270686.26997000002</v>
      </c>
      <c r="AJ20" s="15">
        <f t="shared" si="8"/>
        <v>1595828.50352</v>
      </c>
      <c r="AK20" s="15">
        <f t="shared" si="9"/>
        <v>114843.92923000013</v>
      </c>
      <c r="AL20" s="15">
        <v>32426.057000000001</v>
      </c>
      <c r="AM20" s="15">
        <f t="shared" si="10"/>
        <v>82417.872230000125</v>
      </c>
    </row>
    <row r="21" spans="1:39" ht="12.75" customHeight="1" x14ac:dyDescent="0.15">
      <c r="A21" s="25" t="s">
        <v>226</v>
      </c>
      <c r="B21" s="25" t="s">
        <v>227</v>
      </c>
      <c r="C21" s="15">
        <f t="shared" si="0"/>
        <v>2793492.3780700006</v>
      </c>
      <c r="D21" s="15">
        <v>2790479.4884900004</v>
      </c>
      <c r="E21" s="15">
        <v>3012.88958</v>
      </c>
      <c r="F21" s="15">
        <f t="shared" si="1"/>
        <v>1063928.39069</v>
      </c>
      <c r="G21" s="15">
        <v>1063928.39069</v>
      </c>
      <c r="H21" s="15">
        <v>0</v>
      </c>
      <c r="I21" s="15">
        <v>0</v>
      </c>
      <c r="J21" s="15">
        <f t="shared" si="2"/>
        <v>1729563.9873800005</v>
      </c>
      <c r="K21" s="15">
        <v>5739.9160000000002</v>
      </c>
      <c r="L21" s="15">
        <v>0</v>
      </c>
      <c r="M21" s="15">
        <f t="shared" si="3"/>
        <v>5739.9160000000002</v>
      </c>
      <c r="N21" s="15">
        <f t="shared" si="4"/>
        <v>1426.3512199999968</v>
      </c>
      <c r="O21" s="15">
        <v>1426.3512199999968</v>
      </c>
      <c r="P21" s="15">
        <v>0</v>
      </c>
      <c r="Q21" s="15">
        <v>0</v>
      </c>
      <c r="R21" s="15">
        <v>164.77780000000001</v>
      </c>
      <c r="S21" s="15">
        <v>36.130569999999999</v>
      </c>
      <c r="T21" s="15">
        <f t="shared" si="5"/>
        <v>1736931.1629700006</v>
      </c>
      <c r="U21" s="15">
        <f t="shared" si="6"/>
        <v>3285900.5743800001</v>
      </c>
      <c r="V21" s="15">
        <v>-59.902500000000003</v>
      </c>
      <c r="W21" s="15">
        <v>3390244.0315700001</v>
      </c>
      <c r="X21" s="15">
        <v>-397.88544999999999</v>
      </c>
      <c r="Y21" s="15">
        <v>-103885.66924</v>
      </c>
      <c r="Z21" s="15">
        <v>0</v>
      </c>
      <c r="AA21" s="15">
        <f t="shared" si="7"/>
        <v>20657.319289999999</v>
      </c>
      <c r="AB21" s="15">
        <v>2201.7805199999998</v>
      </c>
      <c r="AC21" s="15">
        <v>525.04492000000005</v>
      </c>
      <c r="AD21" s="15">
        <v>383.30584999999996</v>
      </c>
      <c r="AE21" s="15">
        <v>4332.5096599999997</v>
      </c>
      <c r="AF21" s="15">
        <v>1060.11529</v>
      </c>
      <c r="AG21" s="15">
        <v>0</v>
      </c>
      <c r="AH21" s="15">
        <v>1380.96748</v>
      </c>
      <c r="AI21" s="15">
        <v>10773.595569999999</v>
      </c>
      <c r="AJ21" s="15">
        <f t="shared" si="8"/>
        <v>3306557.8936700001</v>
      </c>
      <c r="AK21" s="15">
        <f t="shared" si="9"/>
        <v>-1569626.7306999995</v>
      </c>
      <c r="AL21" s="15">
        <v>0</v>
      </c>
      <c r="AM21" s="15">
        <f t="shared" si="10"/>
        <v>-1569626.7306999995</v>
      </c>
    </row>
    <row r="22" spans="1:39" ht="12.75" customHeight="1" x14ac:dyDescent="0.15">
      <c r="A22" s="25" t="s">
        <v>80</v>
      </c>
      <c r="B22" s="25" t="s">
        <v>81</v>
      </c>
      <c r="C22" s="15">
        <f t="shared" si="0"/>
        <v>646142.87576999993</v>
      </c>
      <c r="D22" s="15">
        <v>571013.89434999996</v>
      </c>
      <c r="E22" s="15">
        <v>75128.981419999996</v>
      </c>
      <c r="F22" s="15">
        <f t="shared" si="1"/>
        <v>679924.67643999995</v>
      </c>
      <c r="G22" s="15">
        <v>324074.11800999992</v>
      </c>
      <c r="H22" s="15">
        <v>349725.25247000001</v>
      </c>
      <c r="I22" s="15">
        <v>6125.3059599999997</v>
      </c>
      <c r="J22" s="15">
        <f t="shared" si="2"/>
        <v>-33781.800670000026</v>
      </c>
      <c r="K22" s="15">
        <v>149035.01890000002</v>
      </c>
      <c r="L22" s="15">
        <v>22612.532469999998</v>
      </c>
      <c r="M22" s="15">
        <f t="shared" si="3"/>
        <v>126422.48643000002</v>
      </c>
      <c r="N22" s="15">
        <f t="shared" si="4"/>
        <v>528255.15279000008</v>
      </c>
      <c r="O22" s="15">
        <v>493448.49861000013</v>
      </c>
      <c r="P22" s="15">
        <v>34806.654179999998</v>
      </c>
      <c r="Q22" s="15">
        <v>0</v>
      </c>
      <c r="R22" s="15">
        <v>379755.18889000005</v>
      </c>
      <c r="S22" s="15">
        <v>184169.78537</v>
      </c>
      <c r="T22" s="15">
        <f t="shared" si="5"/>
        <v>1184820.81281</v>
      </c>
      <c r="U22" s="15">
        <f t="shared" si="6"/>
        <v>4352613.295429999</v>
      </c>
      <c r="V22" s="15">
        <v>-5681.4582499999997</v>
      </c>
      <c r="W22" s="15">
        <v>4312996.2198599996</v>
      </c>
      <c r="X22" s="15">
        <v>20358.864799999999</v>
      </c>
      <c r="Y22" s="15">
        <v>-58272.692759999998</v>
      </c>
      <c r="Z22" s="15">
        <v>83212.361780000007</v>
      </c>
      <c r="AA22" s="15">
        <f t="shared" si="7"/>
        <v>944608.55893000006</v>
      </c>
      <c r="AB22" s="15">
        <v>251589.91253</v>
      </c>
      <c r="AC22" s="15">
        <v>32107.07703</v>
      </c>
      <c r="AD22" s="15">
        <v>7770.2478600000004</v>
      </c>
      <c r="AE22" s="15">
        <v>83648.059699999998</v>
      </c>
      <c r="AF22" s="15">
        <v>78562.158960000001</v>
      </c>
      <c r="AG22" s="15">
        <v>1841.17383</v>
      </c>
      <c r="AH22" s="15">
        <v>27298.202959999999</v>
      </c>
      <c r="AI22" s="15">
        <v>461791.72605999996</v>
      </c>
      <c r="AJ22" s="15">
        <f t="shared" si="8"/>
        <v>5297221.8543599993</v>
      </c>
      <c r="AK22" s="15">
        <f t="shared" si="9"/>
        <v>-4112401.0415499993</v>
      </c>
      <c r="AL22" s="15">
        <v>0</v>
      </c>
      <c r="AM22" s="15">
        <f t="shared" si="10"/>
        <v>-4112401.0415499993</v>
      </c>
    </row>
    <row r="23" spans="1:39" ht="12.75" customHeight="1" x14ac:dyDescent="0.15">
      <c r="A23" s="25" t="s">
        <v>106</v>
      </c>
      <c r="B23" s="25" t="s">
        <v>107</v>
      </c>
      <c r="C23" s="15">
        <f t="shared" si="0"/>
        <v>1829859.3493000001</v>
      </c>
      <c r="D23" s="15">
        <v>1827927.0694200001</v>
      </c>
      <c r="E23" s="15">
        <v>1932.27988</v>
      </c>
      <c r="F23" s="15">
        <f t="shared" si="1"/>
        <v>686230.94969999988</v>
      </c>
      <c r="G23" s="15">
        <v>686108.05532999989</v>
      </c>
      <c r="H23" s="15">
        <v>0</v>
      </c>
      <c r="I23" s="15">
        <v>122.89437</v>
      </c>
      <c r="J23" s="15">
        <f t="shared" si="2"/>
        <v>1143628.3996000001</v>
      </c>
      <c r="K23" s="15">
        <v>104509.09178</v>
      </c>
      <c r="L23" s="15">
        <v>28016.90322</v>
      </c>
      <c r="M23" s="15">
        <f t="shared" si="3"/>
        <v>76492.18856000001</v>
      </c>
      <c r="N23" s="15">
        <f t="shared" si="4"/>
        <v>294734.64769000001</v>
      </c>
      <c r="O23" s="15">
        <v>-5832.8894899999996</v>
      </c>
      <c r="P23" s="15">
        <v>256151.72417999999</v>
      </c>
      <c r="Q23" s="15">
        <v>44415.813000000002</v>
      </c>
      <c r="R23" s="15">
        <v>7310.0377900000003</v>
      </c>
      <c r="S23" s="15">
        <v>41.880749999999999</v>
      </c>
      <c r="T23" s="15">
        <f t="shared" si="5"/>
        <v>1522207.15439</v>
      </c>
      <c r="U23" s="15">
        <f t="shared" si="6"/>
        <v>63505.159740000003</v>
      </c>
      <c r="V23" s="15">
        <v>0</v>
      </c>
      <c r="W23" s="15">
        <v>66293.228000000003</v>
      </c>
      <c r="X23" s="15">
        <v>891.22760999999991</v>
      </c>
      <c r="Y23" s="15">
        <v>-3679.2958699999999</v>
      </c>
      <c r="Z23" s="15">
        <v>0</v>
      </c>
      <c r="AA23" s="15">
        <f t="shared" si="7"/>
        <v>212653.96666999999</v>
      </c>
      <c r="AB23" s="15">
        <v>80094.585949999993</v>
      </c>
      <c r="AC23" s="15">
        <v>11299.8896</v>
      </c>
      <c r="AD23" s="15">
        <v>45540.00879</v>
      </c>
      <c r="AE23" s="15">
        <v>19085.562549999999</v>
      </c>
      <c r="AF23" s="15">
        <v>9369.8849300000002</v>
      </c>
      <c r="AG23" s="15">
        <v>92.924400000000006</v>
      </c>
      <c r="AH23" s="15">
        <v>3246.0362700000001</v>
      </c>
      <c r="AI23" s="15">
        <v>43925.074179999996</v>
      </c>
      <c r="AJ23" s="15">
        <f t="shared" si="8"/>
        <v>276159.12641000003</v>
      </c>
      <c r="AK23" s="15">
        <f t="shared" si="9"/>
        <v>1246048.02798</v>
      </c>
      <c r="AL23" s="15">
        <v>237608.20600000001</v>
      </c>
      <c r="AM23" s="15">
        <f t="shared" si="10"/>
        <v>1008439.82198</v>
      </c>
    </row>
    <row r="24" spans="1:39" ht="12.75" customHeight="1" x14ac:dyDescent="0.15">
      <c r="A24" s="25" t="s">
        <v>108</v>
      </c>
      <c r="B24" s="25" t="s">
        <v>109</v>
      </c>
      <c r="C24" s="15">
        <f t="shared" si="0"/>
        <v>1689099.0813100003</v>
      </c>
      <c r="D24" s="15">
        <v>1688665.4645800004</v>
      </c>
      <c r="E24" s="15">
        <v>433.61673000000002</v>
      </c>
      <c r="F24" s="15">
        <f t="shared" si="1"/>
        <v>812943.91417</v>
      </c>
      <c r="G24" s="15">
        <v>484516.29469000001</v>
      </c>
      <c r="H24" s="15">
        <v>314055.12115000002</v>
      </c>
      <c r="I24" s="15">
        <v>14372.49833</v>
      </c>
      <c r="J24" s="15">
        <f t="shared" si="2"/>
        <v>876155.16714000027</v>
      </c>
      <c r="K24" s="15">
        <v>251366.16434999998</v>
      </c>
      <c r="L24" s="15">
        <v>42923.970880000001</v>
      </c>
      <c r="M24" s="15">
        <f t="shared" si="3"/>
        <v>208442.19346999997</v>
      </c>
      <c r="N24" s="15">
        <f t="shared" si="4"/>
        <v>17541.212519999997</v>
      </c>
      <c r="O24" s="15">
        <v>18205.164789999995</v>
      </c>
      <c r="P24" s="15">
        <v>-663.95226999999795</v>
      </c>
      <c r="Q24" s="15">
        <v>0</v>
      </c>
      <c r="R24" s="15">
        <v>13727.90631</v>
      </c>
      <c r="S24" s="15">
        <v>21784.607659999998</v>
      </c>
      <c r="T24" s="15">
        <f t="shared" si="5"/>
        <v>1137651.0871000004</v>
      </c>
      <c r="U24" s="15">
        <f t="shared" si="6"/>
        <v>103222.35549999999</v>
      </c>
      <c r="V24" s="15">
        <v>-2.8067199999999999</v>
      </c>
      <c r="W24" s="15">
        <v>101947.13428999999</v>
      </c>
      <c r="X24" s="15">
        <v>2632.0802999999996</v>
      </c>
      <c r="Y24" s="15">
        <v>-1354.0523699999999</v>
      </c>
      <c r="Z24" s="15">
        <v>0</v>
      </c>
      <c r="AA24" s="15">
        <f t="shared" si="7"/>
        <v>429695.19177999999</v>
      </c>
      <c r="AB24" s="15">
        <v>110108.15218999999</v>
      </c>
      <c r="AC24" s="15">
        <v>21344.280500000001</v>
      </c>
      <c r="AD24" s="15">
        <v>20481.497309999999</v>
      </c>
      <c r="AE24" s="15">
        <v>101412.37953000001</v>
      </c>
      <c r="AF24" s="15">
        <v>14577.121169999999</v>
      </c>
      <c r="AG24" s="15">
        <v>6492.9872699999996</v>
      </c>
      <c r="AH24" s="15">
        <v>27077.910830000001</v>
      </c>
      <c r="AI24" s="15">
        <v>128200.86298000001</v>
      </c>
      <c r="AJ24" s="15">
        <f t="shared" si="8"/>
        <v>532917.54727999994</v>
      </c>
      <c r="AK24" s="15">
        <f t="shared" si="9"/>
        <v>604733.53982000041</v>
      </c>
      <c r="AL24" s="15">
        <v>117475.30786999999</v>
      </c>
      <c r="AM24" s="15">
        <f t="shared" si="10"/>
        <v>487258.23195000039</v>
      </c>
    </row>
    <row r="25" spans="1:39" ht="12.75" customHeight="1" x14ac:dyDescent="0.15">
      <c r="A25" s="25" t="s">
        <v>82</v>
      </c>
      <c r="B25" s="25" t="s">
        <v>83</v>
      </c>
      <c r="C25" s="15">
        <f t="shared" si="0"/>
        <v>1523417.2805400002</v>
      </c>
      <c r="D25" s="15">
        <v>930252.36337000004</v>
      </c>
      <c r="E25" s="15">
        <v>593164.91717000003</v>
      </c>
      <c r="F25" s="15">
        <f t="shared" si="1"/>
        <v>441964.27861000004</v>
      </c>
      <c r="G25" s="15">
        <v>175303.51194</v>
      </c>
      <c r="H25" s="15">
        <v>254791.26678999999</v>
      </c>
      <c r="I25" s="15">
        <v>11869.499880000001</v>
      </c>
      <c r="J25" s="15">
        <f t="shared" si="2"/>
        <v>1081453.0019300003</v>
      </c>
      <c r="K25" s="15">
        <v>479896.56451</v>
      </c>
      <c r="L25" s="15">
        <v>91297.355739999999</v>
      </c>
      <c r="M25" s="15">
        <f t="shared" si="3"/>
        <v>388599.20877000003</v>
      </c>
      <c r="N25" s="15">
        <f t="shared" si="4"/>
        <v>51856.217290000001</v>
      </c>
      <c r="O25" s="15">
        <v>-8262.9012400000011</v>
      </c>
      <c r="P25" s="15">
        <v>60119.11853</v>
      </c>
      <c r="Q25" s="15">
        <v>0</v>
      </c>
      <c r="R25" s="15">
        <v>22831.165029999996</v>
      </c>
      <c r="S25" s="15">
        <v>19891.916290000001</v>
      </c>
      <c r="T25" s="15">
        <f t="shared" si="5"/>
        <v>1564631.5093100003</v>
      </c>
      <c r="U25" s="15">
        <f t="shared" si="6"/>
        <v>189077.86364999998</v>
      </c>
      <c r="V25" s="15">
        <v>0</v>
      </c>
      <c r="W25" s="15">
        <v>183351.47484000001</v>
      </c>
      <c r="X25" s="15">
        <v>-1625.13544</v>
      </c>
      <c r="Y25" s="15">
        <v>7351.5242500000004</v>
      </c>
      <c r="Z25" s="15">
        <v>0</v>
      </c>
      <c r="AA25" s="15">
        <f t="shared" si="7"/>
        <v>880910.2908800001</v>
      </c>
      <c r="AB25" s="15">
        <v>299580.70098000002</v>
      </c>
      <c r="AC25" s="15">
        <v>60241.544730000001</v>
      </c>
      <c r="AD25" s="15">
        <v>3021.5101999999997</v>
      </c>
      <c r="AE25" s="15">
        <v>151748.15315999999</v>
      </c>
      <c r="AF25" s="15">
        <v>76463.655440000002</v>
      </c>
      <c r="AG25" s="15">
        <v>17137.742579999998</v>
      </c>
      <c r="AH25" s="15">
        <v>71035.395279999997</v>
      </c>
      <c r="AI25" s="15">
        <v>201681.58851</v>
      </c>
      <c r="AJ25" s="15">
        <f t="shared" si="8"/>
        <v>1069988.1545300002</v>
      </c>
      <c r="AK25" s="15">
        <f t="shared" si="9"/>
        <v>494643.35478000017</v>
      </c>
      <c r="AL25" s="15">
        <v>92463.214359999998</v>
      </c>
      <c r="AM25" s="15">
        <f t="shared" si="10"/>
        <v>402180.14042000019</v>
      </c>
    </row>
    <row r="26" spans="1:39" ht="12.75" customHeight="1" x14ac:dyDescent="0.15">
      <c r="A26" s="25" t="s">
        <v>130</v>
      </c>
      <c r="B26" s="25" t="s">
        <v>131</v>
      </c>
      <c r="C26" s="15">
        <f t="shared" si="0"/>
        <v>1785420.03492</v>
      </c>
      <c r="D26" s="15">
        <v>1589411.6563599999</v>
      </c>
      <c r="E26" s="15">
        <v>196008.37856000001</v>
      </c>
      <c r="F26" s="15">
        <f t="shared" si="1"/>
        <v>929386.25780999998</v>
      </c>
      <c r="G26" s="15">
        <v>359979.83961000002</v>
      </c>
      <c r="H26" s="15">
        <v>467703.89066999999</v>
      </c>
      <c r="I26" s="15">
        <v>101702.52752999999</v>
      </c>
      <c r="J26" s="15">
        <f t="shared" si="2"/>
        <v>856033.77711000002</v>
      </c>
      <c r="K26" s="15">
        <v>328942.71532999992</v>
      </c>
      <c r="L26" s="15">
        <v>107598.75849000001</v>
      </c>
      <c r="M26" s="15">
        <f t="shared" si="3"/>
        <v>221343.95683999991</v>
      </c>
      <c r="N26" s="15">
        <f t="shared" si="4"/>
        <v>106490.76210000001</v>
      </c>
      <c r="O26" s="15">
        <v>58899.42598</v>
      </c>
      <c r="P26" s="15">
        <v>47591.336120000007</v>
      </c>
      <c r="Q26" s="15">
        <v>0</v>
      </c>
      <c r="R26" s="15">
        <v>145593.03479999999</v>
      </c>
      <c r="S26" s="15">
        <v>41511.61249</v>
      </c>
      <c r="T26" s="15">
        <f t="shared" si="5"/>
        <v>1370973.14334</v>
      </c>
      <c r="U26" s="15">
        <f t="shared" si="6"/>
        <v>445111.52980999998</v>
      </c>
      <c r="V26" s="15">
        <v>-24.42314</v>
      </c>
      <c r="W26" s="15">
        <v>443049.14317</v>
      </c>
      <c r="X26" s="15">
        <v>624.09623999999997</v>
      </c>
      <c r="Y26" s="15">
        <v>1462.71354</v>
      </c>
      <c r="Z26" s="15">
        <v>0</v>
      </c>
      <c r="AA26" s="15">
        <f t="shared" si="7"/>
        <v>737248.03227999993</v>
      </c>
      <c r="AB26" s="15">
        <v>217919.44545</v>
      </c>
      <c r="AC26" s="15">
        <v>43962.659379999997</v>
      </c>
      <c r="AD26" s="15">
        <v>1368.35636</v>
      </c>
      <c r="AE26" s="15">
        <v>65183.183979999994</v>
      </c>
      <c r="AF26" s="15">
        <v>31874.310910000004</v>
      </c>
      <c r="AG26" s="15">
        <v>27704.441210000001</v>
      </c>
      <c r="AH26" s="15">
        <v>36519.371720000003</v>
      </c>
      <c r="AI26" s="15">
        <v>312716.26327</v>
      </c>
      <c r="AJ26" s="15">
        <f t="shared" si="8"/>
        <v>1182359.5620899999</v>
      </c>
      <c r="AK26" s="15">
        <f t="shared" si="9"/>
        <v>188613.58125000005</v>
      </c>
      <c r="AL26" s="15">
        <v>35454.838100000001</v>
      </c>
      <c r="AM26" s="15">
        <f t="shared" si="10"/>
        <v>153158.74315000005</v>
      </c>
    </row>
    <row r="27" spans="1:39" ht="12.75" customHeight="1" x14ac:dyDescent="0.15">
      <c r="A27" s="25" t="s">
        <v>176</v>
      </c>
      <c r="B27" s="25" t="s">
        <v>177</v>
      </c>
      <c r="C27" s="15">
        <f t="shared" si="0"/>
        <v>723878.59991999995</v>
      </c>
      <c r="D27" s="15">
        <v>592025.46481999999</v>
      </c>
      <c r="E27" s="15">
        <v>131853.13510000001</v>
      </c>
      <c r="F27" s="15">
        <f t="shared" si="1"/>
        <v>582727.53842999996</v>
      </c>
      <c r="G27" s="15">
        <v>189224.29829000001</v>
      </c>
      <c r="H27" s="15">
        <v>386545.71122</v>
      </c>
      <c r="I27" s="15">
        <v>6957.5289199999997</v>
      </c>
      <c r="J27" s="15">
        <f t="shared" si="2"/>
        <v>141151.06148999999</v>
      </c>
      <c r="K27" s="15">
        <v>179068.6832</v>
      </c>
      <c r="L27" s="15">
        <v>67280.005929999999</v>
      </c>
      <c r="M27" s="15">
        <f t="shared" si="3"/>
        <v>111788.67727</v>
      </c>
      <c r="N27" s="15">
        <f t="shared" si="4"/>
        <v>127942.35169000001</v>
      </c>
      <c r="O27" s="15">
        <v>15992.119149999999</v>
      </c>
      <c r="P27" s="15">
        <v>111837.03257000001</v>
      </c>
      <c r="Q27" s="15">
        <v>113.19996999999999</v>
      </c>
      <c r="R27" s="15">
        <v>86970.072039999999</v>
      </c>
      <c r="S27" s="15">
        <v>20101.05013</v>
      </c>
      <c r="T27" s="15">
        <f t="shared" si="5"/>
        <v>487953.21262000001</v>
      </c>
      <c r="U27" s="15">
        <f t="shared" si="6"/>
        <v>429718.71632000001</v>
      </c>
      <c r="V27" s="15">
        <v>1118.8949700000003</v>
      </c>
      <c r="W27" s="15">
        <v>376777.15581999999</v>
      </c>
      <c r="X27" s="15">
        <v>49985.600930000001</v>
      </c>
      <c r="Y27" s="15">
        <v>1762.6204899999998</v>
      </c>
      <c r="Z27" s="15">
        <v>74.444109999999995</v>
      </c>
      <c r="AA27" s="15">
        <f t="shared" si="7"/>
        <v>504051.43900000001</v>
      </c>
      <c r="AB27" s="15">
        <v>219949.10961000001</v>
      </c>
      <c r="AC27" s="15">
        <v>33528.31437</v>
      </c>
      <c r="AD27" s="15">
        <v>908.89837</v>
      </c>
      <c r="AE27" s="15">
        <v>28468.981029999995</v>
      </c>
      <c r="AF27" s="15">
        <v>28273.873399999997</v>
      </c>
      <c r="AG27" s="15">
        <v>14602.64675</v>
      </c>
      <c r="AH27" s="15">
        <v>41078.05775</v>
      </c>
      <c r="AI27" s="15">
        <v>137241.55771999998</v>
      </c>
      <c r="AJ27" s="15">
        <f t="shared" si="8"/>
        <v>933770.15532000002</v>
      </c>
      <c r="AK27" s="15">
        <f t="shared" si="9"/>
        <v>-445816.94270000001</v>
      </c>
      <c r="AL27" s="15">
        <v>-102.57952</v>
      </c>
      <c r="AM27" s="15">
        <f t="shared" si="10"/>
        <v>-445714.36317999999</v>
      </c>
    </row>
    <row r="28" spans="1:39" ht="12.75" customHeight="1" x14ac:dyDescent="0.15">
      <c r="A28" s="25" t="s">
        <v>102</v>
      </c>
      <c r="B28" s="25" t="s">
        <v>103</v>
      </c>
      <c r="C28" s="15">
        <f t="shared" si="0"/>
        <v>1104161.04366</v>
      </c>
      <c r="D28" s="15">
        <v>1085180.24676</v>
      </c>
      <c r="E28" s="15">
        <v>18980.796900000001</v>
      </c>
      <c r="F28" s="15">
        <f t="shared" si="1"/>
        <v>285266.74975999998</v>
      </c>
      <c r="G28" s="15">
        <v>285266.74975999998</v>
      </c>
      <c r="H28" s="15">
        <v>0</v>
      </c>
      <c r="I28" s="15">
        <v>0</v>
      </c>
      <c r="J28" s="15">
        <f t="shared" si="2"/>
        <v>818894.29389999993</v>
      </c>
      <c r="K28" s="15">
        <v>77368.368230000007</v>
      </c>
      <c r="L28" s="15">
        <v>122899.37211</v>
      </c>
      <c r="M28" s="15">
        <f t="shared" si="3"/>
        <v>-45531.003879999989</v>
      </c>
      <c r="N28" s="15">
        <f t="shared" si="4"/>
        <v>102088.04242</v>
      </c>
      <c r="O28" s="15">
        <v>88766.453269999998</v>
      </c>
      <c r="P28" s="15">
        <v>13321.58915</v>
      </c>
      <c r="Q28" s="15">
        <v>0</v>
      </c>
      <c r="R28" s="15">
        <v>10722.485339999999</v>
      </c>
      <c r="S28" s="15">
        <v>4433.62835</v>
      </c>
      <c r="T28" s="15">
        <f t="shared" si="5"/>
        <v>890607.44612999994</v>
      </c>
      <c r="U28" s="15">
        <f t="shared" si="6"/>
        <v>327579.12647000002</v>
      </c>
      <c r="V28" s="15">
        <v>938.32721000000004</v>
      </c>
      <c r="W28" s="15">
        <v>324294.44164999999</v>
      </c>
      <c r="X28" s="15">
        <v>-109.93019</v>
      </c>
      <c r="Y28" s="15">
        <v>2456.2878000000001</v>
      </c>
      <c r="Z28" s="15">
        <v>0</v>
      </c>
      <c r="AA28" s="15">
        <f t="shared" si="7"/>
        <v>318624.54203999997</v>
      </c>
      <c r="AB28" s="15">
        <v>100762.88238</v>
      </c>
      <c r="AC28" s="15">
        <v>10492.487220000001</v>
      </c>
      <c r="AD28" s="15">
        <v>12622.55458</v>
      </c>
      <c r="AE28" s="15">
        <v>17312.009579999998</v>
      </c>
      <c r="AF28" s="15">
        <v>14679.472239999999</v>
      </c>
      <c r="AG28" s="15">
        <v>0</v>
      </c>
      <c r="AH28" s="15">
        <v>26353.859830000001</v>
      </c>
      <c r="AI28" s="15">
        <v>136401.27620999998</v>
      </c>
      <c r="AJ28" s="15">
        <f t="shared" si="8"/>
        <v>646203.66850999999</v>
      </c>
      <c r="AK28" s="15">
        <f t="shared" si="9"/>
        <v>244403.77761999995</v>
      </c>
      <c r="AL28" s="15">
        <v>44223.088040000002</v>
      </c>
      <c r="AM28" s="15">
        <f t="shared" si="10"/>
        <v>200180.68957999995</v>
      </c>
    </row>
    <row r="29" spans="1:39" ht="12.75" customHeight="1" x14ac:dyDescent="0.15">
      <c r="A29" s="25" t="s">
        <v>150</v>
      </c>
      <c r="B29" s="25" t="s">
        <v>151</v>
      </c>
      <c r="C29" s="15">
        <f t="shared" si="0"/>
        <v>806000.33265999996</v>
      </c>
      <c r="D29" s="15">
        <v>707000.05206999998</v>
      </c>
      <c r="E29" s="15">
        <v>99000.280590000009</v>
      </c>
      <c r="F29" s="15">
        <f t="shared" si="1"/>
        <v>645761.38937000011</v>
      </c>
      <c r="G29" s="15">
        <v>305920.60988</v>
      </c>
      <c r="H29" s="15">
        <v>320295.29938000004</v>
      </c>
      <c r="I29" s="15">
        <v>19545.48011</v>
      </c>
      <c r="J29" s="15">
        <f t="shared" si="2"/>
        <v>160238.94328999985</v>
      </c>
      <c r="K29" s="15">
        <v>231046.80254</v>
      </c>
      <c r="L29" s="15">
        <v>22212.407220000001</v>
      </c>
      <c r="M29" s="15">
        <f t="shared" si="3"/>
        <v>208834.39532000001</v>
      </c>
      <c r="N29" s="15">
        <f t="shared" si="4"/>
        <v>-9021.7171600000001</v>
      </c>
      <c r="O29" s="15">
        <v>-22722.854810000001</v>
      </c>
      <c r="P29" s="15">
        <v>13701.137650000001</v>
      </c>
      <c r="Q29" s="15">
        <v>0</v>
      </c>
      <c r="R29" s="15">
        <v>18231.74338</v>
      </c>
      <c r="S29" s="15">
        <v>5617.39005</v>
      </c>
      <c r="T29" s="15">
        <f t="shared" si="5"/>
        <v>383900.75487999985</v>
      </c>
      <c r="U29" s="15">
        <f t="shared" si="6"/>
        <v>-55431.18088</v>
      </c>
      <c r="V29" s="15">
        <v>0</v>
      </c>
      <c r="W29" s="15">
        <v>-60411.840620000003</v>
      </c>
      <c r="X29" s="15">
        <v>3808.8517100000004</v>
      </c>
      <c r="Y29" s="15">
        <v>1694.69139</v>
      </c>
      <c r="Z29" s="15">
        <v>-522.88336000000004</v>
      </c>
      <c r="AA29" s="15">
        <f t="shared" si="7"/>
        <v>361838.76974999998</v>
      </c>
      <c r="AB29" s="15">
        <v>115126.94865999999</v>
      </c>
      <c r="AC29" s="15">
        <v>25356.612010000001</v>
      </c>
      <c r="AD29" s="15">
        <v>1460.0562300000001</v>
      </c>
      <c r="AE29" s="15">
        <v>40452.267349999995</v>
      </c>
      <c r="AF29" s="15">
        <v>42424.461150000003</v>
      </c>
      <c r="AG29" s="15">
        <v>6901.1944100000001</v>
      </c>
      <c r="AH29" s="15">
        <v>28605.355930000002</v>
      </c>
      <c r="AI29" s="15">
        <v>101511.87401</v>
      </c>
      <c r="AJ29" s="15">
        <f t="shared" si="8"/>
        <v>306407.58886999998</v>
      </c>
      <c r="AK29" s="15">
        <f t="shared" si="9"/>
        <v>77493.16600999987</v>
      </c>
      <c r="AL29" s="15">
        <v>509.32400000000001</v>
      </c>
      <c r="AM29" s="15">
        <f t="shared" si="10"/>
        <v>76983.842009999877</v>
      </c>
    </row>
    <row r="30" spans="1:39" ht="12.75" customHeight="1" x14ac:dyDescent="0.15">
      <c r="A30" s="25" t="s">
        <v>200</v>
      </c>
      <c r="B30" s="25" t="s">
        <v>201</v>
      </c>
      <c r="C30" s="15">
        <f t="shared" si="0"/>
        <v>530053.51366000006</v>
      </c>
      <c r="D30" s="15">
        <v>526165.58762000001</v>
      </c>
      <c r="E30" s="15">
        <v>3887.9260400000003</v>
      </c>
      <c r="F30" s="15">
        <f t="shared" si="1"/>
        <v>379527.00605000003</v>
      </c>
      <c r="G30" s="15">
        <v>270643.57607000001</v>
      </c>
      <c r="H30" s="15">
        <v>85551.631979999991</v>
      </c>
      <c r="I30" s="15">
        <v>23331.797999999999</v>
      </c>
      <c r="J30" s="15">
        <f t="shared" si="2"/>
        <v>150526.50761000003</v>
      </c>
      <c r="K30" s="15">
        <v>106709.02971999999</v>
      </c>
      <c r="L30" s="15">
        <v>15382.70528</v>
      </c>
      <c r="M30" s="15">
        <f t="shared" si="3"/>
        <v>91326.324439999997</v>
      </c>
      <c r="N30" s="15">
        <f t="shared" si="4"/>
        <v>87664.302029999992</v>
      </c>
      <c r="O30" s="15">
        <v>38559.442020000002</v>
      </c>
      <c r="P30" s="15">
        <v>49104.860009999997</v>
      </c>
      <c r="Q30" s="15">
        <v>0</v>
      </c>
      <c r="R30" s="15">
        <v>4739.9292599999999</v>
      </c>
      <c r="S30" s="15">
        <v>5430.1708200000003</v>
      </c>
      <c r="T30" s="15">
        <f t="shared" si="5"/>
        <v>339687.23415999999</v>
      </c>
      <c r="U30" s="15">
        <f t="shared" si="6"/>
        <v>117504.52046</v>
      </c>
      <c r="V30" s="15">
        <v>8927.0213099999983</v>
      </c>
      <c r="W30" s="15">
        <v>116877.04508000001</v>
      </c>
      <c r="X30" s="15">
        <v>-8299.5459300000002</v>
      </c>
      <c r="Y30" s="15">
        <v>0</v>
      </c>
      <c r="Z30" s="15">
        <v>0</v>
      </c>
      <c r="AA30" s="15">
        <f t="shared" si="7"/>
        <v>129388.77148</v>
      </c>
      <c r="AB30" s="15">
        <v>59329.781710000003</v>
      </c>
      <c r="AC30" s="15">
        <v>12260.07135</v>
      </c>
      <c r="AD30" s="15">
        <v>2159.1590099999999</v>
      </c>
      <c r="AE30" s="15">
        <v>6414.2696299999998</v>
      </c>
      <c r="AF30" s="15">
        <v>6557.0647200000003</v>
      </c>
      <c r="AG30" s="15">
        <v>87.48451</v>
      </c>
      <c r="AH30" s="15">
        <v>9747.1594000000005</v>
      </c>
      <c r="AI30" s="15">
        <v>32833.781149999995</v>
      </c>
      <c r="AJ30" s="15">
        <f t="shared" si="8"/>
        <v>246893.29194</v>
      </c>
      <c r="AK30" s="15">
        <f t="shared" si="9"/>
        <v>92793.942219999997</v>
      </c>
      <c r="AL30" s="15">
        <v>17016.362700000001</v>
      </c>
      <c r="AM30" s="15">
        <f t="shared" si="10"/>
        <v>75777.579519999999</v>
      </c>
    </row>
    <row r="31" spans="1:39" ht="12.75" customHeight="1" x14ac:dyDescent="0.15">
      <c r="A31" s="25" t="s">
        <v>184</v>
      </c>
      <c r="B31" s="25" t="s">
        <v>185</v>
      </c>
      <c r="C31" s="15">
        <f t="shared" si="0"/>
        <v>877087.88211000012</v>
      </c>
      <c r="D31" s="15">
        <v>870943.90805000009</v>
      </c>
      <c r="E31" s="15">
        <v>6143.9740599999996</v>
      </c>
      <c r="F31" s="15">
        <f t="shared" si="1"/>
        <v>377282.83521000005</v>
      </c>
      <c r="G31" s="15">
        <v>197695.54318000001</v>
      </c>
      <c r="H31" s="15">
        <v>168672.42076000001</v>
      </c>
      <c r="I31" s="15">
        <v>10914.87127</v>
      </c>
      <c r="J31" s="15">
        <f t="shared" si="2"/>
        <v>499805.04690000007</v>
      </c>
      <c r="K31" s="15">
        <v>286281.38118000003</v>
      </c>
      <c r="L31" s="15">
        <v>103990.85990000001</v>
      </c>
      <c r="M31" s="15">
        <f t="shared" si="3"/>
        <v>182290.52128000002</v>
      </c>
      <c r="N31" s="15">
        <f t="shared" si="4"/>
        <v>28296.116020000009</v>
      </c>
      <c r="O31" s="15">
        <v>-11351.86399</v>
      </c>
      <c r="P31" s="15">
        <v>39647.980010000007</v>
      </c>
      <c r="Q31" s="15">
        <v>0</v>
      </c>
      <c r="R31" s="15">
        <v>42665.371059999998</v>
      </c>
      <c r="S31" s="15">
        <v>21083.130790000003</v>
      </c>
      <c r="T31" s="15">
        <f t="shared" si="5"/>
        <v>774140.18605000002</v>
      </c>
      <c r="U31" s="15">
        <f t="shared" si="6"/>
        <v>63960.652159999998</v>
      </c>
      <c r="V31" s="15">
        <v>0</v>
      </c>
      <c r="W31" s="15">
        <v>63713.097999999998</v>
      </c>
      <c r="X31" s="15">
        <v>247.55416</v>
      </c>
      <c r="Y31" s="15">
        <v>0</v>
      </c>
      <c r="Z31" s="15">
        <v>0</v>
      </c>
      <c r="AA31" s="15">
        <f t="shared" si="7"/>
        <v>609353.03659000003</v>
      </c>
      <c r="AB31" s="15">
        <v>203108.72425</v>
      </c>
      <c r="AC31" s="15">
        <v>26513.74308</v>
      </c>
      <c r="AD31" s="15">
        <v>1212.8742500000001</v>
      </c>
      <c r="AE31" s="15">
        <v>71561.430630000003</v>
      </c>
      <c r="AF31" s="15">
        <v>24129.185860000001</v>
      </c>
      <c r="AG31" s="15">
        <v>16180.96092</v>
      </c>
      <c r="AH31" s="15">
        <v>46206.381309999997</v>
      </c>
      <c r="AI31" s="15">
        <v>220439.73629000003</v>
      </c>
      <c r="AJ31" s="15">
        <f t="shared" si="8"/>
        <v>673313.68874999997</v>
      </c>
      <c r="AK31" s="15">
        <f t="shared" si="9"/>
        <v>100826.49730000005</v>
      </c>
      <c r="AL31" s="15">
        <v>18288.485799999999</v>
      </c>
      <c r="AM31" s="15">
        <f t="shared" si="10"/>
        <v>82538.011500000051</v>
      </c>
    </row>
    <row r="32" spans="1:39" ht="12.75" customHeight="1" x14ac:dyDescent="0.15">
      <c r="A32" s="25" t="s">
        <v>172</v>
      </c>
      <c r="B32" s="25" t="s">
        <v>173</v>
      </c>
      <c r="C32" s="15">
        <f t="shared" si="0"/>
        <v>558420.28998</v>
      </c>
      <c r="D32" s="15">
        <v>274782.90341999999</v>
      </c>
      <c r="E32" s="15">
        <v>283637.38656000001</v>
      </c>
      <c r="F32" s="15">
        <f t="shared" si="1"/>
        <v>207990.54016</v>
      </c>
      <c r="G32" s="15">
        <v>87457.693340000013</v>
      </c>
      <c r="H32" s="15">
        <v>118778.37991</v>
      </c>
      <c r="I32" s="15">
        <v>1754.4669100000001</v>
      </c>
      <c r="J32" s="15">
        <f t="shared" si="2"/>
        <v>350429.74982000003</v>
      </c>
      <c r="K32" s="15">
        <v>98392.217479999992</v>
      </c>
      <c r="L32" s="15">
        <v>24601.10771</v>
      </c>
      <c r="M32" s="15">
        <f t="shared" si="3"/>
        <v>73791.109769999995</v>
      </c>
      <c r="N32" s="15">
        <f t="shared" si="4"/>
        <v>14599.137179999998</v>
      </c>
      <c r="O32" s="15">
        <v>7364.6260399999992</v>
      </c>
      <c r="P32" s="15">
        <v>6884.3666400000002</v>
      </c>
      <c r="Q32" s="15">
        <v>350.14449999999852</v>
      </c>
      <c r="R32" s="15">
        <v>139516.16959</v>
      </c>
      <c r="S32" s="15">
        <v>88554.342860000004</v>
      </c>
      <c r="T32" s="15">
        <f t="shared" si="5"/>
        <v>666890.50922000001</v>
      </c>
      <c r="U32" s="15">
        <f t="shared" si="6"/>
        <v>221572.15652000008</v>
      </c>
      <c r="V32" s="15">
        <v>93.611609999999999</v>
      </c>
      <c r="W32" s="15">
        <v>222027.62822000007</v>
      </c>
      <c r="X32" s="15">
        <v>74.557510000000093</v>
      </c>
      <c r="Y32" s="15">
        <v>-623.64081999999996</v>
      </c>
      <c r="Z32" s="15">
        <v>0</v>
      </c>
      <c r="AA32" s="15">
        <f t="shared" si="7"/>
        <v>345840.11478999996</v>
      </c>
      <c r="AB32" s="15">
        <v>101916.25244</v>
      </c>
      <c r="AC32" s="15">
        <v>21619.785349999998</v>
      </c>
      <c r="AD32" s="15">
        <v>2467.0740799999999</v>
      </c>
      <c r="AE32" s="15">
        <v>44932.511960000003</v>
      </c>
      <c r="AF32" s="15">
        <v>23677.477750000002</v>
      </c>
      <c r="AG32" s="15">
        <v>4190.1704900000004</v>
      </c>
      <c r="AH32" s="15">
        <v>35197.674919999998</v>
      </c>
      <c r="AI32" s="15">
        <v>111839.1678</v>
      </c>
      <c r="AJ32" s="15">
        <f t="shared" si="8"/>
        <v>567412.27130999998</v>
      </c>
      <c r="AK32" s="15">
        <f t="shared" si="9"/>
        <v>99478.237910000025</v>
      </c>
      <c r="AL32" s="15">
        <v>0</v>
      </c>
      <c r="AM32" s="15">
        <f t="shared" si="10"/>
        <v>99478.237910000025</v>
      </c>
    </row>
    <row r="33" spans="1:39" ht="12.75" customHeight="1" x14ac:dyDescent="0.15">
      <c r="A33" s="25" t="s">
        <v>138</v>
      </c>
      <c r="B33" s="25" t="s">
        <v>139</v>
      </c>
      <c r="C33" s="15">
        <f t="shared" si="0"/>
        <v>1146228.91695</v>
      </c>
      <c r="D33" s="15">
        <v>511263.17351000005</v>
      </c>
      <c r="E33" s="15">
        <v>634965.74343999999</v>
      </c>
      <c r="F33" s="15">
        <f t="shared" si="1"/>
        <v>434495.57338999992</v>
      </c>
      <c r="G33" s="15">
        <v>19914.881640000003</v>
      </c>
      <c r="H33" s="15">
        <v>410046.44516999996</v>
      </c>
      <c r="I33" s="15">
        <v>4534.24658</v>
      </c>
      <c r="J33" s="15">
        <f t="shared" si="2"/>
        <v>711733.34356000007</v>
      </c>
      <c r="K33" s="15">
        <v>399836.80404999992</v>
      </c>
      <c r="L33" s="15">
        <v>31954.235509999999</v>
      </c>
      <c r="M33" s="15">
        <f t="shared" si="3"/>
        <v>367882.56853999989</v>
      </c>
      <c r="N33" s="15">
        <f t="shared" si="4"/>
        <v>29562.465509999998</v>
      </c>
      <c r="O33" s="15">
        <v>16570.699359999999</v>
      </c>
      <c r="P33" s="15">
        <v>12991.766149999999</v>
      </c>
      <c r="Q33" s="15">
        <v>0</v>
      </c>
      <c r="R33" s="15">
        <v>91667.063769999993</v>
      </c>
      <c r="S33" s="15">
        <v>29814.833049999997</v>
      </c>
      <c r="T33" s="15">
        <f t="shared" si="5"/>
        <v>1230660.2744299998</v>
      </c>
      <c r="U33" s="15">
        <f t="shared" si="6"/>
        <v>362244.95397999999</v>
      </c>
      <c r="V33" s="15">
        <v>208435.12497</v>
      </c>
      <c r="W33" s="15">
        <v>152599.47602</v>
      </c>
      <c r="X33" s="15">
        <v>1210.3529899999999</v>
      </c>
      <c r="Y33" s="15">
        <v>0</v>
      </c>
      <c r="Z33" s="15">
        <v>0</v>
      </c>
      <c r="AA33" s="15">
        <f t="shared" si="7"/>
        <v>521200.43171000003</v>
      </c>
      <c r="AB33" s="15">
        <v>149400.26120000001</v>
      </c>
      <c r="AC33" s="15">
        <v>44450.46946</v>
      </c>
      <c r="AD33" s="15">
        <v>56752.467920000003</v>
      </c>
      <c r="AE33" s="15">
        <v>41978.669399999999</v>
      </c>
      <c r="AF33" s="15">
        <v>22984.546920000001</v>
      </c>
      <c r="AG33" s="15">
        <v>435.67826000000002</v>
      </c>
      <c r="AH33" s="15">
        <v>42870.888619999998</v>
      </c>
      <c r="AI33" s="15">
        <v>162327.44993000003</v>
      </c>
      <c r="AJ33" s="15">
        <f t="shared" si="8"/>
        <v>883445.38569000002</v>
      </c>
      <c r="AK33" s="15">
        <f t="shared" si="9"/>
        <v>347214.88873999973</v>
      </c>
      <c r="AL33" s="15">
        <v>49109.066279999999</v>
      </c>
      <c r="AM33" s="15">
        <f t="shared" si="10"/>
        <v>298105.8224599997</v>
      </c>
    </row>
    <row r="34" spans="1:39" ht="12.75" customHeight="1" x14ac:dyDescent="0.15">
      <c r="A34" s="25" t="s">
        <v>94</v>
      </c>
      <c r="B34" s="25" t="s">
        <v>95</v>
      </c>
      <c r="C34" s="15">
        <f t="shared" si="0"/>
        <v>291565.49432</v>
      </c>
      <c r="D34" s="15">
        <v>247452.27694000001</v>
      </c>
      <c r="E34" s="15">
        <v>44113.217380000002</v>
      </c>
      <c r="F34" s="15">
        <f t="shared" si="1"/>
        <v>113388.20626000002</v>
      </c>
      <c r="G34" s="15">
        <v>59053.547610000009</v>
      </c>
      <c r="H34" s="15">
        <v>53460.618470000009</v>
      </c>
      <c r="I34" s="15">
        <v>874.04017999999996</v>
      </c>
      <c r="J34" s="15">
        <f t="shared" si="2"/>
        <v>178177.28805999999</v>
      </c>
      <c r="K34" s="15">
        <v>207803.5178</v>
      </c>
      <c r="L34" s="15">
        <v>85718.396210000006</v>
      </c>
      <c r="M34" s="15">
        <f t="shared" si="3"/>
        <v>122085.12159</v>
      </c>
      <c r="N34" s="15">
        <f t="shared" si="4"/>
        <v>13135.885229999998</v>
      </c>
      <c r="O34" s="15">
        <v>-4540.0377600000011</v>
      </c>
      <c r="P34" s="15">
        <v>17675.922989999999</v>
      </c>
      <c r="Q34" s="15">
        <v>0</v>
      </c>
      <c r="R34" s="15">
        <v>64807.75774999999</v>
      </c>
      <c r="S34" s="15">
        <v>60884.495049999998</v>
      </c>
      <c r="T34" s="15">
        <f t="shared" si="5"/>
        <v>439090.54767999996</v>
      </c>
      <c r="U34" s="15">
        <f t="shared" si="6"/>
        <v>-31518.466790000006</v>
      </c>
      <c r="V34" s="15">
        <v>0.54754999999999998</v>
      </c>
      <c r="W34" s="15">
        <v>-26807.027830000006</v>
      </c>
      <c r="X34" s="15">
        <v>50.83698000000004</v>
      </c>
      <c r="Y34" s="15">
        <v>-4762.8234899999998</v>
      </c>
      <c r="Z34" s="15">
        <v>0</v>
      </c>
      <c r="AA34" s="15">
        <f t="shared" si="7"/>
        <v>582299.99827999994</v>
      </c>
      <c r="AB34" s="15">
        <v>174892.01319</v>
      </c>
      <c r="AC34" s="15">
        <v>30042.150809999999</v>
      </c>
      <c r="AD34" s="15">
        <v>1720.01115</v>
      </c>
      <c r="AE34" s="15">
        <v>206700.26783</v>
      </c>
      <c r="AF34" s="15">
        <v>25969.15408</v>
      </c>
      <c r="AG34" s="15">
        <v>4087.5870199999999</v>
      </c>
      <c r="AH34" s="15">
        <v>16952.721939999999</v>
      </c>
      <c r="AI34" s="15">
        <v>121936.09225999999</v>
      </c>
      <c r="AJ34" s="15">
        <f t="shared" si="8"/>
        <v>550781.53148999996</v>
      </c>
      <c r="AK34" s="15">
        <f t="shared" si="9"/>
        <v>-111690.98381000001</v>
      </c>
      <c r="AL34" s="15">
        <v>-1495.01792</v>
      </c>
      <c r="AM34" s="15">
        <f t="shared" si="10"/>
        <v>-110195.96589000001</v>
      </c>
    </row>
    <row r="35" spans="1:39" ht="12.75" customHeight="1" x14ac:dyDescent="0.15">
      <c r="A35" s="25" t="s">
        <v>140</v>
      </c>
      <c r="B35" s="25" t="s">
        <v>141</v>
      </c>
      <c r="C35" s="15">
        <f t="shared" si="0"/>
        <v>388227.23504999996</v>
      </c>
      <c r="D35" s="15">
        <v>380088.35348999995</v>
      </c>
      <c r="E35" s="15">
        <v>8138.8815599999998</v>
      </c>
      <c r="F35" s="15">
        <f t="shared" si="1"/>
        <v>150390.09743000002</v>
      </c>
      <c r="G35" s="15">
        <v>35754.891119999993</v>
      </c>
      <c r="H35" s="15">
        <v>114557.41084000001</v>
      </c>
      <c r="I35" s="15">
        <v>77.795469999999995</v>
      </c>
      <c r="J35" s="15">
        <f t="shared" si="2"/>
        <v>237837.13761999994</v>
      </c>
      <c r="K35" s="15">
        <v>59102.405839999999</v>
      </c>
      <c r="L35" s="15">
        <v>19724.40741</v>
      </c>
      <c r="M35" s="15">
        <f t="shared" si="3"/>
        <v>39377.99843</v>
      </c>
      <c r="N35" s="15">
        <f t="shared" si="4"/>
        <v>18596.258900000001</v>
      </c>
      <c r="O35" s="15">
        <v>9263.5755300000019</v>
      </c>
      <c r="P35" s="15">
        <v>9332.6833699999988</v>
      </c>
      <c r="Q35" s="15">
        <v>0</v>
      </c>
      <c r="R35" s="15">
        <v>11503.58556</v>
      </c>
      <c r="S35" s="15">
        <v>12765.89301</v>
      </c>
      <c r="T35" s="15">
        <f t="shared" si="5"/>
        <v>320080.87351999991</v>
      </c>
      <c r="U35" s="15">
        <f t="shared" si="6"/>
        <v>95101.550700000022</v>
      </c>
      <c r="V35" s="15">
        <v>-9260.2147499999992</v>
      </c>
      <c r="W35" s="15">
        <v>89362.88208000001</v>
      </c>
      <c r="X35" s="15">
        <v>6407.1573400000007</v>
      </c>
      <c r="Y35" s="15">
        <v>-25.629839999999994</v>
      </c>
      <c r="Z35" s="15">
        <v>8617.3558699999994</v>
      </c>
      <c r="AA35" s="15">
        <f t="shared" si="7"/>
        <v>216807.04144</v>
      </c>
      <c r="AB35" s="15">
        <v>75416.030140000003</v>
      </c>
      <c r="AC35" s="15">
        <v>15915.280049999999</v>
      </c>
      <c r="AD35" s="15">
        <v>1973.2031400000001</v>
      </c>
      <c r="AE35" s="15">
        <v>27344.475839999999</v>
      </c>
      <c r="AF35" s="15">
        <v>21744.049679999996</v>
      </c>
      <c r="AG35" s="15">
        <v>1327.0724399999999</v>
      </c>
      <c r="AH35" s="15">
        <v>7134.4292500000001</v>
      </c>
      <c r="AI35" s="15">
        <v>65952.500900000014</v>
      </c>
      <c r="AJ35" s="15">
        <f t="shared" si="8"/>
        <v>311908.59214000002</v>
      </c>
      <c r="AK35" s="15">
        <f t="shared" si="9"/>
        <v>8172.2813799998839</v>
      </c>
      <c r="AL35" s="15">
        <v>2338.3410899999999</v>
      </c>
      <c r="AM35" s="15">
        <f t="shared" si="10"/>
        <v>5833.940289999884</v>
      </c>
    </row>
    <row r="36" spans="1:39" ht="12.75" customHeight="1" x14ac:dyDescent="0.15">
      <c r="A36" s="25" t="s">
        <v>86</v>
      </c>
      <c r="B36" s="25" t="s">
        <v>87</v>
      </c>
      <c r="C36" s="15">
        <f t="shared" si="0"/>
        <v>282505.18110000005</v>
      </c>
      <c r="D36" s="15">
        <v>222370.41799000002</v>
      </c>
      <c r="E36" s="15">
        <v>60134.76311</v>
      </c>
      <c r="F36" s="15">
        <f t="shared" si="1"/>
        <v>139337.59366999997</v>
      </c>
      <c r="G36" s="15">
        <v>65502.093869999997</v>
      </c>
      <c r="H36" s="15">
        <v>72340.742079999996</v>
      </c>
      <c r="I36" s="15">
        <v>1494.7577200000001</v>
      </c>
      <c r="J36" s="15">
        <f t="shared" si="2"/>
        <v>143167.58743000007</v>
      </c>
      <c r="K36" s="15">
        <v>153053.74854999999</v>
      </c>
      <c r="L36" s="15">
        <v>32051.336689999996</v>
      </c>
      <c r="M36" s="15">
        <f t="shared" si="3"/>
        <v>121002.41185999999</v>
      </c>
      <c r="N36" s="15">
        <f t="shared" si="4"/>
        <v>38058.713519999998</v>
      </c>
      <c r="O36" s="15">
        <v>12921.500999999998</v>
      </c>
      <c r="P36" s="15">
        <v>25137.212520000001</v>
      </c>
      <c r="Q36" s="15">
        <v>0</v>
      </c>
      <c r="R36" s="15">
        <v>32934.304359999995</v>
      </c>
      <c r="S36" s="15">
        <v>27035.24958</v>
      </c>
      <c r="T36" s="15">
        <f t="shared" si="5"/>
        <v>362198.26675000007</v>
      </c>
      <c r="U36" s="15">
        <f t="shared" si="6"/>
        <v>8961.5811899999935</v>
      </c>
      <c r="V36" s="15">
        <v>0</v>
      </c>
      <c r="W36" s="15">
        <v>8420.7260599999936</v>
      </c>
      <c r="X36" s="15">
        <v>216.97988000000001</v>
      </c>
      <c r="Y36" s="15">
        <v>323.87524999999999</v>
      </c>
      <c r="Z36" s="15">
        <v>0</v>
      </c>
      <c r="AA36" s="15">
        <f t="shared" si="7"/>
        <v>270064.40847999998</v>
      </c>
      <c r="AB36" s="15">
        <v>89954.638680000004</v>
      </c>
      <c r="AC36" s="15">
        <v>19016.177479999998</v>
      </c>
      <c r="AD36" s="15">
        <v>519.13409999999999</v>
      </c>
      <c r="AE36" s="15">
        <v>25966.404930000001</v>
      </c>
      <c r="AF36" s="15">
        <v>26358.854640000001</v>
      </c>
      <c r="AG36" s="15">
        <v>1442.1693</v>
      </c>
      <c r="AH36" s="15">
        <v>27066.794150000002</v>
      </c>
      <c r="AI36" s="15">
        <v>79740.235199999981</v>
      </c>
      <c r="AJ36" s="15">
        <f t="shared" si="8"/>
        <v>279025.98966999998</v>
      </c>
      <c r="AK36" s="15">
        <f t="shared" si="9"/>
        <v>83172.277080000087</v>
      </c>
      <c r="AL36" s="15">
        <v>7396.5636300000006</v>
      </c>
      <c r="AM36" s="15">
        <f t="shared" si="10"/>
        <v>75775.713450000083</v>
      </c>
    </row>
    <row r="37" spans="1:39" ht="12.75" customHeight="1" x14ac:dyDescent="0.15">
      <c r="A37" s="25" t="s">
        <v>188</v>
      </c>
      <c r="B37" s="25" t="s">
        <v>189</v>
      </c>
      <c r="C37" s="15">
        <f t="shared" si="0"/>
        <v>418128.88639999996</v>
      </c>
      <c r="D37" s="15">
        <v>416342.75062999997</v>
      </c>
      <c r="E37" s="15">
        <v>1786.1357699999999</v>
      </c>
      <c r="F37" s="15">
        <f t="shared" si="1"/>
        <v>249095.92269000001</v>
      </c>
      <c r="G37" s="15">
        <v>120802.55549</v>
      </c>
      <c r="H37" s="15">
        <v>122785.88631</v>
      </c>
      <c r="I37" s="15">
        <v>5507.4808899999998</v>
      </c>
      <c r="J37" s="15">
        <f t="shared" si="2"/>
        <v>169032.96370999995</v>
      </c>
      <c r="K37" s="15">
        <v>89957.245140000014</v>
      </c>
      <c r="L37" s="15">
        <v>7594.9922400000005</v>
      </c>
      <c r="M37" s="15">
        <f t="shared" si="3"/>
        <v>82362.252900000007</v>
      </c>
      <c r="N37" s="15">
        <f t="shared" si="4"/>
        <v>37018.183560000005</v>
      </c>
      <c r="O37" s="15">
        <v>3980.4283700000005</v>
      </c>
      <c r="P37" s="15">
        <v>33037.755190000003</v>
      </c>
      <c r="Q37" s="15">
        <v>0</v>
      </c>
      <c r="R37" s="15">
        <v>1015.60824</v>
      </c>
      <c r="S37" s="15">
        <v>1522.1048699999999</v>
      </c>
      <c r="T37" s="15">
        <f t="shared" si="5"/>
        <v>290951.11327999987</v>
      </c>
      <c r="U37" s="15">
        <f t="shared" si="6"/>
        <v>114292.39130999999</v>
      </c>
      <c r="V37" s="15">
        <v>-43264.549780000001</v>
      </c>
      <c r="W37" s="15">
        <v>152634.62086999998</v>
      </c>
      <c r="X37" s="15">
        <v>2164.5605300000002</v>
      </c>
      <c r="Y37" s="15">
        <v>2757.7596899999999</v>
      </c>
      <c r="Z37" s="15">
        <v>0</v>
      </c>
      <c r="AA37" s="15">
        <f t="shared" si="7"/>
        <v>165215.42955000003</v>
      </c>
      <c r="AB37" s="15">
        <v>57788.858500000002</v>
      </c>
      <c r="AC37" s="15">
        <v>12114.024299999999</v>
      </c>
      <c r="AD37" s="15">
        <v>427.90566000000001</v>
      </c>
      <c r="AE37" s="15">
        <v>12682.1705</v>
      </c>
      <c r="AF37" s="15">
        <v>8693.6958000000013</v>
      </c>
      <c r="AG37" s="15">
        <v>2403.6409100000001</v>
      </c>
      <c r="AH37" s="15">
        <v>19482.612840000002</v>
      </c>
      <c r="AI37" s="15">
        <v>51622.52104</v>
      </c>
      <c r="AJ37" s="15">
        <f t="shared" si="8"/>
        <v>279507.82086000004</v>
      </c>
      <c r="AK37" s="15">
        <f t="shared" si="9"/>
        <v>11443.292419999838</v>
      </c>
      <c r="AL37" s="15">
        <v>2109.9300000000003</v>
      </c>
      <c r="AM37" s="15">
        <f t="shared" si="10"/>
        <v>9333.3624199998376</v>
      </c>
    </row>
    <row r="38" spans="1:39" ht="12.75" customHeight="1" x14ac:dyDescent="0.15">
      <c r="A38" s="25" t="s">
        <v>92</v>
      </c>
      <c r="B38" s="25" t="s">
        <v>93</v>
      </c>
      <c r="C38" s="15">
        <f t="shared" si="0"/>
        <v>1214581.8033499999</v>
      </c>
      <c r="D38" s="15">
        <v>103889.24890000001</v>
      </c>
      <c r="E38" s="15">
        <v>1110692.5544499999</v>
      </c>
      <c r="F38" s="15">
        <f t="shared" si="1"/>
        <v>423356.35765000002</v>
      </c>
      <c r="G38" s="15">
        <v>70198.821490000002</v>
      </c>
      <c r="H38" s="15">
        <v>346843.43909</v>
      </c>
      <c r="I38" s="15">
        <v>6314.0970699999998</v>
      </c>
      <c r="J38" s="15">
        <f t="shared" si="2"/>
        <v>791225.44569999992</v>
      </c>
      <c r="K38" s="15">
        <v>156284.77041999999</v>
      </c>
      <c r="L38" s="15">
        <v>29638.464279999997</v>
      </c>
      <c r="M38" s="15">
        <f t="shared" si="3"/>
        <v>126646.30613999999</v>
      </c>
      <c r="N38" s="15">
        <f t="shared" si="4"/>
        <v>10541.159970000028</v>
      </c>
      <c r="O38" s="15">
        <v>-2012.6286399999735</v>
      </c>
      <c r="P38" s="15">
        <v>12553.788610000001</v>
      </c>
      <c r="Q38" s="15">
        <v>0</v>
      </c>
      <c r="R38" s="15">
        <v>24947.102729999999</v>
      </c>
      <c r="S38" s="15">
        <v>828.53406999999993</v>
      </c>
      <c r="T38" s="15">
        <f t="shared" si="5"/>
        <v>954188.54861000006</v>
      </c>
      <c r="U38" s="15">
        <f t="shared" si="6"/>
        <v>432514.09485999995</v>
      </c>
      <c r="V38" s="15">
        <v>-99.9359800000002</v>
      </c>
      <c r="W38" s="15">
        <v>428839.50765999994</v>
      </c>
      <c r="X38" s="15">
        <v>3907.5162700000005</v>
      </c>
      <c r="Y38" s="15">
        <v>-135.39309</v>
      </c>
      <c r="Z38" s="15">
        <v>2.4</v>
      </c>
      <c r="AA38" s="15">
        <f t="shared" si="7"/>
        <v>352586.17874</v>
      </c>
      <c r="AB38" s="15">
        <v>114494.47551</v>
      </c>
      <c r="AC38" s="15">
        <v>19152.009699999999</v>
      </c>
      <c r="AD38" s="15">
        <v>654.81848000000002</v>
      </c>
      <c r="AE38" s="15">
        <v>19358.9257</v>
      </c>
      <c r="AF38" s="15">
        <v>23391.17339</v>
      </c>
      <c r="AG38" s="15">
        <v>28313.801090000001</v>
      </c>
      <c r="AH38" s="15">
        <v>37024.676070000001</v>
      </c>
      <c r="AI38" s="15">
        <v>110196.2988</v>
      </c>
      <c r="AJ38" s="15">
        <f t="shared" si="8"/>
        <v>785100.27359999996</v>
      </c>
      <c r="AK38" s="15">
        <f t="shared" si="9"/>
        <v>169088.2750100001</v>
      </c>
      <c r="AL38" s="15">
        <v>30016.592720000001</v>
      </c>
      <c r="AM38" s="15">
        <f t="shared" si="10"/>
        <v>139071.68229000008</v>
      </c>
    </row>
    <row r="39" spans="1:39" ht="12.75" customHeight="1" x14ac:dyDescent="0.15">
      <c r="A39" s="25" t="s">
        <v>98</v>
      </c>
      <c r="B39" s="25" t="s">
        <v>99</v>
      </c>
      <c r="C39" s="15">
        <f t="shared" ref="C39:C70" si="11">D39+E39</f>
        <v>258606.06270000001</v>
      </c>
      <c r="D39" s="15">
        <v>245469.52013000002</v>
      </c>
      <c r="E39" s="15">
        <v>13136.542570000001</v>
      </c>
      <c r="F39" s="15">
        <f t="shared" ref="F39:F70" si="12">G39+H39+I39</f>
        <v>85655.739899999986</v>
      </c>
      <c r="G39" s="15">
        <v>48220.016919999995</v>
      </c>
      <c r="H39" s="15">
        <v>37435.722979999999</v>
      </c>
      <c r="I39" s="15">
        <v>0</v>
      </c>
      <c r="J39" s="15">
        <f t="shared" ref="J39:J70" si="13">C39-F39</f>
        <v>172950.32280000002</v>
      </c>
      <c r="K39" s="15">
        <v>96594.093159999989</v>
      </c>
      <c r="L39" s="15">
        <v>18561.756370000003</v>
      </c>
      <c r="M39" s="15">
        <f t="shared" ref="M39:M70" si="14">K39-L39</f>
        <v>78032.336789999987</v>
      </c>
      <c r="N39" s="15">
        <f t="shared" ref="N39:N70" si="15">O39+P39+Q39</f>
        <v>10865.554550000001</v>
      </c>
      <c r="O39" s="15">
        <v>459.37971999999991</v>
      </c>
      <c r="P39" s="15">
        <v>10406.17483</v>
      </c>
      <c r="Q39" s="15">
        <v>0</v>
      </c>
      <c r="R39" s="15">
        <v>3734.4859799999999</v>
      </c>
      <c r="S39" s="15">
        <v>15685.61261</v>
      </c>
      <c r="T39" s="15">
        <f t="shared" ref="T39:T70" si="16">J39+M39+N39+R39+S39</f>
        <v>281268.31273000001</v>
      </c>
      <c r="U39" s="15">
        <f t="shared" ref="U39:U70" si="17">V39+W39+X39+Y39+Z39</f>
        <v>7893.5167000000001</v>
      </c>
      <c r="V39" s="15">
        <v>-780.39842999999996</v>
      </c>
      <c r="W39" s="15">
        <v>8433.7525900000001</v>
      </c>
      <c r="X39" s="15">
        <v>240.16253999999998</v>
      </c>
      <c r="Y39" s="15">
        <v>0</v>
      </c>
      <c r="Z39" s="15">
        <v>0</v>
      </c>
      <c r="AA39" s="15">
        <f t="shared" ref="AA39:AA70" si="18">AB39+AC39+AD39+AE39+AF39+AG39+AH39+AI39</f>
        <v>236789.77807</v>
      </c>
      <c r="AB39" s="15">
        <v>87279.4908</v>
      </c>
      <c r="AC39" s="15">
        <v>16006.40373</v>
      </c>
      <c r="AD39" s="15">
        <v>3022.5295500000002</v>
      </c>
      <c r="AE39" s="15">
        <v>37459.353350000005</v>
      </c>
      <c r="AF39" s="15">
        <v>16061.54687</v>
      </c>
      <c r="AG39" s="15">
        <v>3480.6176999999998</v>
      </c>
      <c r="AH39" s="15">
        <v>26020.964110000001</v>
      </c>
      <c r="AI39" s="15">
        <v>47458.871960000004</v>
      </c>
      <c r="AJ39" s="15">
        <f t="shared" ref="AJ39:AJ70" si="19">U39+AA39</f>
        <v>244683.29477000001</v>
      </c>
      <c r="AK39" s="15">
        <f t="shared" ref="AK39:AK70" si="20">T39-AJ39</f>
        <v>36585.017959999997</v>
      </c>
      <c r="AL39" s="15">
        <v>6585.3050700000003</v>
      </c>
      <c r="AM39" s="15">
        <f t="shared" ref="AM39:AM70" si="21">AK39-AL39</f>
        <v>29999.712889999995</v>
      </c>
    </row>
    <row r="40" spans="1:39" ht="12.75" customHeight="1" x14ac:dyDescent="0.15">
      <c r="A40" s="25" t="s">
        <v>84</v>
      </c>
      <c r="B40" s="25" t="s">
        <v>85</v>
      </c>
      <c r="C40" s="15">
        <f t="shared" si="11"/>
        <v>269164.78002000006</v>
      </c>
      <c r="D40" s="15">
        <v>195624.71987000003</v>
      </c>
      <c r="E40" s="15">
        <v>73540.060150000005</v>
      </c>
      <c r="F40" s="15">
        <f t="shared" si="12"/>
        <v>107918.19693999999</v>
      </c>
      <c r="G40" s="15">
        <v>61735.026700000002</v>
      </c>
      <c r="H40" s="15">
        <v>20757.640759999998</v>
      </c>
      <c r="I40" s="15">
        <v>25425.529479999997</v>
      </c>
      <c r="J40" s="15">
        <f t="shared" si="13"/>
        <v>161246.58308000007</v>
      </c>
      <c r="K40" s="15">
        <v>80069.925589999999</v>
      </c>
      <c r="L40" s="15">
        <v>4755.6624000000002</v>
      </c>
      <c r="M40" s="15">
        <f t="shared" si="14"/>
        <v>75314.263189999998</v>
      </c>
      <c r="N40" s="15">
        <f t="shared" si="15"/>
        <v>26387.516009999999</v>
      </c>
      <c r="O40" s="15">
        <v>18572.59404</v>
      </c>
      <c r="P40" s="15">
        <v>7814.9219700000003</v>
      </c>
      <c r="Q40" s="15">
        <v>0</v>
      </c>
      <c r="R40" s="15">
        <v>11340.705679999999</v>
      </c>
      <c r="S40" s="15">
        <v>2778.9497699999997</v>
      </c>
      <c r="T40" s="15">
        <f t="shared" si="16"/>
        <v>277068.01773000008</v>
      </c>
      <c r="U40" s="15">
        <f t="shared" si="17"/>
        <v>-60368.709260000011</v>
      </c>
      <c r="V40" s="15">
        <v>4531.8067599999995</v>
      </c>
      <c r="W40" s="15">
        <v>-67034.110840000008</v>
      </c>
      <c r="X40" s="15">
        <v>2452.7981100000002</v>
      </c>
      <c r="Y40" s="15">
        <v>-314.19184999999999</v>
      </c>
      <c r="Z40" s="15">
        <v>-5.0114400000000003</v>
      </c>
      <c r="AA40" s="15">
        <f t="shared" si="18"/>
        <v>194914.56896</v>
      </c>
      <c r="AB40" s="15">
        <v>96040.791209999996</v>
      </c>
      <c r="AC40" s="15">
        <v>13711.042020000001</v>
      </c>
      <c r="AD40" s="15">
        <v>412.16451000000001</v>
      </c>
      <c r="AE40" s="15">
        <v>14046.82468</v>
      </c>
      <c r="AF40" s="15">
        <v>10944.894060000001</v>
      </c>
      <c r="AG40" s="15">
        <v>499.30282</v>
      </c>
      <c r="AH40" s="15">
        <v>7768.40924</v>
      </c>
      <c r="AI40" s="15">
        <v>51491.140419999996</v>
      </c>
      <c r="AJ40" s="15">
        <f t="shared" si="19"/>
        <v>134545.8597</v>
      </c>
      <c r="AK40" s="15">
        <f t="shared" si="20"/>
        <v>142522.15803000008</v>
      </c>
      <c r="AL40" s="15">
        <v>20992.022000000001</v>
      </c>
      <c r="AM40" s="15">
        <f t="shared" si="21"/>
        <v>121530.13603000008</v>
      </c>
    </row>
    <row r="41" spans="1:39" ht="12.75" customHeight="1" x14ac:dyDescent="0.15">
      <c r="A41" s="25" t="s">
        <v>112</v>
      </c>
      <c r="B41" s="25" t="s">
        <v>113</v>
      </c>
      <c r="C41" s="15">
        <f t="shared" si="11"/>
        <v>62154.810379999995</v>
      </c>
      <c r="D41" s="15">
        <v>39632.676419999996</v>
      </c>
      <c r="E41" s="15">
        <v>22522.133959999999</v>
      </c>
      <c r="F41" s="15">
        <f t="shared" si="12"/>
        <v>88309.126450000011</v>
      </c>
      <c r="G41" s="15">
        <v>28586.666120000002</v>
      </c>
      <c r="H41" s="15">
        <v>59722.460330000002</v>
      </c>
      <c r="I41" s="15">
        <v>0</v>
      </c>
      <c r="J41" s="15">
        <f t="shared" si="13"/>
        <v>-26154.316070000015</v>
      </c>
      <c r="K41" s="15">
        <v>21712.052259999997</v>
      </c>
      <c r="L41" s="15">
        <v>2563.8816299999999</v>
      </c>
      <c r="M41" s="15">
        <f t="shared" si="14"/>
        <v>19148.170629999997</v>
      </c>
      <c r="N41" s="15">
        <f t="shared" si="15"/>
        <v>38906.475700000003</v>
      </c>
      <c r="O41" s="15">
        <v>37757.829490000004</v>
      </c>
      <c r="P41" s="15">
        <v>1148.6462099999999</v>
      </c>
      <c r="Q41" s="15">
        <v>0</v>
      </c>
      <c r="R41" s="15">
        <v>4640.4611999999997</v>
      </c>
      <c r="S41" s="15">
        <v>19618.307860000001</v>
      </c>
      <c r="T41" s="15">
        <f t="shared" si="16"/>
        <v>56159.099319999987</v>
      </c>
      <c r="U41" s="15">
        <f t="shared" si="17"/>
        <v>32245.521879999993</v>
      </c>
      <c r="V41" s="15">
        <v>-22.29834</v>
      </c>
      <c r="W41" s="15">
        <v>32185.239279999994</v>
      </c>
      <c r="X41" s="15">
        <v>22.219239999999999</v>
      </c>
      <c r="Y41" s="15">
        <v>60.361700000000006</v>
      </c>
      <c r="Z41" s="15">
        <v>0</v>
      </c>
      <c r="AA41" s="15">
        <f t="shared" si="18"/>
        <v>146100.87497</v>
      </c>
      <c r="AB41" s="15">
        <v>66763.89529</v>
      </c>
      <c r="AC41" s="15">
        <v>12947.49531</v>
      </c>
      <c r="AD41" s="15">
        <v>170.85728</v>
      </c>
      <c r="AE41" s="15">
        <v>8497.0401199999997</v>
      </c>
      <c r="AF41" s="15">
        <v>9943.2336299999988</v>
      </c>
      <c r="AG41" s="15">
        <v>526.96794999999997</v>
      </c>
      <c r="AH41" s="15">
        <v>16480.706590000002</v>
      </c>
      <c r="AI41" s="15">
        <v>30770.678800000002</v>
      </c>
      <c r="AJ41" s="15">
        <f t="shared" si="19"/>
        <v>178346.39684999999</v>
      </c>
      <c r="AK41" s="15">
        <f t="shared" si="20"/>
        <v>-122187.29753000001</v>
      </c>
      <c r="AL41" s="15">
        <v>50000</v>
      </c>
      <c r="AM41" s="15">
        <f t="shared" si="21"/>
        <v>-172187.29753000001</v>
      </c>
    </row>
    <row r="42" spans="1:39" ht="12.75" customHeight="1" x14ac:dyDescent="0.15">
      <c r="A42" s="25" t="s">
        <v>180</v>
      </c>
      <c r="B42" s="25" t="s">
        <v>181</v>
      </c>
      <c r="C42" s="15">
        <f t="shared" si="11"/>
        <v>158845.43109999999</v>
      </c>
      <c r="D42" s="15">
        <v>152020.76577999999</v>
      </c>
      <c r="E42" s="15">
        <v>6824.6653200000001</v>
      </c>
      <c r="F42" s="15">
        <f t="shared" si="12"/>
        <v>129878.72404000002</v>
      </c>
      <c r="G42" s="15">
        <v>105480.20124000001</v>
      </c>
      <c r="H42" s="15">
        <v>24178.825660000002</v>
      </c>
      <c r="I42" s="15">
        <v>219.69713999999999</v>
      </c>
      <c r="J42" s="15">
        <f t="shared" si="13"/>
        <v>28966.707059999972</v>
      </c>
      <c r="K42" s="15">
        <v>55198.309210000007</v>
      </c>
      <c r="L42" s="15">
        <v>7414.6661999999997</v>
      </c>
      <c r="M42" s="15">
        <f t="shared" si="14"/>
        <v>47783.643010000007</v>
      </c>
      <c r="N42" s="15">
        <f t="shared" si="15"/>
        <v>6370.8938100000005</v>
      </c>
      <c r="O42" s="15">
        <v>2170.9199900000003</v>
      </c>
      <c r="P42" s="15">
        <v>4199.9738200000002</v>
      </c>
      <c r="Q42" s="15">
        <v>0</v>
      </c>
      <c r="R42" s="15">
        <v>3209.6601300000002</v>
      </c>
      <c r="S42" s="15">
        <v>25517.269609999999</v>
      </c>
      <c r="T42" s="15">
        <f t="shared" si="16"/>
        <v>111848.17361999999</v>
      </c>
      <c r="U42" s="15">
        <f t="shared" si="17"/>
        <v>347810.43775000004</v>
      </c>
      <c r="V42" s="15">
        <v>2112.9692500000001</v>
      </c>
      <c r="W42" s="15">
        <v>345806.26978000003</v>
      </c>
      <c r="X42" s="15">
        <v>96.731119999999976</v>
      </c>
      <c r="Y42" s="15">
        <v>-215.5324</v>
      </c>
      <c r="Z42" s="15">
        <v>10</v>
      </c>
      <c r="AA42" s="15">
        <f t="shared" si="18"/>
        <v>106551.99336000001</v>
      </c>
      <c r="AB42" s="15">
        <v>39507.287349999999</v>
      </c>
      <c r="AC42" s="15">
        <v>7572.6339600000001</v>
      </c>
      <c r="AD42" s="15">
        <v>281.82375000000002</v>
      </c>
      <c r="AE42" s="15">
        <v>18746.938689999999</v>
      </c>
      <c r="AF42" s="15">
        <v>6203.3971099999999</v>
      </c>
      <c r="AG42" s="15">
        <v>55.832999999999998</v>
      </c>
      <c r="AH42" s="15">
        <v>2091.0627599999998</v>
      </c>
      <c r="AI42" s="15">
        <v>32093.016740000003</v>
      </c>
      <c r="AJ42" s="15">
        <f t="shared" si="19"/>
        <v>454362.43111000006</v>
      </c>
      <c r="AK42" s="15">
        <f t="shared" si="20"/>
        <v>-342514.25749000011</v>
      </c>
      <c r="AL42" s="15">
        <v>4521.1233300000004</v>
      </c>
      <c r="AM42" s="15">
        <f t="shared" si="21"/>
        <v>-347035.38082000008</v>
      </c>
    </row>
    <row r="43" spans="1:39" ht="12.75" customHeight="1" x14ac:dyDescent="0.15">
      <c r="A43" s="25" t="s">
        <v>114</v>
      </c>
      <c r="B43" s="25" t="s">
        <v>115</v>
      </c>
      <c r="C43" s="15">
        <f t="shared" si="11"/>
        <v>571929.58916999993</v>
      </c>
      <c r="D43" s="15">
        <v>1014.73723</v>
      </c>
      <c r="E43" s="15">
        <v>570914.85193999996</v>
      </c>
      <c r="F43" s="15">
        <f t="shared" si="12"/>
        <v>232871.23537999997</v>
      </c>
      <c r="G43" s="15">
        <v>28749.328300000001</v>
      </c>
      <c r="H43" s="15">
        <v>203629.83236999999</v>
      </c>
      <c r="I43" s="15">
        <v>492.07470999999998</v>
      </c>
      <c r="J43" s="15">
        <f t="shared" si="13"/>
        <v>339058.35378999996</v>
      </c>
      <c r="K43" s="15">
        <v>50964.805019999993</v>
      </c>
      <c r="L43" s="15">
        <v>20051.787779999999</v>
      </c>
      <c r="M43" s="15">
        <f t="shared" si="14"/>
        <v>30913.017239999994</v>
      </c>
      <c r="N43" s="15">
        <f t="shared" si="15"/>
        <v>-37224.956260000006</v>
      </c>
      <c r="O43" s="15">
        <v>-5444.9835700000003</v>
      </c>
      <c r="P43" s="15">
        <v>-31779.972690000002</v>
      </c>
      <c r="Q43" s="15">
        <v>0</v>
      </c>
      <c r="R43" s="15">
        <v>31207.140549999996</v>
      </c>
      <c r="S43" s="15">
        <v>64533.362740000004</v>
      </c>
      <c r="T43" s="15">
        <f t="shared" si="16"/>
        <v>428486.91806</v>
      </c>
      <c r="U43" s="15">
        <f t="shared" si="17"/>
        <v>780118.71182999993</v>
      </c>
      <c r="V43" s="15">
        <v>-0.37495000000000001</v>
      </c>
      <c r="W43" s="15">
        <v>779217.7639299999</v>
      </c>
      <c r="X43" s="15">
        <v>901.3228499999999</v>
      </c>
      <c r="Y43" s="15">
        <v>0</v>
      </c>
      <c r="Z43" s="15">
        <v>0</v>
      </c>
      <c r="AA43" s="15">
        <f t="shared" si="18"/>
        <v>287710.40977000003</v>
      </c>
      <c r="AB43" s="15">
        <v>133722.31033000001</v>
      </c>
      <c r="AC43" s="15">
        <v>25703.16315</v>
      </c>
      <c r="AD43" s="15">
        <v>632.39016000000004</v>
      </c>
      <c r="AE43" s="15">
        <v>26951.519240000001</v>
      </c>
      <c r="AF43" s="15">
        <v>24463.433950000002</v>
      </c>
      <c r="AG43" s="15">
        <v>5244.0564700000004</v>
      </c>
      <c r="AH43" s="15">
        <v>21839.09779</v>
      </c>
      <c r="AI43" s="15">
        <v>49154.438680000007</v>
      </c>
      <c r="AJ43" s="15">
        <f t="shared" si="19"/>
        <v>1067829.1216</v>
      </c>
      <c r="AK43" s="15">
        <f t="shared" si="20"/>
        <v>-639342.2035399999</v>
      </c>
      <c r="AL43" s="15">
        <v>1.24397</v>
      </c>
      <c r="AM43" s="15">
        <f t="shared" si="21"/>
        <v>-639343.44750999985</v>
      </c>
    </row>
    <row r="44" spans="1:39" ht="12.75" customHeight="1" x14ac:dyDescent="0.15">
      <c r="A44" s="25" t="s">
        <v>196</v>
      </c>
      <c r="B44" s="25" t="s">
        <v>197</v>
      </c>
      <c r="C44" s="15">
        <f t="shared" si="11"/>
        <v>245582.22527</v>
      </c>
      <c r="D44" s="15">
        <v>218582.60821000001</v>
      </c>
      <c r="E44" s="15">
        <v>26999.61706</v>
      </c>
      <c r="F44" s="15">
        <f t="shared" si="12"/>
        <v>196448.17627</v>
      </c>
      <c r="G44" s="15">
        <v>73982.186650000003</v>
      </c>
      <c r="H44" s="15">
        <v>116329.45209999999</v>
      </c>
      <c r="I44" s="15">
        <v>6136.5375199999999</v>
      </c>
      <c r="J44" s="15">
        <f t="shared" si="13"/>
        <v>49134.048999999999</v>
      </c>
      <c r="K44" s="15">
        <v>129599.49707</v>
      </c>
      <c r="L44" s="15">
        <v>8150.7067999999999</v>
      </c>
      <c r="M44" s="15">
        <f t="shared" si="14"/>
        <v>121448.79027</v>
      </c>
      <c r="N44" s="15">
        <f t="shared" si="15"/>
        <v>71959.956479999993</v>
      </c>
      <c r="O44" s="15">
        <v>25269.829840000006</v>
      </c>
      <c r="P44" s="15">
        <v>46690.126639999995</v>
      </c>
      <c r="Q44" s="15">
        <v>0</v>
      </c>
      <c r="R44" s="15">
        <v>19167.817189999998</v>
      </c>
      <c r="S44" s="15">
        <v>431.41327999999999</v>
      </c>
      <c r="T44" s="15">
        <f t="shared" si="16"/>
        <v>262142.02622</v>
      </c>
      <c r="U44" s="15">
        <f t="shared" si="17"/>
        <v>-2529.1495700000014</v>
      </c>
      <c r="V44" s="15">
        <v>-13703.631439999999</v>
      </c>
      <c r="W44" s="15">
        <v>-6341.1245600000002</v>
      </c>
      <c r="X44" s="15">
        <v>13760.48763</v>
      </c>
      <c r="Y44" s="15">
        <v>3755.1188000000002</v>
      </c>
      <c r="Z44" s="15">
        <v>0</v>
      </c>
      <c r="AA44" s="15">
        <f t="shared" si="18"/>
        <v>258140.05986000001</v>
      </c>
      <c r="AB44" s="15">
        <v>69082.446939999994</v>
      </c>
      <c r="AC44" s="15">
        <v>11050.04934</v>
      </c>
      <c r="AD44" s="15">
        <v>217.62637999999998</v>
      </c>
      <c r="AE44" s="15">
        <v>9373.4225999999999</v>
      </c>
      <c r="AF44" s="15">
        <v>6693.7552999999998</v>
      </c>
      <c r="AG44" s="15">
        <v>2453.9554600000001</v>
      </c>
      <c r="AH44" s="15">
        <v>9934.2609699999994</v>
      </c>
      <c r="AI44" s="15">
        <v>149334.54287</v>
      </c>
      <c r="AJ44" s="15">
        <f t="shared" si="19"/>
        <v>255610.91029</v>
      </c>
      <c r="AK44" s="15">
        <f t="shared" si="20"/>
        <v>6531.1159299999999</v>
      </c>
      <c r="AL44" s="15">
        <v>0</v>
      </c>
      <c r="AM44" s="15">
        <f t="shared" si="21"/>
        <v>6531.1159299999999</v>
      </c>
    </row>
    <row r="45" spans="1:39" ht="12.75" customHeight="1" x14ac:dyDescent="0.15">
      <c r="A45" s="25" t="s">
        <v>164</v>
      </c>
      <c r="B45" s="25" t="s">
        <v>165</v>
      </c>
      <c r="C45" s="15">
        <f t="shared" si="11"/>
        <v>256841.67126999999</v>
      </c>
      <c r="D45" s="15">
        <v>192509.81881</v>
      </c>
      <c r="E45" s="15">
        <v>64331.852459999995</v>
      </c>
      <c r="F45" s="15">
        <f t="shared" si="12"/>
        <v>110052.88441</v>
      </c>
      <c r="G45" s="15">
        <v>31767.747889999999</v>
      </c>
      <c r="H45" s="15">
        <v>62393.477039999991</v>
      </c>
      <c r="I45" s="15">
        <v>15891.65948</v>
      </c>
      <c r="J45" s="15">
        <f t="shared" si="13"/>
        <v>146788.78685999999</v>
      </c>
      <c r="K45" s="15">
        <v>14067.268529999999</v>
      </c>
      <c r="L45" s="15">
        <v>3204.7351699999999</v>
      </c>
      <c r="M45" s="15">
        <f t="shared" si="14"/>
        <v>10862.533359999999</v>
      </c>
      <c r="N45" s="15">
        <f t="shared" si="15"/>
        <v>-103568.65030999998</v>
      </c>
      <c r="O45" s="15">
        <v>-105064.47967999999</v>
      </c>
      <c r="P45" s="15">
        <v>1495.8293699999999</v>
      </c>
      <c r="Q45" s="15">
        <v>0</v>
      </c>
      <c r="R45" s="15">
        <v>243399.44904000001</v>
      </c>
      <c r="S45" s="15">
        <v>2574.8101999999999</v>
      </c>
      <c r="T45" s="15">
        <f t="shared" si="16"/>
        <v>300056.92915000004</v>
      </c>
      <c r="U45" s="15">
        <f t="shared" si="17"/>
        <v>161885.09628999999</v>
      </c>
      <c r="V45" s="15">
        <v>320.23193000000003</v>
      </c>
      <c r="W45" s="15">
        <v>161152.24614</v>
      </c>
      <c r="X45" s="15">
        <v>411.75074000000001</v>
      </c>
      <c r="Y45" s="15">
        <v>0.86748000000000047</v>
      </c>
      <c r="Z45" s="15">
        <v>0</v>
      </c>
      <c r="AA45" s="15">
        <f t="shared" si="18"/>
        <v>230825.99465999997</v>
      </c>
      <c r="AB45" s="15">
        <v>27487.87241</v>
      </c>
      <c r="AC45" s="15">
        <v>5978.3423899999998</v>
      </c>
      <c r="AD45" s="15">
        <v>462.12734</v>
      </c>
      <c r="AE45" s="15">
        <v>10660.00402</v>
      </c>
      <c r="AF45" s="15">
        <v>3674.1037499999998</v>
      </c>
      <c r="AG45" s="15">
        <v>2965.0949099999998</v>
      </c>
      <c r="AH45" s="15">
        <v>1717.35528</v>
      </c>
      <c r="AI45" s="15">
        <v>177881.09455999997</v>
      </c>
      <c r="AJ45" s="15">
        <f t="shared" si="19"/>
        <v>392711.09094999998</v>
      </c>
      <c r="AK45" s="15">
        <f t="shared" si="20"/>
        <v>-92654.161799999943</v>
      </c>
      <c r="AL45" s="15">
        <v>-8794.2243600000002</v>
      </c>
      <c r="AM45" s="15">
        <f t="shared" si="21"/>
        <v>-83859.937439999951</v>
      </c>
    </row>
    <row r="46" spans="1:39" ht="12.75" customHeight="1" x14ac:dyDescent="0.15">
      <c r="A46" s="25" t="s">
        <v>160</v>
      </c>
      <c r="B46" s="25" t="s">
        <v>161</v>
      </c>
      <c r="C46" s="15">
        <f t="shared" si="11"/>
        <v>118353.71257999999</v>
      </c>
      <c r="D46" s="15">
        <v>64362.228439999999</v>
      </c>
      <c r="E46" s="15">
        <v>53991.48414</v>
      </c>
      <c r="F46" s="15">
        <f t="shared" si="12"/>
        <v>92683.980030000006</v>
      </c>
      <c r="G46" s="15">
        <v>1913.6024000000002</v>
      </c>
      <c r="H46" s="15">
        <v>90770.377630000003</v>
      </c>
      <c r="I46" s="15">
        <v>0</v>
      </c>
      <c r="J46" s="15">
        <f t="shared" si="13"/>
        <v>25669.732549999986</v>
      </c>
      <c r="K46" s="15">
        <v>544159.49254999997</v>
      </c>
      <c r="L46" s="15">
        <v>106.86097000000001</v>
      </c>
      <c r="M46" s="15">
        <f t="shared" si="14"/>
        <v>544052.63157999993</v>
      </c>
      <c r="N46" s="15">
        <f t="shared" si="15"/>
        <v>955.61368999999991</v>
      </c>
      <c r="O46" s="15">
        <v>78.242500000000007</v>
      </c>
      <c r="P46" s="15">
        <v>877.37118999999996</v>
      </c>
      <c r="Q46" s="15">
        <v>0</v>
      </c>
      <c r="R46" s="15">
        <v>6131.9420000000009</v>
      </c>
      <c r="S46" s="15">
        <v>306.43838999999997</v>
      </c>
      <c r="T46" s="15">
        <f t="shared" si="16"/>
        <v>577116.35820999998</v>
      </c>
      <c r="U46" s="15">
        <f t="shared" si="17"/>
        <v>-59125.350010000002</v>
      </c>
      <c r="V46" s="15">
        <v>48.569420000000001</v>
      </c>
      <c r="W46" s="15">
        <v>-55466.303520000001</v>
      </c>
      <c r="X46" s="15">
        <v>1310.4643199999998</v>
      </c>
      <c r="Y46" s="15">
        <v>-5017.0802300000005</v>
      </c>
      <c r="Z46" s="15">
        <v>-1</v>
      </c>
      <c r="AA46" s="15">
        <f t="shared" si="18"/>
        <v>629448.39852000005</v>
      </c>
      <c r="AB46" s="15">
        <v>456756.93206999998</v>
      </c>
      <c r="AC46" s="15">
        <v>28483.64315</v>
      </c>
      <c r="AD46" s="15">
        <v>12345.608079999998</v>
      </c>
      <c r="AE46" s="15">
        <v>29124.27333</v>
      </c>
      <c r="AF46" s="15">
        <v>10107.328310000001</v>
      </c>
      <c r="AG46" s="15">
        <v>11635.190790000001</v>
      </c>
      <c r="AH46" s="15">
        <v>2021.7388699999999</v>
      </c>
      <c r="AI46" s="15">
        <v>78973.683919999996</v>
      </c>
      <c r="AJ46" s="15">
        <f t="shared" si="19"/>
        <v>570323.04850999999</v>
      </c>
      <c r="AK46" s="15">
        <f t="shared" si="20"/>
        <v>6793.3096999999834</v>
      </c>
      <c r="AL46" s="15">
        <v>4999.9488499999998</v>
      </c>
      <c r="AM46" s="15">
        <f t="shared" si="21"/>
        <v>1793.3608499999837</v>
      </c>
    </row>
    <row r="47" spans="1:39" ht="12.75" customHeight="1" x14ac:dyDescent="0.15">
      <c r="A47" s="25" t="s">
        <v>144</v>
      </c>
      <c r="B47" s="25" t="s">
        <v>145</v>
      </c>
      <c r="C47" s="15">
        <f t="shared" si="11"/>
        <v>204046.61511000001</v>
      </c>
      <c r="D47" s="15">
        <v>191210.49836</v>
      </c>
      <c r="E47" s="15">
        <v>12836.116750000001</v>
      </c>
      <c r="F47" s="15">
        <f t="shared" si="12"/>
        <v>105192.81594</v>
      </c>
      <c r="G47" s="15">
        <v>47708.030559999992</v>
      </c>
      <c r="H47" s="15">
        <v>57484.785380000001</v>
      </c>
      <c r="I47" s="15">
        <v>0</v>
      </c>
      <c r="J47" s="15">
        <f t="shared" si="13"/>
        <v>98853.799170000013</v>
      </c>
      <c r="K47" s="15">
        <v>83688.36623</v>
      </c>
      <c r="L47" s="15">
        <v>2971.01352</v>
      </c>
      <c r="M47" s="15">
        <f t="shared" si="14"/>
        <v>80717.352710000006</v>
      </c>
      <c r="N47" s="15">
        <f t="shared" si="15"/>
        <v>15115.660400000001</v>
      </c>
      <c r="O47" s="15">
        <v>1.1512699999999541</v>
      </c>
      <c r="P47" s="15">
        <v>15114.50913</v>
      </c>
      <c r="Q47" s="15">
        <v>0</v>
      </c>
      <c r="R47" s="15">
        <v>3128.3291099999997</v>
      </c>
      <c r="S47" s="15">
        <v>3629.4132600000003</v>
      </c>
      <c r="T47" s="15">
        <f t="shared" si="16"/>
        <v>201444.55465000001</v>
      </c>
      <c r="U47" s="15">
        <f t="shared" si="17"/>
        <v>4236.0618100000002</v>
      </c>
      <c r="V47" s="15">
        <v>976.20437000000004</v>
      </c>
      <c r="W47" s="15">
        <v>3331.1305099999995</v>
      </c>
      <c r="X47" s="15">
        <v>66.321920000000006</v>
      </c>
      <c r="Y47" s="15">
        <v>593.23299999999995</v>
      </c>
      <c r="Z47" s="15">
        <v>-730.82799</v>
      </c>
      <c r="AA47" s="15">
        <f t="shared" si="18"/>
        <v>109247.44878999999</v>
      </c>
      <c r="AB47" s="15">
        <v>50003.053639999998</v>
      </c>
      <c r="AC47" s="15">
        <v>10950.660309999999</v>
      </c>
      <c r="AD47" s="15">
        <v>277.31164999999999</v>
      </c>
      <c r="AE47" s="15">
        <v>8880.2926499999994</v>
      </c>
      <c r="AF47" s="15">
        <v>9661.0602799999997</v>
      </c>
      <c r="AG47" s="15">
        <v>429.27857</v>
      </c>
      <c r="AH47" s="15">
        <v>3272.7477899999999</v>
      </c>
      <c r="AI47" s="15">
        <v>25773.043900000004</v>
      </c>
      <c r="AJ47" s="15">
        <f t="shared" si="19"/>
        <v>113483.51059999999</v>
      </c>
      <c r="AK47" s="15">
        <f t="shared" si="20"/>
        <v>87961.044050000011</v>
      </c>
      <c r="AL47" s="15">
        <v>17444.611270000001</v>
      </c>
      <c r="AM47" s="15">
        <f t="shared" si="21"/>
        <v>70516.432780000003</v>
      </c>
    </row>
    <row r="48" spans="1:39" ht="12.75" customHeight="1" x14ac:dyDescent="0.15">
      <c r="A48" s="25" t="s">
        <v>120</v>
      </c>
      <c r="B48" s="25" t="s">
        <v>121</v>
      </c>
      <c r="C48" s="15">
        <f t="shared" si="11"/>
        <v>164737.46643</v>
      </c>
      <c r="D48" s="15">
        <v>164737.46643</v>
      </c>
      <c r="E48" s="15">
        <v>0</v>
      </c>
      <c r="F48" s="15">
        <f t="shared" si="12"/>
        <v>60111.152929999997</v>
      </c>
      <c r="G48" s="15">
        <v>60111.152929999997</v>
      </c>
      <c r="H48" s="15">
        <v>0</v>
      </c>
      <c r="I48" s="15">
        <v>0</v>
      </c>
      <c r="J48" s="15">
        <f t="shared" si="13"/>
        <v>104626.3135</v>
      </c>
      <c r="K48" s="15">
        <v>23702.931269999997</v>
      </c>
      <c r="L48" s="15">
        <v>3019.6116999999999</v>
      </c>
      <c r="M48" s="15">
        <f t="shared" si="14"/>
        <v>20683.319569999996</v>
      </c>
      <c r="N48" s="15">
        <f t="shared" si="15"/>
        <v>7987.6246099999998</v>
      </c>
      <c r="O48" s="15">
        <v>-102.00076</v>
      </c>
      <c r="P48" s="15">
        <v>8089.6253699999997</v>
      </c>
      <c r="Q48" s="15">
        <v>0</v>
      </c>
      <c r="R48" s="15">
        <v>892.51741000000004</v>
      </c>
      <c r="S48" s="15">
        <v>0</v>
      </c>
      <c r="T48" s="15">
        <f t="shared" si="16"/>
        <v>134189.77509000001</v>
      </c>
      <c r="U48" s="15">
        <f t="shared" si="17"/>
        <v>-1160.3057199999998</v>
      </c>
      <c r="V48" s="15">
        <v>-373.93427000000003</v>
      </c>
      <c r="W48" s="15">
        <v>32.654690000000002</v>
      </c>
      <c r="X48" s="15">
        <v>-260.69962999999996</v>
      </c>
      <c r="Y48" s="15">
        <v>-558.32650999999998</v>
      </c>
      <c r="Z48" s="15">
        <v>0</v>
      </c>
      <c r="AA48" s="15">
        <f t="shared" si="18"/>
        <v>87786.125499999995</v>
      </c>
      <c r="AB48" s="15">
        <v>35538.27577</v>
      </c>
      <c r="AC48" s="15">
        <v>3268.42101</v>
      </c>
      <c r="AD48" s="15">
        <v>5282.9285300000001</v>
      </c>
      <c r="AE48" s="15">
        <v>5189.6538600000003</v>
      </c>
      <c r="AF48" s="15">
        <v>981.77341999999999</v>
      </c>
      <c r="AG48" s="15">
        <v>66.5</v>
      </c>
      <c r="AH48" s="15">
        <v>10448.62593</v>
      </c>
      <c r="AI48" s="15">
        <v>27009.946980000001</v>
      </c>
      <c r="AJ48" s="15">
        <f t="shared" si="19"/>
        <v>86625.819779999991</v>
      </c>
      <c r="AK48" s="15">
        <f t="shared" si="20"/>
        <v>47563.955310000019</v>
      </c>
      <c r="AL48" s="15">
        <v>9493.2437200000004</v>
      </c>
      <c r="AM48" s="15">
        <f t="shared" si="21"/>
        <v>38070.711590000021</v>
      </c>
    </row>
    <row r="49" spans="1:39" ht="12.75" customHeight="1" x14ac:dyDescent="0.15">
      <c r="A49" s="25" t="s">
        <v>116</v>
      </c>
      <c r="B49" s="25" t="s">
        <v>117</v>
      </c>
      <c r="C49" s="15">
        <f t="shared" si="11"/>
        <v>81763.043080000003</v>
      </c>
      <c r="D49" s="15">
        <v>78404.564689999999</v>
      </c>
      <c r="E49" s="15">
        <v>3358.4783900000002</v>
      </c>
      <c r="F49" s="15">
        <f t="shared" si="12"/>
        <v>35353.147409999998</v>
      </c>
      <c r="G49" s="15">
        <v>32469.89544</v>
      </c>
      <c r="H49" s="15">
        <v>2883.2519699999998</v>
      </c>
      <c r="I49" s="15">
        <v>0</v>
      </c>
      <c r="J49" s="15">
        <f t="shared" si="13"/>
        <v>46409.895670000005</v>
      </c>
      <c r="K49" s="15">
        <v>15028.0416</v>
      </c>
      <c r="L49" s="15">
        <v>17206.786509999998</v>
      </c>
      <c r="M49" s="15">
        <f t="shared" si="14"/>
        <v>-2178.7449099999976</v>
      </c>
      <c r="N49" s="15">
        <f t="shared" si="15"/>
        <v>38385.131330000004</v>
      </c>
      <c r="O49" s="15">
        <v>35321.321150000003</v>
      </c>
      <c r="P49" s="15">
        <v>3063.8101799999999</v>
      </c>
      <c r="Q49" s="15">
        <v>0</v>
      </c>
      <c r="R49" s="15">
        <v>3292.1937699999999</v>
      </c>
      <c r="S49" s="15">
        <v>3561.0622600000002</v>
      </c>
      <c r="T49" s="15">
        <f t="shared" si="16"/>
        <v>89469.538120000012</v>
      </c>
      <c r="U49" s="15">
        <f t="shared" si="17"/>
        <v>-119144.62293000001</v>
      </c>
      <c r="V49" s="15">
        <v>-2815.9457499999999</v>
      </c>
      <c r="W49" s="15">
        <v>-114302.22408</v>
      </c>
      <c r="X49" s="15">
        <v>0.85263</v>
      </c>
      <c r="Y49" s="15">
        <v>-2027.30573</v>
      </c>
      <c r="Z49" s="15">
        <v>0</v>
      </c>
      <c r="AA49" s="15">
        <f t="shared" si="18"/>
        <v>56740.955829999999</v>
      </c>
      <c r="AB49" s="15">
        <v>25896.123039999999</v>
      </c>
      <c r="AC49" s="15">
        <v>2015.55889</v>
      </c>
      <c r="AD49" s="15">
        <v>26.40137</v>
      </c>
      <c r="AE49" s="15">
        <v>5099.6057499999997</v>
      </c>
      <c r="AF49" s="15">
        <v>4196.7738500000005</v>
      </c>
      <c r="AG49" s="15">
        <v>9</v>
      </c>
      <c r="AH49" s="15">
        <v>10941.616249999999</v>
      </c>
      <c r="AI49" s="15">
        <v>8555.8766800000012</v>
      </c>
      <c r="AJ49" s="15">
        <f t="shared" si="19"/>
        <v>-62403.667100000013</v>
      </c>
      <c r="AK49" s="15">
        <f t="shared" si="20"/>
        <v>151873.20522000003</v>
      </c>
      <c r="AL49" s="15">
        <v>0</v>
      </c>
      <c r="AM49" s="15">
        <f t="shared" si="21"/>
        <v>151873.20522000003</v>
      </c>
    </row>
    <row r="50" spans="1:39" ht="12.75" customHeight="1" x14ac:dyDescent="0.15">
      <c r="A50" s="25" t="s">
        <v>134</v>
      </c>
      <c r="B50" s="25" t="s">
        <v>135</v>
      </c>
      <c r="C50" s="15">
        <f t="shared" si="11"/>
        <v>149899.32123</v>
      </c>
      <c r="D50" s="15">
        <v>135180.58152000001</v>
      </c>
      <c r="E50" s="15">
        <v>14718.73971</v>
      </c>
      <c r="F50" s="15">
        <f t="shared" si="12"/>
        <v>101921.97456999999</v>
      </c>
      <c r="G50" s="15">
        <v>31865.91462</v>
      </c>
      <c r="H50" s="15">
        <v>59397.75834</v>
      </c>
      <c r="I50" s="15">
        <v>10658.30161</v>
      </c>
      <c r="J50" s="15">
        <f t="shared" si="13"/>
        <v>47977.34666000001</v>
      </c>
      <c r="K50" s="15">
        <v>55544.047509999989</v>
      </c>
      <c r="L50" s="15">
        <v>9329.7315500000004</v>
      </c>
      <c r="M50" s="15">
        <f t="shared" si="14"/>
        <v>46214.315959999993</v>
      </c>
      <c r="N50" s="15">
        <f t="shared" si="15"/>
        <v>3220.5238600000016</v>
      </c>
      <c r="O50" s="15">
        <v>-148.92377999999843</v>
      </c>
      <c r="P50" s="15">
        <v>3369.4476399999999</v>
      </c>
      <c r="Q50" s="15">
        <v>0</v>
      </c>
      <c r="R50" s="15">
        <v>4411.9089599999998</v>
      </c>
      <c r="S50" s="15">
        <v>1075.60328</v>
      </c>
      <c r="T50" s="15">
        <f t="shared" si="16"/>
        <v>102899.69872</v>
      </c>
      <c r="U50" s="15">
        <f t="shared" si="17"/>
        <v>16718.121290000003</v>
      </c>
      <c r="V50" s="15">
        <v>62.524540000000002</v>
      </c>
      <c r="W50" s="15">
        <v>15583.864560000004</v>
      </c>
      <c r="X50" s="15">
        <v>1071.8113799999999</v>
      </c>
      <c r="Y50" s="15">
        <v>-7.9189999999999997E-2</v>
      </c>
      <c r="Z50" s="15">
        <v>0</v>
      </c>
      <c r="AA50" s="15">
        <f t="shared" si="18"/>
        <v>107823.45112000001</v>
      </c>
      <c r="AB50" s="15">
        <v>33780.23876</v>
      </c>
      <c r="AC50" s="15">
        <v>7161.6137600000002</v>
      </c>
      <c r="AD50" s="15">
        <v>669.42971</v>
      </c>
      <c r="AE50" s="15">
        <v>6735.6516599999995</v>
      </c>
      <c r="AF50" s="15">
        <v>17184.282930000001</v>
      </c>
      <c r="AG50" s="15">
        <v>665.38842</v>
      </c>
      <c r="AH50" s="15">
        <v>4674.8699800000004</v>
      </c>
      <c r="AI50" s="15">
        <v>36951.975900000005</v>
      </c>
      <c r="AJ50" s="15">
        <f t="shared" si="19"/>
        <v>124541.57241000002</v>
      </c>
      <c r="AK50" s="15">
        <f t="shared" si="20"/>
        <v>-21641.873690000022</v>
      </c>
      <c r="AL50" s="15">
        <v>5088.0189</v>
      </c>
      <c r="AM50" s="15">
        <f t="shared" si="21"/>
        <v>-26729.892590000021</v>
      </c>
    </row>
    <row r="51" spans="1:39" ht="12.75" customHeight="1" x14ac:dyDescent="0.15">
      <c r="A51" s="25" t="s">
        <v>122</v>
      </c>
      <c r="B51" s="25" t="s">
        <v>123</v>
      </c>
      <c r="C51" s="15">
        <f t="shared" si="11"/>
        <v>148845.20045</v>
      </c>
      <c r="D51" s="15">
        <v>148845.20045</v>
      </c>
      <c r="E51" s="15">
        <v>0</v>
      </c>
      <c r="F51" s="15">
        <f t="shared" si="12"/>
        <v>56044.593049999996</v>
      </c>
      <c r="G51" s="15">
        <v>56044.593049999996</v>
      </c>
      <c r="H51" s="15">
        <v>0</v>
      </c>
      <c r="I51" s="15">
        <v>0</v>
      </c>
      <c r="J51" s="15">
        <f t="shared" si="13"/>
        <v>92800.607400000008</v>
      </c>
      <c r="K51" s="15">
        <v>11289.393309999999</v>
      </c>
      <c r="L51" s="15">
        <v>576.35437999999999</v>
      </c>
      <c r="M51" s="15">
        <f t="shared" si="14"/>
        <v>10713.038929999999</v>
      </c>
      <c r="N51" s="15">
        <f t="shared" si="15"/>
        <v>8100.0732200000002</v>
      </c>
      <c r="O51" s="15">
        <v>67.584350000000285</v>
      </c>
      <c r="P51" s="15">
        <v>8032.4888700000001</v>
      </c>
      <c r="Q51" s="15">
        <v>0</v>
      </c>
      <c r="R51" s="15">
        <v>-17.3</v>
      </c>
      <c r="S51" s="15">
        <v>0</v>
      </c>
      <c r="T51" s="15">
        <f t="shared" si="16"/>
        <v>111596.41955000001</v>
      </c>
      <c r="U51" s="15">
        <f t="shared" si="17"/>
        <v>0</v>
      </c>
      <c r="V51" s="15">
        <v>0</v>
      </c>
      <c r="W51" s="15">
        <v>0</v>
      </c>
      <c r="X51" s="15">
        <v>0</v>
      </c>
      <c r="Y51" s="15">
        <v>0</v>
      </c>
      <c r="Z51" s="15">
        <v>0</v>
      </c>
      <c r="AA51" s="15">
        <f t="shared" si="18"/>
        <v>72215.158009999999</v>
      </c>
      <c r="AB51" s="15">
        <v>22972.599030000001</v>
      </c>
      <c r="AC51" s="15">
        <v>4039.1522599999998</v>
      </c>
      <c r="AD51" s="15">
        <v>728.11635999999999</v>
      </c>
      <c r="AE51" s="15">
        <v>5696.7808500000001</v>
      </c>
      <c r="AF51" s="15">
        <v>7739.0382</v>
      </c>
      <c r="AG51" s="15">
        <v>15.999599999999999</v>
      </c>
      <c r="AH51" s="15">
        <v>20998.774300000001</v>
      </c>
      <c r="AI51" s="15">
        <v>10024.697409999999</v>
      </c>
      <c r="AJ51" s="15">
        <f t="shared" si="19"/>
        <v>72215.158009999999</v>
      </c>
      <c r="AK51" s="15">
        <f t="shared" si="20"/>
        <v>39381.261540000007</v>
      </c>
      <c r="AL51" s="15">
        <v>7098.8071399999999</v>
      </c>
      <c r="AM51" s="15">
        <f t="shared" si="21"/>
        <v>32282.454400000006</v>
      </c>
    </row>
    <row r="52" spans="1:39" ht="12.75" customHeight="1" x14ac:dyDescent="0.15">
      <c r="A52" s="25" t="s">
        <v>182</v>
      </c>
      <c r="B52" s="25" t="s">
        <v>183</v>
      </c>
      <c r="C52" s="15">
        <f t="shared" si="11"/>
        <v>158909.80439999999</v>
      </c>
      <c r="D52" s="15">
        <v>157665.47988999999</v>
      </c>
      <c r="E52" s="15">
        <v>1244.3245099999999</v>
      </c>
      <c r="F52" s="15">
        <f t="shared" si="12"/>
        <v>76291.132750000004</v>
      </c>
      <c r="G52" s="15">
        <v>29806.505259999998</v>
      </c>
      <c r="H52" s="15">
        <v>42159.513150000006</v>
      </c>
      <c r="I52" s="15">
        <v>4325.1143400000001</v>
      </c>
      <c r="J52" s="15">
        <f t="shared" si="13"/>
        <v>82618.671649999989</v>
      </c>
      <c r="K52" s="15">
        <v>59045.157919999998</v>
      </c>
      <c r="L52" s="15">
        <v>21512.608950000002</v>
      </c>
      <c r="M52" s="15">
        <f t="shared" si="14"/>
        <v>37532.548969999996</v>
      </c>
      <c r="N52" s="15">
        <f t="shared" si="15"/>
        <v>6612.8789999999999</v>
      </c>
      <c r="O52" s="15">
        <v>4449.0977000000003</v>
      </c>
      <c r="P52" s="15">
        <v>2163.7812999999996</v>
      </c>
      <c r="Q52" s="15">
        <v>0</v>
      </c>
      <c r="R52" s="15">
        <v>1711.7323000000001</v>
      </c>
      <c r="S52" s="15">
        <v>3081.3662299999996</v>
      </c>
      <c r="T52" s="15">
        <f t="shared" si="16"/>
        <v>131557.19814999998</v>
      </c>
      <c r="U52" s="15">
        <f t="shared" si="17"/>
        <v>30094.214659999991</v>
      </c>
      <c r="V52" s="15">
        <v>0</v>
      </c>
      <c r="W52" s="15">
        <v>29099.535709999993</v>
      </c>
      <c r="X52" s="15">
        <v>897.94463999999971</v>
      </c>
      <c r="Y52" s="15">
        <v>67.320099999999996</v>
      </c>
      <c r="Z52" s="15">
        <v>29.414210000000001</v>
      </c>
      <c r="AA52" s="15">
        <f t="shared" si="18"/>
        <v>96294.456919999997</v>
      </c>
      <c r="AB52" s="15">
        <v>28933.238379999999</v>
      </c>
      <c r="AC52" s="15">
        <v>6283.5809200000003</v>
      </c>
      <c r="AD52" s="15">
        <v>717.49384999999995</v>
      </c>
      <c r="AE52" s="15">
        <v>17995.681199999999</v>
      </c>
      <c r="AF52" s="15">
        <v>5913.0366299999996</v>
      </c>
      <c r="AG52" s="15">
        <v>51.085999999999999</v>
      </c>
      <c r="AH52" s="15">
        <v>6747.6169499999996</v>
      </c>
      <c r="AI52" s="15">
        <v>29652.722990000002</v>
      </c>
      <c r="AJ52" s="15">
        <f t="shared" si="19"/>
        <v>126388.67157999999</v>
      </c>
      <c r="AK52" s="15">
        <f t="shared" si="20"/>
        <v>5168.5265699999873</v>
      </c>
      <c r="AL52" s="15">
        <v>4036.36501</v>
      </c>
      <c r="AM52" s="15">
        <f t="shared" si="21"/>
        <v>1132.1615599999873</v>
      </c>
    </row>
    <row r="53" spans="1:39" ht="12.75" customHeight="1" x14ac:dyDescent="0.15">
      <c r="A53" s="25" t="s">
        <v>118</v>
      </c>
      <c r="B53" s="25" t="s">
        <v>119</v>
      </c>
      <c r="C53" s="15">
        <f t="shared" si="11"/>
        <v>153227.38186999998</v>
      </c>
      <c r="D53" s="15">
        <v>152975.34089999998</v>
      </c>
      <c r="E53" s="15">
        <v>252.04096999999999</v>
      </c>
      <c r="F53" s="15">
        <f t="shared" si="12"/>
        <v>60862.87139</v>
      </c>
      <c r="G53" s="15">
        <v>44416.021919999999</v>
      </c>
      <c r="H53" s="15">
        <v>8636.0190899999998</v>
      </c>
      <c r="I53" s="15">
        <v>7810.8303800000003</v>
      </c>
      <c r="J53" s="15">
        <f t="shared" si="13"/>
        <v>92364.510479999983</v>
      </c>
      <c r="K53" s="15">
        <v>28905.124329999999</v>
      </c>
      <c r="L53" s="15">
        <v>4088.09121</v>
      </c>
      <c r="M53" s="15">
        <f t="shared" si="14"/>
        <v>24817.03312</v>
      </c>
      <c r="N53" s="15">
        <f t="shared" si="15"/>
        <v>7475.6910800000005</v>
      </c>
      <c r="O53" s="15">
        <v>193.29617999999982</v>
      </c>
      <c r="P53" s="15">
        <v>7282.3949000000002</v>
      </c>
      <c r="Q53" s="15">
        <v>0</v>
      </c>
      <c r="R53" s="15">
        <v>653.51978000000008</v>
      </c>
      <c r="S53" s="15">
        <v>191.28486000000001</v>
      </c>
      <c r="T53" s="15">
        <f t="shared" si="16"/>
        <v>125502.03931999998</v>
      </c>
      <c r="U53" s="15">
        <f t="shared" si="17"/>
        <v>3709.26197</v>
      </c>
      <c r="V53" s="15">
        <v>1.63496</v>
      </c>
      <c r="W53" s="15">
        <v>3573.51406</v>
      </c>
      <c r="X53" s="15">
        <v>134.11295000000001</v>
      </c>
      <c r="Y53" s="15">
        <v>0</v>
      </c>
      <c r="Z53" s="15">
        <v>0</v>
      </c>
      <c r="AA53" s="15">
        <f t="shared" si="18"/>
        <v>73212.508969999995</v>
      </c>
      <c r="AB53" s="15">
        <v>34285.327550000002</v>
      </c>
      <c r="AC53" s="15">
        <v>4972.1637000000001</v>
      </c>
      <c r="AD53" s="15">
        <v>193.12179</v>
      </c>
      <c r="AE53" s="15">
        <v>5839.8209400000005</v>
      </c>
      <c r="AF53" s="15">
        <v>4742.4033399999998</v>
      </c>
      <c r="AG53" s="15">
        <v>209.1096</v>
      </c>
      <c r="AH53" s="15">
        <v>8194.6795500000007</v>
      </c>
      <c r="AI53" s="15">
        <v>14775.882499999996</v>
      </c>
      <c r="AJ53" s="15">
        <f t="shared" si="19"/>
        <v>76921.770940000002</v>
      </c>
      <c r="AK53" s="15">
        <f t="shared" si="20"/>
        <v>48580.26837999998</v>
      </c>
      <c r="AL53" s="15">
        <v>8760.7260000000006</v>
      </c>
      <c r="AM53" s="15">
        <f t="shared" si="21"/>
        <v>39819.542379999977</v>
      </c>
    </row>
    <row r="54" spans="1:39" ht="12.75" customHeight="1" x14ac:dyDescent="0.15">
      <c r="A54" s="25" t="s">
        <v>156</v>
      </c>
      <c r="B54" s="25" t="s">
        <v>157</v>
      </c>
      <c r="C54" s="15">
        <f t="shared" si="11"/>
        <v>105985.68751</v>
      </c>
      <c r="D54" s="15">
        <v>99293.252980000005</v>
      </c>
      <c r="E54" s="15">
        <v>6692.4345299999995</v>
      </c>
      <c r="F54" s="15">
        <f t="shared" si="12"/>
        <v>58116.516709999996</v>
      </c>
      <c r="G54" s="15">
        <v>14827.150410000002</v>
      </c>
      <c r="H54" s="15">
        <v>43289.366299999994</v>
      </c>
      <c r="I54" s="15">
        <v>0</v>
      </c>
      <c r="J54" s="15">
        <f t="shared" si="13"/>
        <v>47869.170800000007</v>
      </c>
      <c r="K54" s="15">
        <v>86637.904949999996</v>
      </c>
      <c r="L54" s="15">
        <v>6445.0450000000001</v>
      </c>
      <c r="M54" s="15">
        <f t="shared" si="14"/>
        <v>80192.859949999998</v>
      </c>
      <c r="N54" s="15">
        <f t="shared" si="15"/>
        <v>13951.240259999999</v>
      </c>
      <c r="O54" s="15">
        <v>6845.7588399999995</v>
      </c>
      <c r="P54" s="15">
        <v>7105.4814200000001</v>
      </c>
      <c r="Q54" s="15">
        <v>0</v>
      </c>
      <c r="R54" s="15">
        <v>10731.64069</v>
      </c>
      <c r="S54" s="15">
        <v>947.98014000000001</v>
      </c>
      <c r="T54" s="15">
        <f t="shared" si="16"/>
        <v>153692.89184</v>
      </c>
      <c r="U54" s="15">
        <f t="shared" si="17"/>
        <v>21914.658640000005</v>
      </c>
      <c r="V54" s="15">
        <v>9.1599999999999997E-3</v>
      </c>
      <c r="W54" s="15">
        <v>22566.944020000003</v>
      </c>
      <c r="X54" s="15">
        <v>179.51995000000002</v>
      </c>
      <c r="Y54" s="15">
        <v>-831.81448999999998</v>
      </c>
      <c r="Z54" s="15">
        <v>0</v>
      </c>
      <c r="AA54" s="15">
        <f t="shared" si="18"/>
        <v>124227.99202000001</v>
      </c>
      <c r="AB54" s="15">
        <v>49559.389450000002</v>
      </c>
      <c r="AC54" s="15">
        <v>10401.26244</v>
      </c>
      <c r="AD54" s="15">
        <v>2577.7506000000003</v>
      </c>
      <c r="AE54" s="15">
        <v>12906.457109999999</v>
      </c>
      <c r="AF54" s="15">
        <v>14581.137910000001</v>
      </c>
      <c r="AG54" s="15">
        <v>1788.9291499999999</v>
      </c>
      <c r="AH54" s="15">
        <v>5208.9891200000002</v>
      </c>
      <c r="AI54" s="15">
        <v>27204.076240000006</v>
      </c>
      <c r="AJ54" s="15">
        <f t="shared" si="19"/>
        <v>146142.65066000001</v>
      </c>
      <c r="AK54" s="15">
        <f t="shared" si="20"/>
        <v>7550.2411799999827</v>
      </c>
      <c r="AL54" s="15">
        <v>1728.8889999999999</v>
      </c>
      <c r="AM54" s="15">
        <f t="shared" si="21"/>
        <v>5821.3521799999826</v>
      </c>
    </row>
    <row r="55" spans="1:39" ht="12.75" customHeight="1" x14ac:dyDescent="0.15">
      <c r="A55" s="25" t="s">
        <v>88</v>
      </c>
      <c r="B55" s="25" t="s">
        <v>89</v>
      </c>
      <c r="C55" s="15">
        <f t="shared" si="11"/>
        <v>103821.84786000001</v>
      </c>
      <c r="D55" s="15">
        <v>99232.84047000001</v>
      </c>
      <c r="E55" s="15">
        <v>4589.0073899999998</v>
      </c>
      <c r="F55" s="15">
        <f t="shared" si="12"/>
        <v>217028.89958999999</v>
      </c>
      <c r="G55" s="15">
        <v>196883.93118000001</v>
      </c>
      <c r="H55" s="15">
        <v>20041.45865</v>
      </c>
      <c r="I55" s="15">
        <v>103.50976</v>
      </c>
      <c r="J55" s="15">
        <f t="shared" si="13"/>
        <v>-113207.05172999998</v>
      </c>
      <c r="K55" s="15">
        <v>10423.298239999998</v>
      </c>
      <c r="L55" s="15">
        <v>5614.5157399999998</v>
      </c>
      <c r="M55" s="15">
        <f t="shared" si="14"/>
        <v>4808.7824999999984</v>
      </c>
      <c r="N55" s="15">
        <f t="shared" si="15"/>
        <v>-1434.7071399999973</v>
      </c>
      <c r="O55" s="15">
        <v>1315.7492300000026</v>
      </c>
      <c r="P55" s="15">
        <v>-2750.4563699999999</v>
      </c>
      <c r="Q55" s="15">
        <v>0</v>
      </c>
      <c r="R55" s="15">
        <v>113939.96370000001</v>
      </c>
      <c r="S55" s="15">
        <v>54334.652459999998</v>
      </c>
      <c r="T55" s="15">
        <f t="shared" si="16"/>
        <v>58441.63979000003</v>
      </c>
      <c r="U55" s="15">
        <f t="shared" si="17"/>
        <v>107365.22907999999</v>
      </c>
      <c r="V55" s="15">
        <v>225.32043999999999</v>
      </c>
      <c r="W55" s="15">
        <v>110220.72865999999</v>
      </c>
      <c r="X55" s="15">
        <v>-3017.9022399999999</v>
      </c>
      <c r="Y55" s="15">
        <v>-62.91778</v>
      </c>
      <c r="Z55" s="15">
        <v>0</v>
      </c>
      <c r="AA55" s="15">
        <f t="shared" si="18"/>
        <v>514591.6712199999</v>
      </c>
      <c r="AB55" s="15">
        <v>48836.93217</v>
      </c>
      <c r="AC55" s="15">
        <v>8249.2783999999992</v>
      </c>
      <c r="AD55" s="15">
        <v>7917.2015899999997</v>
      </c>
      <c r="AE55" s="15">
        <v>12260.823249999999</v>
      </c>
      <c r="AF55" s="15">
        <v>24306.91721</v>
      </c>
      <c r="AG55" s="15">
        <v>113.04134999999999</v>
      </c>
      <c r="AH55" s="15">
        <v>3250.4913499999998</v>
      </c>
      <c r="AI55" s="15">
        <v>409656.98589999991</v>
      </c>
      <c r="AJ55" s="15">
        <f t="shared" si="19"/>
        <v>621956.90029999986</v>
      </c>
      <c r="AK55" s="15">
        <f t="shared" si="20"/>
        <v>-563515.26050999982</v>
      </c>
      <c r="AL55" s="15">
        <v>-65.735929999999996</v>
      </c>
      <c r="AM55" s="15">
        <f t="shared" si="21"/>
        <v>-563449.52457999985</v>
      </c>
    </row>
    <row r="56" spans="1:39" ht="12.75" customHeight="1" x14ac:dyDescent="0.15">
      <c r="A56" s="25" t="s">
        <v>218</v>
      </c>
      <c r="B56" s="25" t="s">
        <v>219</v>
      </c>
      <c r="C56" s="15">
        <f t="shared" si="11"/>
        <v>127001.49025</v>
      </c>
      <c r="D56" s="15">
        <v>126963.50769</v>
      </c>
      <c r="E56" s="15">
        <v>37.982559999999999</v>
      </c>
      <c r="F56" s="15">
        <f t="shared" si="12"/>
        <v>60752.191949999993</v>
      </c>
      <c r="G56" s="15">
        <v>60412.210699999996</v>
      </c>
      <c r="H56" s="15">
        <v>339.98124999999999</v>
      </c>
      <c r="I56" s="15">
        <v>0</v>
      </c>
      <c r="J56" s="15">
        <f t="shared" si="13"/>
        <v>66249.298300000009</v>
      </c>
      <c r="K56" s="15">
        <v>11501.522059999999</v>
      </c>
      <c r="L56" s="15">
        <v>832.74748999999986</v>
      </c>
      <c r="M56" s="15">
        <f t="shared" si="14"/>
        <v>10668.77457</v>
      </c>
      <c r="N56" s="15">
        <f t="shared" si="15"/>
        <v>26761.381140000005</v>
      </c>
      <c r="O56" s="15">
        <v>15860.360200000001</v>
      </c>
      <c r="P56" s="15">
        <v>10901.020940000002</v>
      </c>
      <c r="Q56" s="15">
        <v>0</v>
      </c>
      <c r="R56" s="15">
        <v>1267.3230499999993</v>
      </c>
      <c r="S56" s="15">
        <v>0</v>
      </c>
      <c r="T56" s="15">
        <f t="shared" si="16"/>
        <v>104946.77706000002</v>
      </c>
      <c r="U56" s="15">
        <f t="shared" si="17"/>
        <v>-45561.979830000004</v>
      </c>
      <c r="V56" s="15">
        <v>-59969.935150000005</v>
      </c>
      <c r="W56" s="15">
        <v>5587.5000899999995</v>
      </c>
      <c r="X56" s="15">
        <v>-14.68957</v>
      </c>
      <c r="Y56" s="15">
        <v>0</v>
      </c>
      <c r="Z56" s="15">
        <v>8835.1448</v>
      </c>
      <c r="AA56" s="15">
        <f t="shared" si="18"/>
        <v>28202.585070000001</v>
      </c>
      <c r="AB56" s="15">
        <v>18736.556339999999</v>
      </c>
      <c r="AC56" s="15">
        <v>2101.3419800000001</v>
      </c>
      <c r="AD56" s="15">
        <v>331.35739999999998</v>
      </c>
      <c r="AE56" s="15">
        <v>1434.4820199999999</v>
      </c>
      <c r="AF56" s="15">
        <v>534.01724000000002</v>
      </c>
      <c r="AG56" s="15">
        <v>0</v>
      </c>
      <c r="AH56" s="15">
        <v>796.29854999999998</v>
      </c>
      <c r="AI56" s="15">
        <v>4268.531539999999</v>
      </c>
      <c r="AJ56" s="15">
        <f t="shared" si="19"/>
        <v>-17359.394760000003</v>
      </c>
      <c r="AK56" s="15">
        <f t="shared" si="20"/>
        <v>122306.17182000002</v>
      </c>
      <c r="AL56" s="15">
        <v>22015.76369</v>
      </c>
      <c r="AM56" s="15">
        <f t="shared" si="21"/>
        <v>100290.40813000003</v>
      </c>
    </row>
    <row r="57" spans="1:39" ht="12.75" customHeight="1" x14ac:dyDescent="0.15">
      <c r="A57" s="25" t="s">
        <v>194</v>
      </c>
      <c r="B57" s="25" t="s">
        <v>195</v>
      </c>
      <c r="C57" s="15">
        <f t="shared" si="11"/>
        <v>78733.59176000001</v>
      </c>
      <c r="D57" s="15">
        <v>77664.532260000007</v>
      </c>
      <c r="E57" s="15">
        <v>1069.0595000000001</v>
      </c>
      <c r="F57" s="15">
        <f t="shared" si="12"/>
        <v>29712.314019999998</v>
      </c>
      <c r="G57" s="15">
        <v>15556.600199999999</v>
      </c>
      <c r="H57" s="15">
        <v>14155.713820000001</v>
      </c>
      <c r="I57" s="15">
        <v>0</v>
      </c>
      <c r="J57" s="15">
        <f t="shared" si="13"/>
        <v>49021.277740000012</v>
      </c>
      <c r="K57" s="15">
        <v>28207.665459999997</v>
      </c>
      <c r="L57" s="15">
        <v>10849.088040000001</v>
      </c>
      <c r="M57" s="15">
        <f t="shared" si="14"/>
        <v>17358.577419999994</v>
      </c>
      <c r="N57" s="15">
        <f t="shared" si="15"/>
        <v>6759.9993799999993</v>
      </c>
      <c r="O57" s="15">
        <v>1586.11598</v>
      </c>
      <c r="P57" s="15">
        <v>5173.8833999999997</v>
      </c>
      <c r="Q57" s="15">
        <v>0</v>
      </c>
      <c r="R57" s="15">
        <v>732.52317000000005</v>
      </c>
      <c r="S57" s="15">
        <v>341.42559999999997</v>
      </c>
      <c r="T57" s="15">
        <f t="shared" si="16"/>
        <v>74213.803310000003</v>
      </c>
      <c r="U57" s="15">
        <f t="shared" si="17"/>
        <v>-4996.6662699999997</v>
      </c>
      <c r="V57" s="15">
        <v>-5055.7849700000006</v>
      </c>
      <c r="W57" s="15">
        <v>57.782310000000379</v>
      </c>
      <c r="X57" s="15">
        <v>1.33639</v>
      </c>
      <c r="Y57" s="15">
        <v>0</v>
      </c>
      <c r="Z57" s="15">
        <v>0</v>
      </c>
      <c r="AA57" s="15">
        <f t="shared" si="18"/>
        <v>73683.382429999998</v>
      </c>
      <c r="AB57" s="15">
        <v>25932.544689999999</v>
      </c>
      <c r="AC57" s="15">
        <v>3758.6702599999999</v>
      </c>
      <c r="AD57" s="15">
        <v>174.72809000000001</v>
      </c>
      <c r="AE57" s="15">
        <v>11098.36651</v>
      </c>
      <c r="AF57" s="15">
        <v>4625.7620900000002</v>
      </c>
      <c r="AG57" s="15">
        <v>1063.1559</v>
      </c>
      <c r="AH57" s="15">
        <v>1297.8145300000001</v>
      </c>
      <c r="AI57" s="15">
        <v>25732.340359999998</v>
      </c>
      <c r="AJ57" s="15">
        <f t="shared" si="19"/>
        <v>68686.716159999996</v>
      </c>
      <c r="AK57" s="15">
        <f t="shared" si="20"/>
        <v>5527.0871500000067</v>
      </c>
      <c r="AL57" s="15">
        <v>3789.88897</v>
      </c>
      <c r="AM57" s="15">
        <f t="shared" si="21"/>
        <v>1737.1981800000067</v>
      </c>
    </row>
    <row r="58" spans="1:39" ht="12.75" customHeight="1" x14ac:dyDescent="0.15">
      <c r="A58" s="25" t="s">
        <v>148</v>
      </c>
      <c r="B58" s="25" t="s">
        <v>149</v>
      </c>
      <c r="C58" s="15">
        <f t="shared" si="11"/>
        <v>171797.38844999997</v>
      </c>
      <c r="D58" s="15">
        <v>165534.35683999996</v>
      </c>
      <c r="E58" s="15">
        <v>6263.03161</v>
      </c>
      <c r="F58" s="15">
        <f t="shared" si="12"/>
        <v>44199.754009999997</v>
      </c>
      <c r="G58" s="15">
        <v>9204.2013399999996</v>
      </c>
      <c r="H58" s="15">
        <v>34789.018189999995</v>
      </c>
      <c r="I58" s="15">
        <v>206.53447999999997</v>
      </c>
      <c r="J58" s="15">
        <f t="shared" si="13"/>
        <v>127597.63443999997</v>
      </c>
      <c r="K58" s="15">
        <v>34700.918980000002</v>
      </c>
      <c r="L58" s="15">
        <v>4475.5898800000004</v>
      </c>
      <c r="M58" s="15">
        <f t="shared" si="14"/>
        <v>30225.329100000003</v>
      </c>
      <c r="N58" s="15">
        <f t="shared" si="15"/>
        <v>4330.5296500000004</v>
      </c>
      <c r="O58" s="15">
        <v>84.764629999999983</v>
      </c>
      <c r="P58" s="15">
        <v>4245.7650200000007</v>
      </c>
      <c r="Q58" s="15">
        <v>0</v>
      </c>
      <c r="R58" s="15">
        <v>5264.3059899999989</v>
      </c>
      <c r="S58" s="15">
        <v>683.56187999999997</v>
      </c>
      <c r="T58" s="15">
        <f t="shared" si="16"/>
        <v>168101.36105999997</v>
      </c>
      <c r="U58" s="15">
        <f t="shared" si="17"/>
        <v>1039.494520000002</v>
      </c>
      <c r="V58" s="15">
        <v>60.224970000000013</v>
      </c>
      <c r="W58" s="15">
        <v>1302.0360700000019</v>
      </c>
      <c r="X58" s="15">
        <v>29.175610000000006</v>
      </c>
      <c r="Y58" s="15">
        <v>-352.41057000000001</v>
      </c>
      <c r="Z58" s="15">
        <v>0.46844000000000002</v>
      </c>
      <c r="AA58" s="15">
        <f t="shared" si="18"/>
        <v>83299.566579999999</v>
      </c>
      <c r="AB58" s="15">
        <v>35469.830320000001</v>
      </c>
      <c r="AC58" s="15">
        <v>6374.0082700000003</v>
      </c>
      <c r="AD58" s="15">
        <v>1419.0299399999999</v>
      </c>
      <c r="AE58" s="15">
        <v>6955.3166799999999</v>
      </c>
      <c r="AF58" s="15">
        <v>14884.669169999999</v>
      </c>
      <c r="AG58" s="15">
        <v>13.36628</v>
      </c>
      <c r="AH58" s="15">
        <v>2967.3106899999998</v>
      </c>
      <c r="AI58" s="15">
        <v>15216.03523</v>
      </c>
      <c r="AJ58" s="15">
        <f t="shared" si="19"/>
        <v>84339.061100000006</v>
      </c>
      <c r="AK58" s="15">
        <f t="shared" si="20"/>
        <v>83762.29995999996</v>
      </c>
      <c r="AL58" s="15">
        <v>15041.288509999998</v>
      </c>
      <c r="AM58" s="15">
        <f t="shared" si="21"/>
        <v>68721.011449999962</v>
      </c>
    </row>
    <row r="59" spans="1:39" ht="12.75" customHeight="1" x14ac:dyDescent="0.15">
      <c r="A59" s="25" t="s">
        <v>178</v>
      </c>
      <c r="B59" s="25" t="s">
        <v>179</v>
      </c>
      <c r="C59" s="15">
        <f t="shared" si="11"/>
        <v>153723.19360999999</v>
      </c>
      <c r="D59" s="15">
        <v>148408.12164999999</v>
      </c>
      <c r="E59" s="15">
        <v>5315.0719599999993</v>
      </c>
      <c r="F59" s="15">
        <f t="shared" si="12"/>
        <v>42123.451759999996</v>
      </c>
      <c r="G59" s="15">
        <v>10661.138129999999</v>
      </c>
      <c r="H59" s="15">
        <v>31462.313630000001</v>
      </c>
      <c r="I59" s="15">
        <v>0</v>
      </c>
      <c r="J59" s="15">
        <f t="shared" si="13"/>
        <v>111599.74184999999</v>
      </c>
      <c r="K59" s="15">
        <v>40778.78011</v>
      </c>
      <c r="L59" s="15">
        <v>9738.2788400000009</v>
      </c>
      <c r="M59" s="15">
        <f t="shared" si="14"/>
        <v>31040.501270000001</v>
      </c>
      <c r="N59" s="15">
        <f t="shared" si="15"/>
        <v>6485.5720199999996</v>
      </c>
      <c r="O59" s="15">
        <v>-2448.5457500000002</v>
      </c>
      <c r="P59" s="15">
        <v>8858.0835399999996</v>
      </c>
      <c r="Q59" s="15">
        <v>76.034229999999994</v>
      </c>
      <c r="R59" s="15">
        <v>1682.5204300000003</v>
      </c>
      <c r="S59" s="15">
        <v>495.19173000000001</v>
      </c>
      <c r="T59" s="15">
        <f t="shared" si="16"/>
        <v>151303.52729999999</v>
      </c>
      <c r="U59" s="15">
        <f t="shared" si="17"/>
        <v>48467.612029999997</v>
      </c>
      <c r="V59" s="15">
        <v>2783.0484200000001</v>
      </c>
      <c r="W59" s="15">
        <v>45439.25013</v>
      </c>
      <c r="X59" s="15">
        <v>245.31348</v>
      </c>
      <c r="Y59" s="15">
        <v>0</v>
      </c>
      <c r="Z59" s="15">
        <v>0</v>
      </c>
      <c r="AA59" s="15">
        <f t="shared" si="18"/>
        <v>84548.287400000001</v>
      </c>
      <c r="AB59" s="15">
        <v>34441.108630000002</v>
      </c>
      <c r="AC59" s="15">
        <v>7599.1153400000003</v>
      </c>
      <c r="AD59" s="15">
        <v>230.98524999999998</v>
      </c>
      <c r="AE59" s="15">
        <v>10503.94749</v>
      </c>
      <c r="AF59" s="15">
        <v>8977.6474999999991</v>
      </c>
      <c r="AG59" s="15">
        <v>875.91549999999995</v>
      </c>
      <c r="AH59" s="15">
        <v>8420.7059900000004</v>
      </c>
      <c r="AI59" s="15">
        <v>13498.861699999999</v>
      </c>
      <c r="AJ59" s="15">
        <f t="shared" si="19"/>
        <v>133015.89942999999</v>
      </c>
      <c r="AK59" s="15">
        <f t="shared" si="20"/>
        <v>18287.627869999997</v>
      </c>
      <c r="AL59" s="15">
        <v>3302.9680000000003</v>
      </c>
      <c r="AM59" s="15">
        <f t="shared" si="21"/>
        <v>14984.659869999996</v>
      </c>
    </row>
    <row r="60" spans="1:39" ht="12.75" customHeight="1" x14ac:dyDescent="0.15">
      <c r="A60" s="25" t="s">
        <v>222</v>
      </c>
      <c r="B60" s="25" t="s">
        <v>223</v>
      </c>
      <c r="C60" s="15">
        <f t="shared" si="11"/>
        <v>112178.10825999999</v>
      </c>
      <c r="D60" s="15">
        <v>104475.50038</v>
      </c>
      <c r="E60" s="15">
        <v>7702.6078799999996</v>
      </c>
      <c r="F60" s="15">
        <f t="shared" si="12"/>
        <v>20890.411169999999</v>
      </c>
      <c r="G60" s="15">
        <v>9066.0375999999997</v>
      </c>
      <c r="H60" s="15">
        <v>11824.373570000002</v>
      </c>
      <c r="I60" s="15">
        <v>0</v>
      </c>
      <c r="J60" s="15">
        <f t="shared" si="13"/>
        <v>91287.697090000001</v>
      </c>
      <c r="K60" s="15">
        <v>31870.765810000004</v>
      </c>
      <c r="L60" s="15">
        <v>3479.2062000000005</v>
      </c>
      <c r="M60" s="15">
        <f t="shared" si="14"/>
        <v>28391.559610000004</v>
      </c>
      <c r="N60" s="15">
        <f t="shared" si="15"/>
        <v>4257.4056799999998</v>
      </c>
      <c r="O60" s="15">
        <v>-907.52331000000049</v>
      </c>
      <c r="P60" s="15">
        <v>5164.9289900000003</v>
      </c>
      <c r="Q60" s="15">
        <v>0</v>
      </c>
      <c r="R60" s="15">
        <v>47044.748149999999</v>
      </c>
      <c r="S60" s="15">
        <v>1965.16554</v>
      </c>
      <c r="T60" s="15">
        <f t="shared" si="16"/>
        <v>172946.57606999998</v>
      </c>
      <c r="U60" s="15">
        <f t="shared" si="17"/>
        <v>8091.5031600000011</v>
      </c>
      <c r="V60" s="15">
        <v>0</v>
      </c>
      <c r="W60" s="15">
        <v>7500.2679000000007</v>
      </c>
      <c r="X60" s="15">
        <v>640.31213000000002</v>
      </c>
      <c r="Y60" s="15">
        <v>-49.07687</v>
      </c>
      <c r="Z60" s="15">
        <v>0</v>
      </c>
      <c r="AA60" s="15">
        <f t="shared" si="18"/>
        <v>111190.44175000001</v>
      </c>
      <c r="AB60" s="15">
        <v>54912.170859999998</v>
      </c>
      <c r="AC60" s="15">
        <v>7376.8056500000002</v>
      </c>
      <c r="AD60" s="15">
        <v>200.20317000000003</v>
      </c>
      <c r="AE60" s="15">
        <v>6932.181630000001</v>
      </c>
      <c r="AF60" s="15">
        <v>5034.5050199999996</v>
      </c>
      <c r="AG60" s="15">
        <v>339.01366999999999</v>
      </c>
      <c r="AH60" s="15">
        <v>8301.8116000000009</v>
      </c>
      <c r="AI60" s="15">
        <v>28093.750150000003</v>
      </c>
      <c r="AJ60" s="15">
        <f t="shared" si="19"/>
        <v>119281.94491000002</v>
      </c>
      <c r="AK60" s="15">
        <f t="shared" si="20"/>
        <v>53664.631159999961</v>
      </c>
      <c r="AL60" s="15">
        <v>9865.4090799999994</v>
      </c>
      <c r="AM60" s="15">
        <f t="shared" si="21"/>
        <v>43799.222079999963</v>
      </c>
    </row>
    <row r="61" spans="1:39" ht="12.75" customHeight="1" x14ac:dyDescent="0.15">
      <c r="A61" s="25" t="s">
        <v>204</v>
      </c>
      <c r="B61" s="25" t="s">
        <v>205</v>
      </c>
      <c r="C61" s="15">
        <f t="shared" si="11"/>
        <v>83833.622839999996</v>
      </c>
      <c r="D61" s="15">
        <v>54064.245209999994</v>
      </c>
      <c r="E61" s="15">
        <v>29769.377629999999</v>
      </c>
      <c r="F61" s="15">
        <f t="shared" si="12"/>
        <v>17903.923360000001</v>
      </c>
      <c r="G61" s="15">
        <v>2532.9710800000003</v>
      </c>
      <c r="H61" s="15">
        <v>15370.95228</v>
      </c>
      <c r="I61" s="15">
        <v>0</v>
      </c>
      <c r="J61" s="15">
        <f t="shared" si="13"/>
        <v>65929.699479999996</v>
      </c>
      <c r="K61" s="15">
        <v>14205.889239999999</v>
      </c>
      <c r="L61" s="15">
        <v>6177.9905600000002</v>
      </c>
      <c r="M61" s="15">
        <f t="shared" si="14"/>
        <v>8027.8986799999984</v>
      </c>
      <c r="N61" s="15">
        <f t="shared" si="15"/>
        <v>75744.426920000013</v>
      </c>
      <c r="O61" s="15">
        <v>9075.8496699999996</v>
      </c>
      <c r="P61" s="15">
        <v>66668.577250000017</v>
      </c>
      <c r="Q61" s="15">
        <v>0</v>
      </c>
      <c r="R61" s="15">
        <v>448.26763999999997</v>
      </c>
      <c r="S61" s="15">
        <v>17.72523</v>
      </c>
      <c r="T61" s="15">
        <f t="shared" si="16"/>
        <v>150168.01795000001</v>
      </c>
      <c r="U61" s="15">
        <f t="shared" si="17"/>
        <v>-109.64791999999964</v>
      </c>
      <c r="V61" s="15">
        <v>4592.3315499999999</v>
      </c>
      <c r="W61" s="15">
        <v>-4825.2060599999995</v>
      </c>
      <c r="X61" s="15">
        <v>102.67201</v>
      </c>
      <c r="Y61" s="15">
        <v>20.554580000000001</v>
      </c>
      <c r="Z61" s="15">
        <v>0</v>
      </c>
      <c r="AA61" s="15">
        <f t="shared" si="18"/>
        <v>82296.690270000006</v>
      </c>
      <c r="AB61" s="15">
        <v>25675.57747</v>
      </c>
      <c r="AC61" s="15">
        <v>5266.7812599999997</v>
      </c>
      <c r="AD61" s="15">
        <v>25088.926390000001</v>
      </c>
      <c r="AE61" s="15">
        <v>8065.1772099999998</v>
      </c>
      <c r="AF61" s="15">
        <v>5575.2722399999993</v>
      </c>
      <c r="AG61" s="15">
        <v>0</v>
      </c>
      <c r="AH61" s="15">
        <v>3037.8850200000002</v>
      </c>
      <c r="AI61" s="15">
        <v>9587.0706800000007</v>
      </c>
      <c r="AJ61" s="15">
        <f t="shared" si="19"/>
        <v>82187.042350000003</v>
      </c>
      <c r="AK61" s="15">
        <f t="shared" si="20"/>
        <v>67980.975600000005</v>
      </c>
      <c r="AL61" s="15">
        <v>8127.0655999999999</v>
      </c>
      <c r="AM61" s="15">
        <f t="shared" si="21"/>
        <v>59853.91</v>
      </c>
    </row>
    <row r="62" spans="1:39" ht="12.75" customHeight="1" x14ac:dyDescent="0.15">
      <c r="A62" s="25" t="s">
        <v>154</v>
      </c>
      <c r="B62" s="25" t="s">
        <v>155</v>
      </c>
      <c r="C62" s="15">
        <f t="shared" si="11"/>
        <v>158975.78344</v>
      </c>
      <c r="D62" s="15">
        <v>144993.73965</v>
      </c>
      <c r="E62" s="15">
        <v>13982.04379</v>
      </c>
      <c r="F62" s="15">
        <f t="shared" si="12"/>
        <v>49450.006880000001</v>
      </c>
      <c r="G62" s="15">
        <v>22483.188539999999</v>
      </c>
      <c r="H62" s="15">
        <v>26966.818339999998</v>
      </c>
      <c r="I62" s="15">
        <v>0</v>
      </c>
      <c r="J62" s="15">
        <f t="shared" si="13"/>
        <v>109525.77656</v>
      </c>
      <c r="K62" s="15">
        <v>16180.987580000001</v>
      </c>
      <c r="L62" s="15">
        <v>2776.04963</v>
      </c>
      <c r="M62" s="15">
        <f t="shared" si="14"/>
        <v>13404.937950000001</v>
      </c>
      <c r="N62" s="15">
        <f t="shared" si="15"/>
        <v>2026.4459000000002</v>
      </c>
      <c r="O62" s="15">
        <v>606.06562000000008</v>
      </c>
      <c r="P62" s="15">
        <v>1420.3802800000001</v>
      </c>
      <c r="Q62" s="15">
        <v>0</v>
      </c>
      <c r="R62" s="15">
        <v>1264.7294899999999</v>
      </c>
      <c r="S62" s="15">
        <v>46.730420000000002</v>
      </c>
      <c r="T62" s="15">
        <f t="shared" si="16"/>
        <v>126268.62032000002</v>
      </c>
      <c r="U62" s="15">
        <f t="shared" si="17"/>
        <v>-3601.200139999999</v>
      </c>
      <c r="V62" s="15">
        <v>0</v>
      </c>
      <c r="W62" s="15">
        <v>-3557.6098399999987</v>
      </c>
      <c r="X62" s="15">
        <v>2.1494499999999999</v>
      </c>
      <c r="Y62" s="15">
        <v>-45.739750000000001</v>
      </c>
      <c r="Z62" s="15">
        <v>0</v>
      </c>
      <c r="AA62" s="15">
        <f t="shared" si="18"/>
        <v>67365.853660000008</v>
      </c>
      <c r="AB62" s="15">
        <v>26407.419679999999</v>
      </c>
      <c r="AC62" s="15">
        <v>5222.29828</v>
      </c>
      <c r="AD62" s="15">
        <v>6658.5539600000002</v>
      </c>
      <c r="AE62" s="15">
        <v>4854.8535499999998</v>
      </c>
      <c r="AF62" s="15">
        <v>2286.1574699999996</v>
      </c>
      <c r="AG62" s="15">
        <v>303.93419999999998</v>
      </c>
      <c r="AH62" s="15">
        <v>10502.91876</v>
      </c>
      <c r="AI62" s="15">
        <v>11129.717760000001</v>
      </c>
      <c r="AJ62" s="15">
        <f t="shared" si="19"/>
        <v>63764.653520000007</v>
      </c>
      <c r="AK62" s="15">
        <f t="shared" si="20"/>
        <v>62503.966800000009</v>
      </c>
      <c r="AL62" s="15">
        <v>11944.10154</v>
      </c>
      <c r="AM62" s="15">
        <f t="shared" si="21"/>
        <v>50559.865260000006</v>
      </c>
    </row>
    <row r="63" spans="1:39" ht="12.75" customHeight="1" x14ac:dyDescent="0.15">
      <c r="A63" s="25" t="s">
        <v>192</v>
      </c>
      <c r="B63" s="25" t="s">
        <v>193</v>
      </c>
      <c r="C63" s="15">
        <f t="shared" si="11"/>
        <v>67314.692259999996</v>
      </c>
      <c r="D63" s="15">
        <v>57980.646209999999</v>
      </c>
      <c r="E63" s="15">
        <v>9334.0460500000008</v>
      </c>
      <c r="F63" s="15">
        <f t="shared" si="12"/>
        <v>29112.465550000001</v>
      </c>
      <c r="G63" s="15">
        <v>19002.20808</v>
      </c>
      <c r="H63" s="15">
        <v>10110.25747</v>
      </c>
      <c r="I63" s="15">
        <v>0</v>
      </c>
      <c r="J63" s="15">
        <f t="shared" si="13"/>
        <v>38202.226709999995</v>
      </c>
      <c r="K63" s="15">
        <v>41683.59932999999</v>
      </c>
      <c r="L63" s="15">
        <v>1464.3904200000002</v>
      </c>
      <c r="M63" s="15">
        <f t="shared" si="14"/>
        <v>40219.208909999987</v>
      </c>
      <c r="N63" s="15">
        <f t="shared" si="15"/>
        <v>31124.279279999995</v>
      </c>
      <c r="O63" s="15">
        <v>5788.3598199999997</v>
      </c>
      <c r="P63" s="15">
        <v>25335.919459999997</v>
      </c>
      <c r="Q63" s="15">
        <v>0</v>
      </c>
      <c r="R63" s="15">
        <v>1068.8132499999999</v>
      </c>
      <c r="S63" s="15">
        <v>638.05601000000013</v>
      </c>
      <c r="T63" s="15">
        <f t="shared" si="16"/>
        <v>111252.58415999997</v>
      </c>
      <c r="U63" s="15">
        <f t="shared" si="17"/>
        <v>18809.693990000003</v>
      </c>
      <c r="V63" s="15">
        <v>-23.64865</v>
      </c>
      <c r="W63" s="15">
        <v>18729.602510000001</v>
      </c>
      <c r="X63" s="15">
        <v>-19.97456</v>
      </c>
      <c r="Y63" s="15">
        <v>123.71469</v>
      </c>
      <c r="Z63" s="15">
        <v>0</v>
      </c>
      <c r="AA63" s="15">
        <f t="shared" si="18"/>
        <v>90469.502439999997</v>
      </c>
      <c r="AB63" s="15">
        <v>20757.854240000001</v>
      </c>
      <c r="AC63" s="15">
        <v>4579.2747099999997</v>
      </c>
      <c r="AD63" s="15">
        <v>57.76146</v>
      </c>
      <c r="AE63" s="15">
        <v>7457.9090100000003</v>
      </c>
      <c r="AF63" s="15">
        <v>3740.7586799999999</v>
      </c>
      <c r="AG63" s="15">
        <v>944.81793000000005</v>
      </c>
      <c r="AH63" s="15">
        <v>15288.568520000001</v>
      </c>
      <c r="AI63" s="15">
        <v>37642.557889999996</v>
      </c>
      <c r="AJ63" s="15">
        <f t="shared" si="19"/>
        <v>109279.19643</v>
      </c>
      <c r="AK63" s="15">
        <f t="shared" si="20"/>
        <v>1973.3877299999731</v>
      </c>
      <c r="AL63" s="15">
        <v>404.46301</v>
      </c>
      <c r="AM63" s="15">
        <f t="shared" si="21"/>
        <v>1568.9247199999731</v>
      </c>
    </row>
    <row r="64" spans="1:39" ht="12.75" customHeight="1" x14ac:dyDescent="0.15">
      <c r="A64" s="25" t="s">
        <v>166</v>
      </c>
      <c r="B64" s="25" t="s">
        <v>167</v>
      </c>
      <c r="C64" s="15">
        <f t="shared" si="11"/>
        <v>108216.59221999999</v>
      </c>
      <c r="D64" s="15">
        <v>102316.25498999999</v>
      </c>
      <c r="E64" s="15">
        <v>5900.3372300000001</v>
      </c>
      <c r="F64" s="15">
        <f t="shared" si="12"/>
        <v>37997.461710000003</v>
      </c>
      <c r="G64" s="15">
        <v>7147.469939999999</v>
      </c>
      <c r="H64" s="15">
        <v>30849.991770000001</v>
      </c>
      <c r="I64" s="15">
        <v>0</v>
      </c>
      <c r="J64" s="15">
        <f t="shared" si="13"/>
        <v>70219.130509999988</v>
      </c>
      <c r="K64" s="15">
        <v>22109.109049999999</v>
      </c>
      <c r="L64" s="15">
        <v>6515.66788</v>
      </c>
      <c r="M64" s="15">
        <f t="shared" si="14"/>
        <v>15593.441169999998</v>
      </c>
      <c r="N64" s="15">
        <f t="shared" si="15"/>
        <v>12336.128070000001</v>
      </c>
      <c r="O64" s="15">
        <v>4400.0123300000005</v>
      </c>
      <c r="P64" s="15">
        <v>7344.57719</v>
      </c>
      <c r="Q64" s="15">
        <v>591.53854999999999</v>
      </c>
      <c r="R64" s="15">
        <v>1604.97847</v>
      </c>
      <c r="S64" s="15">
        <v>973.70523000000003</v>
      </c>
      <c r="T64" s="15">
        <f t="shared" si="16"/>
        <v>100727.38345000001</v>
      </c>
      <c r="U64" s="15">
        <f t="shared" si="17"/>
        <v>-76362.583270000003</v>
      </c>
      <c r="V64" s="15">
        <v>0</v>
      </c>
      <c r="W64" s="15">
        <v>-75568.993150000009</v>
      </c>
      <c r="X64" s="15">
        <v>-793.59012000000007</v>
      </c>
      <c r="Y64" s="15">
        <v>0</v>
      </c>
      <c r="Z64" s="15">
        <v>0</v>
      </c>
      <c r="AA64" s="15">
        <f t="shared" si="18"/>
        <v>90132.43796000001</v>
      </c>
      <c r="AB64" s="15">
        <v>43516.617639999997</v>
      </c>
      <c r="AC64" s="15">
        <v>8898.6898199999996</v>
      </c>
      <c r="AD64" s="15">
        <v>1152.8593599999999</v>
      </c>
      <c r="AE64" s="15">
        <v>10990.04039</v>
      </c>
      <c r="AF64" s="15">
        <v>4605.3616200000006</v>
      </c>
      <c r="AG64" s="15">
        <v>1001.82133</v>
      </c>
      <c r="AH64" s="15">
        <v>7264.5006400000002</v>
      </c>
      <c r="AI64" s="15">
        <v>12702.54716</v>
      </c>
      <c r="AJ64" s="15">
        <f t="shared" si="19"/>
        <v>13769.854690000007</v>
      </c>
      <c r="AK64" s="15">
        <f t="shared" si="20"/>
        <v>86957.528760000001</v>
      </c>
      <c r="AL64" s="15">
        <v>908.85109</v>
      </c>
      <c r="AM64" s="15">
        <f t="shared" si="21"/>
        <v>86048.677670000005</v>
      </c>
    </row>
    <row r="65" spans="1:39" ht="12.75" customHeight="1" x14ac:dyDescent="0.15">
      <c r="A65" s="25" t="s">
        <v>212</v>
      </c>
      <c r="B65" s="25" t="s">
        <v>213</v>
      </c>
      <c r="C65" s="15">
        <f t="shared" si="11"/>
        <v>92187.428780000002</v>
      </c>
      <c r="D65" s="15">
        <v>91246.174899999998</v>
      </c>
      <c r="E65" s="15">
        <v>941.25387999999998</v>
      </c>
      <c r="F65" s="15">
        <f t="shared" si="12"/>
        <v>68441.510999999999</v>
      </c>
      <c r="G65" s="15">
        <v>24248.716970000001</v>
      </c>
      <c r="H65" s="15">
        <v>42023.362560000001</v>
      </c>
      <c r="I65" s="15">
        <v>2169.43147</v>
      </c>
      <c r="J65" s="15">
        <f t="shared" si="13"/>
        <v>23745.917780000003</v>
      </c>
      <c r="K65" s="15">
        <v>51921.000169999999</v>
      </c>
      <c r="L65" s="15">
        <v>3784.3779</v>
      </c>
      <c r="M65" s="15">
        <f t="shared" si="14"/>
        <v>48136.62227</v>
      </c>
      <c r="N65" s="15">
        <f t="shared" si="15"/>
        <v>39943.162649999998</v>
      </c>
      <c r="O65" s="15">
        <v>8088.7400500000022</v>
      </c>
      <c r="P65" s="15">
        <v>31854.422599999998</v>
      </c>
      <c r="Q65" s="15">
        <v>0</v>
      </c>
      <c r="R65" s="15">
        <v>2829.2717600000001</v>
      </c>
      <c r="S65" s="15">
        <v>2077.3084900000003</v>
      </c>
      <c r="T65" s="15">
        <f t="shared" si="16"/>
        <v>116732.28295000001</v>
      </c>
      <c r="U65" s="15">
        <f t="shared" si="17"/>
        <v>2197.1860099999994</v>
      </c>
      <c r="V65" s="15">
        <v>-2096.7368300000003</v>
      </c>
      <c r="W65" s="15">
        <v>2276.1313299999997</v>
      </c>
      <c r="X65" s="15">
        <v>2228.5054599999999</v>
      </c>
      <c r="Y65" s="15">
        <v>-210.71395000000001</v>
      </c>
      <c r="Z65" s="15">
        <v>0</v>
      </c>
      <c r="AA65" s="15">
        <f t="shared" si="18"/>
        <v>112945.97587999998</v>
      </c>
      <c r="AB65" s="15">
        <v>45419.40986</v>
      </c>
      <c r="AC65" s="15">
        <v>9233.9581199999993</v>
      </c>
      <c r="AD65" s="15">
        <v>992.40909999999997</v>
      </c>
      <c r="AE65" s="15">
        <v>12137.210520000001</v>
      </c>
      <c r="AF65" s="15">
        <v>8159.9676599999993</v>
      </c>
      <c r="AG65" s="15">
        <v>33.055999999999997</v>
      </c>
      <c r="AH65" s="15">
        <v>9990.6886599999998</v>
      </c>
      <c r="AI65" s="15">
        <v>26979.275959999999</v>
      </c>
      <c r="AJ65" s="15">
        <f t="shared" si="19"/>
        <v>115143.16188999999</v>
      </c>
      <c r="AK65" s="15">
        <f t="shared" si="20"/>
        <v>1589.1210600000195</v>
      </c>
      <c r="AL65" s="15">
        <v>587.95100000000002</v>
      </c>
      <c r="AM65" s="15">
        <f t="shared" si="21"/>
        <v>1001.1700600000195</v>
      </c>
    </row>
    <row r="66" spans="1:39" ht="12.75" customHeight="1" x14ac:dyDescent="0.15">
      <c r="A66" s="25" t="s">
        <v>170</v>
      </c>
      <c r="B66" s="25" t="s">
        <v>171</v>
      </c>
      <c r="C66" s="15">
        <f t="shared" si="11"/>
        <v>63472.903879999998</v>
      </c>
      <c r="D66" s="15">
        <v>58391.75417</v>
      </c>
      <c r="E66" s="15">
        <v>5081.1497099999997</v>
      </c>
      <c r="F66" s="15">
        <f t="shared" si="12"/>
        <v>28877.233550000001</v>
      </c>
      <c r="G66" s="15">
        <v>11834.44738</v>
      </c>
      <c r="H66" s="15">
        <v>15980.770500000001</v>
      </c>
      <c r="I66" s="15">
        <v>1062.01567</v>
      </c>
      <c r="J66" s="15">
        <f t="shared" si="13"/>
        <v>34595.670329999994</v>
      </c>
      <c r="K66" s="15">
        <v>171223.31172999996</v>
      </c>
      <c r="L66" s="15">
        <v>76740.19855999999</v>
      </c>
      <c r="M66" s="15">
        <f t="shared" si="14"/>
        <v>94483.113169999968</v>
      </c>
      <c r="N66" s="15">
        <f t="shared" si="15"/>
        <v>3755.2634599999997</v>
      </c>
      <c r="O66" s="15">
        <v>-1039.5924600000003</v>
      </c>
      <c r="P66" s="15">
        <v>4806.92443</v>
      </c>
      <c r="Q66" s="15">
        <v>-12.06851</v>
      </c>
      <c r="R66" s="15">
        <v>651.09290999999996</v>
      </c>
      <c r="S66" s="15">
        <v>303.77231</v>
      </c>
      <c r="T66" s="15">
        <f t="shared" si="16"/>
        <v>133788.91217999996</v>
      </c>
      <c r="U66" s="15">
        <f t="shared" si="17"/>
        <v>27376.436900000001</v>
      </c>
      <c r="V66" s="15">
        <v>436.64911000000006</v>
      </c>
      <c r="W66" s="15">
        <v>21227.983270000001</v>
      </c>
      <c r="X66" s="15">
        <v>1972.5068900000003</v>
      </c>
      <c r="Y66" s="15">
        <v>3739.29763</v>
      </c>
      <c r="Z66" s="15">
        <v>0</v>
      </c>
      <c r="AA66" s="15">
        <f t="shared" si="18"/>
        <v>105636.88171999999</v>
      </c>
      <c r="AB66" s="15">
        <v>29151.144499999999</v>
      </c>
      <c r="AC66" s="15">
        <v>6102.5489200000002</v>
      </c>
      <c r="AD66" s="15">
        <v>131.72722999999999</v>
      </c>
      <c r="AE66" s="15">
        <v>6839.7764200000001</v>
      </c>
      <c r="AF66" s="15">
        <v>4477.2481200000002</v>
      </c>
      <c r="AG66" s="15">
        <v>150.02198000000001</v>
      </c>
      <c r="AH66" s="15">
        <v>7980.8990899999999</v>
      </c>
      <c r="AI66" s="15">
        <v>50803.515459999995</v>
      </c>
      <c r="AJ66" s="15">
        <f t="shared" si="19"/>
        <v>133013.31861999998</v>
      </c>
      <c r="AK66" s="15">
        <f t="shared" si="20"/>
        <v>775.59355999997933</v>
      </c>
      <c r="AL66" s="15">
        <v>238.31200000000001</v>
      </c>
      <c r="AM66" s="15">
        <f t="shared" si="21"/>
        <v>537.28155999997932</v>
      </c>
    </row>
    <row r="67" spans="1:39" ht="12.75" customHeight="1" x14ac:dyDescent="0.15">
      <c r="A67" s="25" t="s">
        <v>206</v>
      </c>
      <c r="B67" s="25" t="s">
        <v>207</v>
      </c>
      <c r="C67" s="15">
        <f t="shared" si="11"/>
        <v>136161.31292</v>
      </c>
      <c r="D67" s="15">
        <v>135955.49651</v>
      </c>
      <c r="E67" s="15">
        <v>205.81640999999999</v>
      </c>
      <c r="F67" s="15">
        <f t="shared" si="12"/>
        <v>56544.422129999992</v>
      </c>
      <c r="G67" s="15">
        <v>4885.4947899999997</v>
      </c>
      <c r="H67" s="15">
        <v>51658.927339999995</v>
      </c>
      <c r="I67" s="15">
        <v>0</v>
      </c>
      <c r="J67" s="15">
        <f t="shared" si="13"/>
        <v>79616.890790000005</v>
      </c>
      <c r="K67" s="15">
        <v>5452.4908799999994</v>
      </c>
      <c r="L67" s="15">
        <v>1364.9374499999999</v>
      </c>
      <c r="M67" s="15">
        <f t="shared" si="14"/>
        <v>4087.5534299999995</v>
      </c>
      <c r="N67" s="15">
        <f t="shared" si="15"/>
        <v>8211.4374900000003</v>
      </c>
      <c r="O67" s="15">
        <v>5307.7433799999999</v>
      </c>
      <c r="P67" s="15">
        <v>2903.6941099999999</v>
      </c>
      <c r="Q67" s="15">
        <v>0</v>
      </c>
      <c r="R67" s="15">
        <v>167.14622</v>
      </c>
      <c r="S67" s="15">
        <v>0.87990000000000002</v>
      </c>
      <c r="T67" s="15">
        <f t="shared" si="16"/>
        <v>92083.907829999996</v>
      </c>
      <c r="U67" s="15">
        <f t="shared" si="17"/>
        <v>58445.115039999997</v>
      </c>
      <c r="V67" s="15">
        <v>644.58756000000005</v>
      </c>
      <c r="W67" s="15">
        <v>57635.693229999997</v>
      </c>
      <c r="X67" s="15">
        <v>164.83425</v>
      </c>
      <c r="Y67" s="15">
        <v>0</v>
      </c>
      <c r="Z67" s="15">
        <v>0</v>
      </c>
      <c r="AA67" s="15">
        <f t="shared" si="18"/>
        <v>25373.553110000001</v>
      </c>
      <c r="AB67" s="15">
        <v>7694.9461600000004</v>
      </c>
      <c r="AC67" s="15">
        <v>1586.2747300000001</v>
      </c>
      <c r="AD67" s="15">
        <v>26.382909999999999</v>
      </c>
      <c r="AE67" s="15">
        <v>2951.1469999999999</v>
      </c>
      <c r="AF67" s="15">
        <v>1189.2667799999999</v>
      </c>
      <c r="AG67" s="15">
        <v>0</v>
      </c>
      <c r="AH67" s="15">
        <v>3980.15951</v>
      </c>
      <c r="AI67" s="15">
        <v>7945.3760200000015</v>
      </c>
      <c r="AJ67" s="15">
        <f t="shared" si="19"/>
        <v>83818.668149999998</v>
      </c>
      <c r="AK67" s="15">
        <f t="shared" si="20"/>
        <v>8265.2396799999988</v>
      </c>
      <c r="AL67" s="15">
        <v>92.340260000000001</v>
      </c>
      <c r="AM67" s="15">
        <f t="shared" si="21"/>
        <v>8172.8994199999988</v>
      </c>
    </row>
    <row r="68" spans="1:39" ht="12.75" customHeight="1" x14ac:dyDescent="0.15">
      <c r="A68" s="25" t="s">
        <v>124</v>
      </c>
      <c r="B68" s="25" t="s">
        <v>125</v>
      </c>
      <c r="C68" s="15">
        <f t="shared" si="11"/>
        <v>60712.92957</v>
      </c>
      <c r="D68" s="15">
        <v>60317.392820000001</v>
      </c>
      <c r="E68" s="15">
        <v>395.53674999999998</v>
      </c>
      <c r="F68" s="15">
        <f t="shared" si="12"/>
        <v>11380.7948</v>
      </c>
      <c r="G68" s="15">
        <v>7586.9321600000003</v>
      </c>
      <c r="H68" s="15">
        <v>2639.5164999999997</v>
      </c>
      <c r="I68" s="15">
        <v>1154.3461400000001</v>
      </c>
      <c r="J68" s="15">
        <f t="shared" si="13"/>
        <v>49332.134770000004</v>
      </c>
      <c r="K68" s="15">
        <v>36979.248489999998</v>
      </c>
      <c r="L68" s="15">
        <v>6891.9769800000004</v>
      </c>
      <c r="M68" s="15">
        <f t="shared" si="14"/>
        <v>30087.271509999999</v>
      </c>
      <c r="N68" s="15">
        <f t="shared" si="15"/>
        <v>89489.316409999999</v>
      </c>
      <c r="O68" s="15">
        <v>566.82627999999875</v>
      </c>
      <c r="P68" s="15">
        <v>88922.490130000006</v>
      </c>
      <c r="Q68" s="15">
        <v>0</v>
      </c>
      <c r="R68" s="15">
        <v>1369.12122</v>
      </c>
      <c r="S68" s="15">
        <v>19.75346</v>
      </c>
      <c r="T68" s="15">
        <f t="shared" si="16"/>
        <v>170297.59737</v>
      </c>
      <c r="U68" s="15">
        <f t="shared" si="17"/>
        <v>20484.032520000001</v>
      </c>
      <c r="V68" s="15">
        <v>4049.0033899999999</v>
      </c>
      <c r="W68" s="15">
        <v>14137.31544</v>
      </c>
      <c r="X68" s="15">
        <v>295.13608000000005</v>
      </c>
      <c r="Y68" s="15">
        <v>136.75447000000003</v>
      </c>
      <c r="Z68" s="15">
        <v>1865.82314</v>
      </c>
      <c r="AA68" s="15">
        <f t="shared" si="18"/>
        <v>71244.599989999988</v>
      </c>
      <c r="AB68" s="15">
        <v>29098.961080000001</v>
      </c>
      <c r="AC68" s="15">
        <v>6039.4784200000004</v>
      </c>
      <c r="AD68" s="15">
        <v>1029.8369700000001</v>
      </c>
      <c r="AE68" s="15">
        <v>6124.4337400000004</v>
      </c>
      <c r="AF68" s="15">
        <v>3940.1833300000003</v>
      </c>
      <c r="AG68" s="15">
        <v>71.561999999999998</v>
      </c>
      <c r="AH68" s="15">
        <v>8007.3125200000004</v>
      </c>
      <c r="AI68" s="15">
        <v>16932.83193</v>
      </c>
      <c r="AJ68" s="15">
        <f t="shared" si="19"/>
        <v>91728.632509999996</v>
      </c>
      <c r="AK68" s="15">
        <f t="shared" si="20"/>
        <v>78568.964860000007</v>
      </c>
      <c r="AL68" s="15">
        <v>14279.585440000001</v>
      </c>
      <c r="AM68" s="15">
        <f t="shared" si="21"/>
        <v>64289.379420000005</v>
      </c>
    </row>
    <row r="69" spans="1:39" ht="12.75" customHeight="1" x14ac:dyDescent="0.15">
      <c r="A69" s="25" t="s">
        <v>158</v>
      </c>
      <c r="B69" s="25" t="s">
        <v>159</v>
      </c>
      <c r="C69" s="15">
        <f t="shared" si="11"/>
        <v>81057.603340000001</v>
      </c>
      <c r="D69" s="15">
        <v>79436.439150000006</v>
      </c>
      <c r="E69" s="15">
        <v>1621.16419</v>
      </c>
      <c r="F69" s="15">
        <f t="shared" si="12"/>
        <v>36970.438129999995</v>
      </c>
      <c r="G69" s="15">
        <v>9241.7836300000017</v>
      </c>
      <c r="H69" s="15">
        <v>24187.11982</v>
      </c>
      <c r="I69" s="15">
        <v>3541.5346799999998</v>
      </c>
      <c r="J69" s="15">
        <f t="shared" si="13"/>
        <v>44087.165210000006</v>
      </c>
      <c r="K69" s="15">
        <v>22658.719319999997</v>
      </c>
      <c r="L69" s="15">
        <v>2739.5565999999999</v>
      </c>
      <c r="M69" s="15">
        <f t="shared" si="14"/>
        <v>19919.162719999997</v>
      </c>
      <c r="N69" s="15">
        <f t="shared" si="15"/>
        <v>738.1721799999998</v>
      </c>
      <c r="O69" s="15">
        <v>-1514.1385500000001</v>
      </c>
      <c r="P69" s="15">
        <v>3248.9384399999999</v>
      </c>
      <c r="Q69" s="15">
        <v>-996.62770999999998</v>
      </c>
      <c r="R69" s="15">
        <v>9243.8766799999994</v>
      </c>
      <c r="S69" s="15">
        <v>7883.2579900000001</v>
      </c>
      <c r="T69" s="15">
        <f t="shared" si="16"/>
        <v>81871.634779999993</v>
      </c>
      <c r="U69" s="15">
        <f t="shared" si="17"/>
        <v>7026.7586200000005</v>
      </c>
      <c r="V69" s="15">
        <v>-0.43653000000000031</v>
      </c>
      <c r="W69" s="15">
        <v>3321.3811300000007</v>
      </c>
      <c r="X69" s="15">
        <v>3526.9428600000001</v>
      </c>
      <c r="Y69" s="15">
        <v>178.87115999999997</v>
      </c>
      <c r="Z69" s="15">
        <v>0</v>
      </c>
      <c r="AA69" s="15">
        <f t="shared" si="18"/>
        <v>57164.582289999998</v>
      </c>
      <c r="AB69" s="15">
        <v>24208.885310000001</v>
      </c>
      <c r="AC69" s="15">
        <v>5327.9450900000002</v>
      </c>
      <c r="AD69" s="15">
        <v>181.39699999999999</v>
      </c>
      <c r="AE69" s="15">
        <v>7174.0463099999997</v>
      </c>
      <c r="AF69" s="15">
        <v>5210.4569599999995</v>
      </c>
      <c r="AG69" s="15">
        <v>406.32922000000002</v>
      </c>
      <c r="AH69" s="15">
        <v>2400.6120099999998</v>
      </c>
      <c r="AI69" s="15">
        <v>12254.910389999997</v>
      </c>
      <c r="AJ69" s="15">
        <f t="shared" si="19"/>
        <v>64191.340909999999</v>
      </c>
      <c r="AK69" s="15">
        <f t="shared" si="20"/>
        <v>17680.293869999994</v>
      </c>
      <c r="AL69" s="15">
        <v>7335.5859499999997</v>
      </c>
      <c r="AM69" s="15">
        <f t="shared" si="21"/>
        <v>10344.707919999993</v>
      </c>
    </row>
    <row r="70" spans="1:39" ht="12.75" customHeight="1" x14ac:dyDescent="0.15">
      <c r="A70" s="25" t="s">
        <v>162</v>
      </c>
      <c r="B70" s="25" t="s">
        <v>163</v>
      </c>
      <c r="C70" s="15">
        <f t="shared" si="11"/>
        <v>74027.147610000015</v>
      </c>
      <c r="D70" s="15">
        <v>71409.333210000012</v>
      </c>
      <c r="E70" s="15">
        <v>2617.8144000000002</v>
      </c>
      <c r="F70" s="15">
        <f t="shared" si="12"/>
        <v>32510.226289999999</v>
      </c>
      <c r="G70" s="15">
        <v>13613.15263</v>
      </c>
      <c r="H70" s="15">
        <v>18897.073659999998</v>
      </c>
      <c r="I70" s="15">
        <v>0</v>
      </c>
      <c r="J70" s="15">
        <f t="shared" si="13"/>
        <v>41516.921320000016</v>
      </c>
      <c r="K70" s="15">
        <v>36828.414850000008</v>
      </c>
      <c r="L70" s="15">
        <v>1621.4063599999999</v>
      </c>
      <c r="M70" s="15">
        <f t="shared" si="14"/>
        <v>35207.008490000007</v>
      </c>
      <c r="N70" s="15">
        <f t="shared" si="15"/>
        <v>1988.5229100000001</v>
      </c>
      <c r="O70" s="15">
        <v>224.94493</v>
      </c>
      <c r="P70" s="15">
        <v>1763.57798</v>
      </c>
      <c r="Q70" s="15">
        <v>0</v>
      </c>
      <c r="R70" s="15">
        <v>14464.321740000001</v>
      </c>
      <c r="S70" s="15">
        <v>5845.9555899999996</v>
      </c>
      <c r="T70" s="15">
        <f t="shared" si="16"/>
        <v>99022.730050000027</v>
      </c>
      <c r="U70" s="15">
        <f t="shared" si="17"/>
        <v>3908.5248999999981</v>
      </c>
      <c r="V70" s="15">
        <v>0</v>
      </c>
      <c r="W70" s="15">
        <v>2831.0330599999979</v>
      </c>
      <c r="X70" s="15">
        <v>1080.10538</v>
      </c>
      <c r="Y70" s="15">
        <v>0.61865999999999843</v>
      </c>
      <c r="Z70" s="15">
        <v>-3.2322000000000002</v>
      </c>
      <c r="AA70" s="15">
        <f t="shared" si="18"/>
        <v>63563.599470000008</v>
      </c>
      <c r="AB70" s="15">
        <v>27767.640149999999</v>
      </c>
      <c r="AC70" s="15">
        <v>5429.5601200000001</v>
      </c>
      <c r="AD70" s="15">
        <v>196.49119999999999</v>
      </c>
      <c r="AE70" s="15">
        <v>4956.1126000000004</v>
      </c>
      <c r="AF70" s="15">
        <v>4593.8224799999998</v>
      </c>
      <c r="AG70" s="15">
        <v>183.17903999999999</v>
      </c>
      <c r="AH70" s="15">
        <v>9753.7255499999992</v>
      </c>
      <c r="AI70" s="15">
        <v>10683.06833</v>
      </c>
      <c r="AJ70" s="15">
        <f t="shared" si="19"/>
        <v>67472.124370000005</v>
      </c>
      <c r="AK70" s="15">
        <f t="shared" si="20"/>
        <v>31550.605680000022</v>
      </c>
      <c r="AL70" s="15">
        <v>5770.4189999999999</v>
      </c>
      <c r="AM70" s="15">
        <f t="shared" si="21"/>
        <v>25780.186680000021</v>
      </c>
    </row>
    <row r="71" spans="1:39" ht="12.75" customHeight="1" x14ac:dyDescent="0.15">
      <c r="A71" s="25" t="s">
        <v>228</v>
      </c>
      <c r="B71" s="25" t="s">
        <v>229</v>
      </c>
      <c r="C71" s="15">
        <f t="shared" ref="C71:C90" si="22">D71+E71</f>
        <v>72875.283060000002</v>
      </c>
      <c r="D71" s="15">
        <v>64898.064939999997</v>
      </c>
      <c r="E71" s="15">
        <v>7977.2181200000005</v>
      </c>
      <c r="F71" s="15">
        <f t="shared" ref="F71:F90" si="23">G71+H71+I71</f>
        <v>2.9837899999999999</v>
      </c>
      <c r="G71" s="15">
        <v>0</v>
      </c>
      <c r="H71" s="15">
        <v>2.4113699999999998</v>
      </c>
      <c r="I71" s="15">
        <v>0.57241999999999993</v>
      </c>
      <c r="J71" s="15">
        <f t="shared" ref="J71:J90" si="24">C71-F71</f>
        <v>72872.299270000003</v>
      </c>
      <c r="K71" s="15">
        <v>23872.353629999998</v>
      </c>
      <c r="L71" s="15">
        <v>2542.5859100000002</v>
      </c>
      <c r="M71" s="15">
        <f t="shared" ref="M71:M90" si="25">K71-L71</f>
        <v>21329.767719999996</v>
      </c>
      <c r="N71" s="15">
        <f t="shared" ref="N71:N90" si="26">O71+P71+Q71</f>
        <v>4082.5992800000004</v>
      </c>
      <c r="O71" s="15">
        <v>4054.1369800000002</v>
      </c>
      <c r="P71" s="15">
        <v>28.462299999999999</v>
      </c>
      <c r="Q71" s="15">
        <v>0</v>
      </c>
      <c r="R71" s="15">
        <v>566.93539999999996</v>
      </c>
      <c r="S71" s="15">
        <v>356.72431</v>
      </c>
      <c r="T71" s="15">
        <f t="shared" ref="T71:T90" si="27">J71+M71+N71+R71+S71</f>
        <v>99208.325979999994</v>
      </c>
      <c r="U71" s="15">
        <f t="shared" ref="U71:U90" si="28">V71+W71+X71+Y71+Z71</f>
        <v>70500.135869999984</v>
      </c>
      <c r="V71" s="15">
        <v>0</v>
      </c>
      <c r="W71" s="15">
        <v>70400.53422999999</v>
      </c>
      <c r="X71" s="15">
        <v>118.56533000000003</v>
      </c>
      <c r="Y71" s="15">
        <v>-18.96369</v>
      </c>
      <c r="Z71" s="15">
        <v>0</v>
      </c>
      <c r="AA71" s="15">
        <f t="shared" ref="AA71:AA90" si="29">AB71+AC71+AD71+AE71+AF71+AG71+AH71+AI71</f>
        <v>70790.239390000002</v>
      </c>
      <c r="AB71" s="15">
        <v>25617.151170000001</v>
      </c>
      <c r="AC71" s="15">
        <v>5153.0776900000001</v>
      </c>
      <c r="AD71" s="15">
        <v>144.63443999999998</v>
      </c>
      <c r="AE71" s="15">
        <v>17230.185890000001</v>
      </c>
      <c r="AF71" s="15">
        <v>9886.701939999999</v>
      </c>
      <c r="AG71" s="15">
        <v>0</v>
      </c>
      <c r="AH71" s="15">
        <v>6503.7220699999998</v>
      </c>
      <c r="AI71" s="15">
        <v>6254.7661899999994</v>
      </c>
      <c r="AJ71" s="15">
        <f t="shared" ref="AJ71:AJ90" si="30">U71+AA71</f>
        <v>141290.37526</v>
      </c>
      <c r="AK71" s="15">
        <f t="shared" ref="AK71:AK90" si="31">T71-AJ71</f>
        <v>-42082.049280000007</v>
      </c>
      <c r="AL71" s="15">
        <v>40.83</v>
      </c>
      <c r="AM71" s="15">
        <f t="shared" ref="AM71:AM90" si="32">AK71-AL71</f>
        <v>-42122.879280000008</v>
      </c>
    </row>
    <row r="72" spans="1:39" ht="12.75" customHeight="1" x14ac:dyDescent="0.15">
      <c r="A72" s="25" t="s">
        <v>190</v>
      </c>
      <c r="B72" s="25" t="s">
        <v>191</v>
      </c>
      <c r="C72" s="15">
        <f t="shared" si="22"/>
        <v>79648.202850000001</v>
      </c>
      <c r="D72" s="15">
        <v>77424.464770000006</v>
      </c>
      <c r="E72" s="15">
        <v>2223.7380800000001</v>
      </c>
      <c r="F72" s="15">
        <f t="shared" si="23"/>
        <v>19912.447</v>
      </c>
      <c r="G72" s="15">
        <v>3588.7283600000001</v>
      </c>
      <c r="H72" s="15">
        <v>15412.62242</v>
      </c>
      <c r="I72" s="15">
        <v>911.09622000000002</v>
      </c>
      <c r="J72" s="15">
        <f t="shared" si="24"/>
        <v>59735.755850000001</v>
      </c>
      <c r="K72" s="15">
        <v>30121.83626</v>
      </c>
      <c r="L72" s="15">
        <v>3957.2567600000002</v>
      </c>
      <c r="M72" s="15">
        <f t="shared" si="25"/>
        <v>26164.5795</v>
      </c>
      <c r="N72" s="15">
        <f t="shared" si="26"/>
        <v>5257.9959900000003</v>
      </c>
      <c r="O72" s="15">
        <v>1652.1129699999999</v>
      </c>
      <c r="P72" s="15">
        <v>3605.8830200000002</v>
      </c>
      <c r="Q72" s="15">
        <v>0</v>
      </c>
      <c r="R72" s="15">
        <v>551.29378999999994</v>
      </c>
      <c r="S72" s="15">
        <v>969.84942000000001</v>
      </c>
      <c r="T72" s="15">
        <f t="shared" si="27"/>
        <v>92679.474549999999</v>
      </c>
      <c r="U72" s="15">
        <f t="shared" si="28"/>
        <v>1945.8404799999994</v>
      </c>
      <c r="V72" s="15">
        <v>186.99618000000001</v>
      </c>
      <c r="W72" s="15">
        <v>2550.0085499999996</v>
      </c>
      <c r="X72" s="15">
        <v>96.854339999999993</v>
      </c>
      <c r="Y72" s="15">
        <v>-888.01859000000002</v>
      </c>
      <c r="Z72" s="15">
        <v>0</v>
      </c>
      <c r="AA72" s="15">
        <f t="shared" si="29"/>
        <v>88951.38708</v>
      </c>
      <c r="AB72" s="15">
        <v>33034.664420000001</v>
      </c>
      <c r="AC72" s="15">
        <v>7315.3249500000002</v>
      </c>
      <c r="AD72" s="15">
        <v>316.44830999999999</v>
      </c>
      <c r="AE72" s="15">
        <v>10222.16814</v>
      </c>
      <c r="AF72" s="15">
        <v>3947.1624200000001</v>
      </c>
      <c r="AG72" s="15">
        <v>1063.53739</v>
      </c>
      <c r="AH72" s="15">
        <v>11406.249040000001</v>
      </c>
      <c r="AI72" s="15">
        <v>21645.832410000006</v>
      </c>
      <c r="AJ72" s="15">
        <f t="shared" si="30"/>
        <v>90897.227559999999</v>
      </c>
      <c r="AK72" s="15">
        <f t="shared" si="31"/>
        <v>1782.2469899999996</v>
      </c>
      <c r="AL72" s="15">
        <v>229.84474</v>
      </c>
      <c r="AM72" s="15">
        <f t="shared" si="32"/>
        <v>1552.4022499999996</v>
      </c>
    </row>
    <row r="73" spans="1:39" ht="12.75" customHeight="1" x14ac:dyDescent="0.15">
      <c r="A73" s="25" t="s">
        <v>168</v>
      </c>
      <c r="B73" s="25" t="s">
        <v>169</v>
      </c>
      <c r="C73" s="15">
        <f t="shared" si="22"/>
        <v>72134.965940000009</v>
      </c>
      <c r="D73" s="15">
        <v>69558.533880000003</v>
      </c>
      <c r="E73" s="15">
        <v>2576.4320600000005</v>
      </c>
      <c r="F73" s="15">
        <f t="shared" si="23"/>
        <v>33936.606039999999</v>
      </c>
      <c r="G73" s="15">
        <v>4833.1831600000005</v>
      </c>
      <c r="H73" s="15">
        <v>29103.422879999998</v>
      </c>
      <c r="I73" s="15">
        <v>0</v>
      </c>
      <c r="J73" s="15">
        <f t="shared" si="24"/>
        <v>38198.35990000001</v>
      </c>
      <c r="K73" s="15">
        <v>39070.10572</v>
      </c>
      <c r="L73" s="15">
        <v>5778.4737699999996</v>
      </c>
      <c r="M73" s="15">
        <f t="shared" si="25"/>
        <v>33291.631950000003</v>
      </c>
      <c r="N73" s="15">
        <f t="shared" si="26"/>
        <v>13446.668039999999</v>
      </c>
      <c r="O73" s="15">
        <v>10053.701059999999</v>
      </c>
      <c r="P73" s="15">
        <v>3392.9669799999997</v>
      </c>
      <c r="Q73" s="15">
        <v>0</v>
      </c>
      <c r="R73" s="15">
        <v>2644.4344700000001</v>
      </c>
      <c r="S73" s="15">
        <v>55.781219999999998</v>
      </c>
      <c r="T73" s="15">
        <f t="shared" si="27"/>
        <v>87636.875580000022</v>
      </c>
      <c r="U73" s="15">
        <f t="shared" si="28"/>
        <v>4862.97138</v>
      </c>
      <c r="V73" s="15">
        <v>60.592679999999973</v>
      </c>
      <c r="W73" s="15">
        <v>5944.3006500000001</v>
      </c>
      <c r="X73" s="15">
        <v>193.70456999999999</v>
      </c>
      <c r="Y73" s="15">
        <v>-1339.2265199999999</v>
      </c>
      <c r="Z73" s="15">
        <v>3.6</v>
      </c>
      <c r="AA73" s="15">
        <f t="shared" si="29"/>
        <v>79091.202520000006</v>
      </c>
      <c r="AB73" s="15">
        <v>42746.849750000001</v>
      </c>
      <c r="AC73" s="15">
        <v>6438.2709699999996</v>
      </c>
      <c r="AD73" s="15">
        <v>227.43455999999998</v>
      </c>
      <c r="AE73" s="15">
        <v>4870.7952299999997</v>
      </c>
      <c r="AF73" s="15">
        <v>3699.3961800000002</v>
      </c>
      <c r="AG73" s="15">
        <v>121.8031</v>
      </c>
      <c r="AH73" s="15">
        <v>8576.6219999999994</v>
      </c>
      <c r="AI73" s="15">
        <v>12410.030729999999</v>
      </c>
      <c r="AJ73" s="15">
        <f t="shared" si="30"/>
        <v>83954.173900000009</v>
      </c>
      <c r="AK73" s="15">
        <f t="shared" si="31"/>
        <v>3682.7016800000129</v>
      </c>
      <c r="AL73" s="15">
        <v>678.23544000000004</v>
      </c>
      <c r="AM73" s="15">
        <f t="shared" si="32"/>
        <v>3004.4662400000129</v>
      </c>
    </row>
    <row r="74" spans="1:39" ht="12.75" customHeight="1" x14ac:dyDescent="0.15">
      <c r="A74" s="25" t="s">
        <v>202</v>
      </c>
      <c r="B74" s="25" t="s">
        <v>203</v>
      </c>
      <c r="C74" s="15">
        <f t="shared" si="22"/>
        <v>52213.616130000002</v>
      </c>
      <c r="D74" s="15">
        <v>50133.817240000004</v>
      </c>
      <c r="E74" s="15">
        <v>2079.79889</v>
      </c>
      <c r="F74" s="15">
        <f t="shared" si="23"/>
        <v>22954.026890000001</v>
      </c>
      <c r="G74" s="15">
        <v>6096.256159999999</v>
      </c>
      <c r="H74" s="15">
        <v>12592.15192</v>
      </c>
      <c r="I74" s="15">
        <v>4265.6188099999999</v>
      </c>
      <c r="J74" s="15">
        <f t="shared" si="24"/>
        <v>29259.589240000001</v>
      </c>
      <c r="K74" s="15">
        <v>67912.647000000012</v>
      </c>
      <c r="L74" s="15">
        <v>6455.9680599999992</v>
      </c>
      <c r="M74" s="15">
        <f t="shared" si="25"/>
        <v>61456.678940000013</v>
      </c>
      <c r="N74" s="15">
        <f t="shared" si="26"/>
        <v>17112.0147</v>
      </c>
      <c r="O74" s="15">
        <v>1215.08484</v>
      </c>
      <c r="P74" s="15">
        <v>15896.92986</v>
      </c>
      <c r="Q74" s="15">
        <v>0</v>
      </c>
      <c r="R74" s="15">
        <v>6448.6276600000001</v>
      </c>
      <c r="S74" s="15">
        <v>122.93089000000001</v>
      </c>
      <c r="T74" s="15">
        <f t="shared" si="27"/>
        <v>114399.84143000001</v>
      </c>
      <c r="U74" s="15">
        <f t="shared" si="28"/>
        <v>10748.33373</v>
      </c>
      <c r="V74" s="15">
        <v>126.9297</v>
      </c>
      <c r="W74" s="15">
        <v>7667.2795400000005</v>
      </c>
      <c r="X74" s="15">
        <v>46.235920000000014</v>
      </c>
      <c r="Y74" s="15">
        <v>2907.8885700000001</v>
      </c>
      <c r="Z74" s="15">
        <v>0</v>
      </c>
      <c r="AA74" s="15">
        <f t="shared" si="29"/>
        <v>115846.28889999999</v>
      </c>
      <c r="AB74" s="15">
        <v>58591.764770000002</v>
      </c>
      <c r="AC74" s="15">
        <v>12440.416450000001</v>
      </c>
      <c r="AD74" s="15">
        <v>411.91361000000001</v>
      </c>
      <c r="AE74" s="15">
        <v>4841.5957600000002</v>
      </c>
      <c r="AF74" s="15">
        <v>6764.4406200000003</v>
      </c>
      <c r="AG74" s="15">
        <v>27.492000000000001</v>
      </c>
      <c r="AH74" s="15">
        <v>21588.502659999998</v>
      </c>
      <c r="AI74" s="15">
        <v>11180.16303</v>
      </c>
      <c r="AJ74" s="15">
        <f t="shared" si="30"/>
        <v>126594.62262999998</v>
      </c>
      <c r="AK74" s="15">
        <f t="shared" si="31"/>
        <v>-12194.781199999969</v>
      </c>
      <c r="AL74" s="15">
        <v>4349.8816900000002</v>
      </c>
      <c r="AM74" s="15">
        <f t="shared" si="32"/>
        <v>-16544.662889999971</v>
      </c>
    </row>
    <row r="75" spans="1:39" ht="12.75" customHeight="1" x14ac:dyDescent="0.15">
      <c r="A75" s="25" t="s">
        <v>136</v>
      </c>
      <c r="B75" s="25" t="s">
        <v>137</v>
      </c>
      <c r="C75" s="15">
        <f t="shared" si="22"/>
        <v>52114.02779</v>
      </c>
      <c r="D75" s="15">
        <v>46257.377760000003</v>
      </c>
      <c r="E75" s="15">
        <v>5856.6500299999998</v>
      </c>
      <c r="F75" s="15">
        <f t="shared" si="23"/>
        <v>29312.406909999998</v>
      </c>
      <c r="G75" s="15">
        <v>8011.7163500000006</v>
      </c>
      <c r="H75" s="15">
        <v>21300.690559999999</v>
      </c>
      <c r="I75" s="15">
        <v>0</v>
      </c>
      <c r="J75" s="15">
        <f t="shared" si="24"/>
        <v>22801.620880000002</v>
      </c>
      <c r="K75" s="15">
        <v>8426.2687999999998</v>
      </c>
      <c r="L75" s="15">
        <v>1982.5091400000001</v>
      </c>
      <c r="M75" s="15">
        <f t="shared" si="25"/>
        <v>6443.7596599999997</v>
      </c>
      <c r="N75" s="15">
        <f t="shared" si="26"/>
        <v>768.74786999999992</v>
      </c>
      <c r="O75" s="15">
        <v>61.58193</v>
      </c>
      <c r="P75" s="15">
        <v>707.16593999999998</v>
      </c>
      <c r="Q75" s="15">
        <v>0</v>
      </c>
      <c r="R75" s="15">
        <v>958.86424999999997</v>
      </c>
      <c r="S75" s="15">
        <v>67.733519999999999</v>
      </c>
      <c r="T75" s="15">
        <f t="shared" si="27"/>
        <v>31040.726180000001</v>
      </c>
      <c r="U75" s="15">
        <f t="shared" si="28"/>
        <v>-2368.0569299999997</v>
      </c>
      <c r="V75" s="15">
        <v>0</v>
      </c>
      <c r="W75" s="15">
        <v>-2361.3662199999999</v>
      </c>
      <c r="X75" s="15">
        <v>-0.47706999999999999</v>
      </c>
      <c r="Y75" s="15">
        <v>-6.2136399999999981</v>
      </c>
      <c r="Z75" s="15">
        <v>0</v>
      </c>
      <c r="AA75" s="15">
        <f t="shared" si="29"/>
        <v>32793.750169999999</v>
      </c>
      <c r="AB75" s="15">
        <v>11398.83037</v>
      </c>
      <c r="AC75" s="15">
        <v>2524.4463999999998</v>
      </c>
      <c r="AD75" s="15">
        <v>82.772499999999994</v>
      </c>
      <c r="AE75" s="15">
        <v>4493.5268299999998</v>
      </c>
      <c r="AF75" s="15">
        <v>3028.0878199999997</v>
      </c>
      <c r="AG75" s="15">
        <v>1137.01223</v>
      </c>
      <c r="AH75" s="15">
        <v>4017.1782899999998</v>
      </c>
      <c r="AI75" s="15">
        <v>6111.8957300000002</v>
      </c>
      <c r="AJ75" s="15">
        <f t="shared" si="30"/>
        <v>30425.693240000001</v>
      </c>
      <c r="AK75" s="15">
        <f t="shared" si="31"/>
        <v>615.03294000000096</v>
      </c>
      <c r="AL75" s="15">
        <v>139.97499999999999</v>
      </c>
      <c r="AM75" s="15">
        <f t="shared" si="32"/>
        <v>475.05794000000094</v>
      </c>
    </row>
    <row r="76" spans="1:39" ht="12.75" customHeight="1" x14ac:dyDescent="0.15">
      <c r="A76" s="25" t="s">
        <v>128</v>
      </c>
      <c r="B76" s="25" t="s">
        <v>129</v>
      </c>
      <c r="C76" s="15">
        <f t="shared" si="22"/>
        <v>49296.694389999997</v>
      </c>
      <c r="D76" s="15">
        <v>48541.339179999995</v>
      </c>
      <c r="E76" s="15">
        <v>755.35520999999994</v>
      </c>
      <c r="F76" s="15">
        <f t="shared" si="23"/>
        <v>28047.289260000001</v>
      </c>
      <c r="G76" s="15">
        <v>8854.5983199999991</v>
      </c>
      <c r="H76" s="15">
        <v>19187.83596</v>
      </c>
      <c r="I76" s="15">
        <v>4.8549800000000003</v>
      </c>
      <c r="J76" s="15">
        <f t="shared" si="24"/>
        <v>21249.405129999996</v>
      </c>
      <c r="K76" s="15">
        <v>19224.145589999996</v>
      </c>
      <c r="L76" s="15">
        <v>785.66336000000001</v>
      </c>
      <c r="M76" s="15">
        <f t="shared" si="25"/>
        <v>18438.482229999998</v>
      </c>
      <c r="N76" s="15">
        <f t="shared" si="26"/>
        <v>4483.8015400000004</v>
      </c>
      <c r="O76" s="15">
        <v>1009.4919</v>
      </c>
      <c r="P76" s="15">
        <v>3474.3096399999999</v>
      </c>
      <c r="Q76" s="15">
        <v>0</v>
      </c>
      <c r="R76" s="15">
        <v>8049.7681900000007</v>
      </c>
      <c r="S76" s="15">
        <v>315.78992</v>
      </c>
      <c r="T76" s="15">
        <f t="shared" si="27"/>
        <v>52537.247009999999</v>
      </c>
      <c r="U76" s="15">
        <f t="shared" si="28"/>
        <v>10114.142019999999</v>
      </c>
      <c r="V76" s="15">
        <v>8149.2535300000009</v>
      </c>
      <c r="W76" s="15">
        <v>9631.8858700000001</v>
      </c>
      <c r="X76" s="15">
        <v>-7666.9973799999998</v>
      </c>
      <c r="Y76" s="15">
        <v>0</v>
      </c>
      <c r="Z76" s="15">
        <v>0</v>
      </c>
      <c r="AA76" s="15">
        <f t="shared" si="29"/>
        <v>42088.813169999994</v>
      </c>
      <c r="AB76" s="15">
        <v>15161.32741</v>
      </c>
      <c r="AC76" s="15">
        <v>3346.7304899999999</v>
      </c>
      <c r="AD76" s="15">
        <v>117.07923</v>
      </c>
      <c r="AE76" s="15">
        <v>3858.7510600000001</v>
      </c>
      <c r="AF76" s="15">
        <v>12497.81374</v>
      </c>
      <c r="AG76" s="15">
        <v>48.064169999999997</v>
      </c>
      <c r="AH76" s="15">
        <v>3092.3830400000002</v>
      </c>
      <c r="AI76" s="15">
        <v>3966.6640299999999</v>
      </c>
      <c r="AJ76" s="15">
        <f t="shared" si="30"/>
        <v>52202.955189999993</v>
      </c>
      <c r="AK76" s="15">
        <f t="shared" si="31"/>
        <v>334.29182000000583</v>
      </c>
      <c r="AL76" s="15">
        <v>47.036010000000005</v>
      </c>
      <c r="AM76" s="15">
        <f t="shared" si="32"/>
        <v>287.25581000000579</v>
      </c>
    </row>
    <row r="77" spans="1:39" ht="12.75" customHeight="1" x14ac:dyDescent="0.15">
      <c r="A77" s="25" t="s">
        <v>198</v>
      </c>
      <c r="B77" s="25" t="s">
        <v>199</v>
      </c>
      <c r="C77" s="15">
        <f t="shared" si="22"/>
        <v>54871.056209999995</v>
      </c>
      <c r="D77" s="15">
        <v>54871.056209999995</v>
      </c>
      <c r="E77" s="15">
        <v>0</v>
      </c>
      <c r="F77" s="15">
        <f t="shared" si="23"/>
        <v>9835.2176699999982</v>
      </c>
      <c r="G77" s="15">
        <v>4130.9470199999996</v>
      </c>
      <c r="H77" s="15">
        <v>555.67948000000001</v>
      </c>
      <c r="I77" s="15">
        <v>5148.5911699999997</v>
      </c>
      <c r="J77" s="15">
        <f t="shared" si="24"/>
        <v>45035.838539999997</v>
      </c>
      <c r="K77" s="15">
        <v>19773.136600000002</v>
      </c>
      <c r="L77" s="15">
        <v>542.50986</v>
      </c>
      <c r="M77" s="15">
        <f t="shared" si="25"/>
        <v>19230.626740000003</v>
      </c>
      <c r="N77" s="15">
        <f t="shared" si="26"/>
        <v>1629.71074</v>
      </c>
      <c r="O77" s="15">
        <v>268.53766000000002</v>
      </c>
      <c r="P77" s="15">
        <v>1361.17308</v>
      </c>
      <c r="Q77" s="15">
        <v>0</v>
      </c>
      <c r="R77" s="15">
        <v>176.12505000000002</v>
      </c>
      <c r="S77" s="15">
        <v>399.56310999999994</v>
      </c>
      <c r="T77" s="15">
        <f t="shared" si="27"/>
        <v>66471.864180000004</v>
      </c>
      <c r="U77" s="15">
        <f t="shared" si="28"/>
        <v>2852.2814499999999</v>
      </c>
      <c r="V77" s="15">
        <v>3.2551700000000006</v>
      </c>
      <c r="W77" s="15">
        <v>2850.8862100000001</v>
      </c>
      <c r="X77" s="15">
        <v>-1.8599300000000001</v>
      </c>
      <c r="Y77" s="15">
        <v>0</v>
      </c>
      <c r="Z77" s="15">
        <v>0</v>
      </c>
      <c r="AA77" s="15">
        <f t="shared" si="29"/>
        <v>58338.790210000006</v>
      </c>
      <c r="AB77" s="15">
        <v>21068.55575</v>
      </c>
      <c r="AC77" s="15">
        <v>3819.0766899999999</v>
      </c>
      <c r="AD77" s="15">
        <v>5944.5925399999996</v>
      </c>
      <c r="AE77" s="15">
        <v>8829.9314999999988</v>
      </c>
      <c r="AF77" s="15">
        <v>2250.2957000000001</v>
      </c>
      <c r="AG77" s="15">
        <v>357.67102</v>
      </c>
      <c r="AH77" s="15">
        <v>5936.84591</v>
      </c>
      <c r="AI77" s="15">
        <v>10131.821099999999</v>
      </c>
      <c r="AJ77" s="15">
        <f t="shared" si="30"/>
        <v>61191.071660000009</v>
      </c>
      <c r="AK77" s="15">
        <f t="shared" si="31"/>
        <v>5280.7925199999954</v>
      </c>
      <c r="AL77" s="15">
        <v>0</v>
      </c>
      <c r="AM77" s="15">
        <f t="shared" si="32"/>
        <v>5280.7925199999954</v>
      </c>
    </row>
    <row r="78" spans="1:39" ht="12.75" customHeight="1" x14ac:dyDescent="0.15">
      <c r="A78" s="25" t="s">
        <v>126</v>
      </c>
      <c r="B78" s="25" t="s">
        <v>127</v>
      </c>
      <c r="C78" s="15">
        <f t="shared" si="22"/>
        <v>40379.100979999996</v>
      </c>
      <c r="D78" s="15">
        <v>40364.865359999996</v>
      </c>
      <c r="E78" s="15">
        <v>14.235620000000001</v>
      </c>
      <c r="F78" s="15">
        <f t="shared" si="23"/>
        <v>6031.4681899999996</v>
      </c>
      <c r="G78" s="15">
        <v>2740.8656499999997</v>
      </c>
      <c r="H78" s="15">
        <v>3290.6025399999999</v>
      </c>
      <c r="I78" s="15">
        <v>0</v>
      </c>
      <c r="J78" s="15">
        <f t="shared" si="24"/>
        <v>34347.632789999996</v>
      </c>
      <c r="K78" s="15">
        <v>19010.876</v>
      </c>
      <c r="L78" s="15">
        <v>1819.2189499999999</v>
      </c>
      <c r="M78" s="15">
        <f t="shared" si="25"/>
        <v>17191.657050000002</v>
      </c>
      <c r="N78" s="15">
        <f t="shared" si="26"/>
        <v>3153.8301199999996</v>
      </c>
      <c r="O78" s="15">
        <v>-298.50956000000002</v>
      </c>
      <c r="P78" s="15">
        <v>1178.56953</v>
      </c>
      <c r="Q78" s="15">
        <v>2273.7701499999998</v>
      </c>
      <c r="R78" s="15">
        <v>406.59894000000003</v>
      </c>
      <c r="S78" s="15">
        <v>1272.1787599999998</v>
      </c>
      <c r="T78" s="15">
        <f t="shared" si="27"/>
        <v>56371.897660000002</v>
      </c>
      <c r="U78" s="15">
        <f t="shared" si="28"/>
        <v>1379.66497</v>
      </c>
      <c r="V78" s="15">
        <v>-8.3430599999999995</v>
      </c>
      <c r="W78" s="15">
        <v>0</v>
      </c>
      <c r="X78" s="15">
        <v>35.911900000000003</v>
      </c>
      <c r="Y78" s="15">
        <v>1352.0961300000001</v>
      </c>
      <c r="Z78" s="15">
        <v>0</v>
      </c>
      <c r="AA78" s="15">
        <f t="shared" si="29"/>
        <v>49916.792939999999</v>
      </c>
      <c r="AB78" s="15">
        <v>18381.049459999998</v>
      </c>
      <c r="AC78" s="15">
        <v>3116.69236</v>
      </c>
      <c r="AD78" s="15">
        <v>781.70272</v>
      </c>
      <c r="AE78" s="15">
        <v>1742.6015499999999</v>
      </c>
      <c r="AF78" s="15">
        <v>2077.9159799999998</v>
      </c>
      <c r="AG78" s="15">
        <v>1145.6931199999999</v>
      </c>
      <c r="AH78" s="15">
        <v>4585.3037599999998</v>
      </c>
      <c r="AI78" s="15">
        <v>18085.833989999999</v>
      </c>
      <c r="AJ78" s="15">
        <f t="shared" si="30"/>
        <v>51296.457909999997</v>
      </c>
      <c r="AK78" s="15">
        <f t="shared" si="31"/>
        <v>5075.439750000005</v>
      </c>
      <c r="AL78" s="15">
        <v>-3904.8793799999999</v>
      </c>
      <c r="AM78" s="15">
        <f t="shared" si="32"/>
        <v>8980.3191300000053</v>
      </c>
    </row>
    <row r="79" spans="1:39" ht="12.75" customHeight="1" x14ac:dyDescent="0.15">
      <c r="A79" s="25" t="s">
        <v>224</v>
      </c>
      <c r="B79" s="25" t="s">
        <v>225</v>
      </c>
      <c r="C79" s="15">
        <f t="shared" si="22"/>
        <v>12565.95768</v>
      </c>
      <c r="D79" s="15">
        <v>12564.10549</v>
      </c>
      <c r="E79" s="15">
        <v>1.85219</v>
      </c>
      <c r="F79" s="15">
        <f t="shared" si="23"/>
        <v>2461.4498699999999</v>
      </c>
      <c r="G79" s="15">
        <v>2440.3671899999999</v>
      </c>
      <c r="H79" s="15">
        <v>21.08268</v>
      </c>
      <c r="I79" s="15">
        <v>0</v>
      </c>
      <c r="J79" s="15">
        <f t="shared" si="24"/>
        <v>10104.507809999999</v>
      </c>
      <c r="K79" s="15">
        <v>32324.504619999996</v>
      </c>
      <c r="L79" s="15">
        <v>1629.2825100000002</v>
      </c>
      <c r="M79" s="15">
        <f t="shared" si="25"/>
        <v>30695.222109999995</v>
      </c>
      <c r="N79" s="15">
        <f t="shared" si="26"/>
        <v>4078.5292599999993</v>
      </c>
      <c r="O79" s="15">
        <v>2796.3966599999994</v>
      </c>
      <c r="P79" s="15">
        <v>1282.1325999999999</v>
      </c>
      <c r="Q79" s="15">
        <v>0</v>
      </c>
      <c r="R79" s="15">
        <v>61160.512659999993</v>
      </c>
      <c r="S79" s="15">
        <v>416.08846999999997</v>
      </c>
      <c r="T79" s="15">
        <f t="shared" si="27"/>
        <v>106454.86030999999</v>
      </c>
      <c r="U79" s="15">
        <f t="shared" si="28"/>
        <v>6529.0631299999995</v>
      </c>
      <c r="V79" s="15">
        <v>0</v>
      </c>
      <c r="W79" s="15">
        <v>730.49045000000001</v>
      </c>
      <c r="X79" s="15">
        <v>5110.9055599999992</v>
      </c>
      <c r="Y79" s="15">
        <v>687.66711999999995</v>
      </c>
      <c r="Z79" s="15">
        <v>0</v>
      </c>
      <c r="AA79" s="15">
        <f t="shared" si="29"/>
        <v>122382.55021999998</v>
      </c>
      <c r="AB79" s="15">
        <v>24610.43172</v>
      </c>
      <c r="AC79" s="15">
        <v>4173.0459099999998</v>
      </c>
      <c r="AD79" s="15">
        <v>11.78166</v>
      </c>
      <c r="AE79" s="15">
        <v>7548.2188700000006</v>
      </c>
      <c r="AF79" s="15">
        <v>2352.5056599999998</v>
      </c>
      <c r="AG79" s="15">
        <v>24.8</v>
      </c>
      <c r="AH79" s="15">
        <v>5697.0049900000004</v>
      </c>
      <c r="AI79" s="15">
        <v>77964.761409999977</v>
      </c>
      <c r="AJ79" s="15">
        <f t="shared" si="30"/>
        <v>128911.61334999997</v>
      </c>
      <c r="AK79" s="15">
        <f t="shared" si="31"/>
        <v>-22456.753039999981</v>
      </c>
      <c r="AL79" s="15">
        <v>0</v>
      </c>
      <c r="AM79" s="15">
        <f t="shared" si="32"/>
        <v>-22456.753039999981</v>
      </c>
    </row>
    <row r="80" spans="1:39" ht="12.75" customHeight="1" x14ac:dyDescent="0.15">
      <c r="A80" s="25" t="s">
        <v>174</v>
      </c>
      <c r="B80" s="25" t="s">
        <v>175</v>
      </c>
      <c r="C80" s="15">
        <f t="shared" si="22"/>
        <v>47969.271319999993</v>
      </c>
      <c r="D80" s="15">
        <v>47821.179639999995</v>
      </c>
      <c r="E80" s="15">
        <v>148.09168</v>
      </c>
      <c r="F80" s="15">
        <f t="shared" si="23"/>
        <v>17908.387729999999</v>
      </c>
      <c r="G80" s="15">
        <v>1359.0012700000002</v>
      </c>
      <c r="H80" s="15">
        <v>14401.124309999999</v>
      </c>
      <c r="I80" s="15">
        <v>2148.26215</v>
      </c>
      <c r="J80" s="15">
        <f t="shared" si="24"/>
        <v>30060.883589999994</v>
      </c>
      <c r="K80" s="15">
        <v>7552.2822699999997</v>
      </c>
      <c r="L80" s="15">
        <v>1696.97732</v>
      </c>
      <c r="M80" s="15">
        <f t="shared" si="25"/>
        <v>5855.3049499999997</v>
      </c>
      <c r="N80" s="15">
        <f t="shared" si="26"/>
        <v>1868.8693699999999</v>
      </c>
      <c r="O80" s="15">
        <v>64.598489999999998</v>
      </c>
      <c r="P80" s="15">
        <v>1804.2708799999998</v>
      </c>
      <c r="Q80" s="15">
        <v>0</v>
      </c>
      <c r="R80" s="15">
        <v>134.38902999999999</v>
      </c>
      <c r="S80" s="15">
        <v>7.5381099999999996</v>
      </c>
      <c r="T80" s="15">
        <f t="shared" si="27"/>
        <v>37926.985049999996</v>
      </c>
      <c r="U80" s="15">
        <f t="shared" si="28"/>
        <v>-1118.28719</v>
      </c>
      <c r="V80" s="15">
        <v>0</v>
      </c>
      <c r="W80" s="15">
        <v>-1118.29919</v>
      </c>
      <c r="X80" s="15">
        <v>1.2E-2</v>
      </c>
      <c r="Y80" s="15">
        <v>0</v>
      </c>
      <c r="Z80" s="15">
        <v>0</v>
      </c>
      <c r="AA80" s="15">
        <f t="shared" si="29"/>
        <v>35362.171720000006</v>
      </c>
      <c r="AB80" s="15">
        <v>15686.852000000001</v>
      </c>
      <c r="AC80" s="15">
        <v>3412.06322</v>
      </c>
      <c r="AD80" s="15">
        <v>89.10499999999999</v>
      </c>
      <c r="AE80" s="15">
        <v>4591.3215199999995</v>
      </c>
      <c r="AF80" s="15">
        <v>2343.2799299999997</v>
      </c>
      <c r="AG80" s="15">
        <v>134.06933000000001</v>
      </c>
      <c r="AH80" s="15">
        <v>3855.3318899999999</v>
      </c>
      <c r="AI80" s="15">
        <v>5250.1488300000001</v>
      </c>
      <c r="AJ80" s="15">
        <f t="shared" si="30"/>
        <v>34243.884530000003</v>
      </c>
      <c r="AK80" s="15">
        <f t="shared" si="31"/>
        <v>3683.1005199999927</v>
      </c>
      <c r="AL80" s="15">
        <v>679.43706000000009</v>
      </c>
      <c r="AM80" s="15">
        <f t="shared" si="32"/>
        <v>3003.6634599999925</v>
      </c>
    </row>
    <row r="81" spans="1:39" ht="12.75" customHeight="1" x14ac:dyDescent="0.15">
      <c r="A81" s="25" t="s">
        <v>208</v>
      </c>
      <c r="B81" s="25" t="s">
        <v>209</v>
      </c>
      <c r="C81" s="15">
        <f t="shared" si="22"/>
        <v>71714.774259999991</v>
      </c>
      <c r="D81" s="15">
        <v>69531.086809999993</v>
      </c>
      <c r="E81" s="15">
        <v>2183.6874500000004</v>
      </c>
      <c r="F81" s="15">
        <f t="shared" si="23"/>
        <v>19108.369559999999</v>
      </c>
      <c r="G81" s="15">
        <v>2644.2657399999998</v>
      </c>
      <c r="H81" s="15">
        <v>15581.697819999999</v>
      </c>
      <c r="I81" s="15">
        <v>882.40599999999995</v>
      </c>
      <c r="J81" s="15">
        <f t="shared" si="24"/>
        <v>52606.404699999992</v>
      </c>
      <c r="K81" s="15">
        <v>20502.591819999998</v>
      </c>
      <c r="L81" s="15">
        <v>1785.8452600000001</v>
      </c>
      <c r="M81" s="15">
        <f t="shared" si="25"/>
        <v>18716.74656</v>
      </c>
      <c r="N81" s="15">
        <f t="shared" si="26"/>
        <v>-205.85170999999991</v>
      </c>
      <c r="O81" s="15">
        <v>-694.50702999999999</v>
      </c>
      <c r="P81" s="15">
        <v>488.65532000000007</v>
      </c>
      <c r="Q81" s="15">
        <v>0</v>
      </c>
      <c r="R81" s="15">
        <v>572.97235000000001</v>
      </c>
      <c r="S81" s="15">
        <v>3.7593199999999998</v>
      </c>
      <c r="T81" s="15">
        <f t="shared" si="27"/>
        <v>71694.031219999975</v>
      </c>
      <c r="U81" s="15">
        <f t="shared" si="28"/>
        <v>20385.142439999996</v>
      </c>
      <c r="V81" s="15">
        <v>14.871320000000001</v>
      </c>
      <c r="W81" s="15">
        <v>22904.244349999997</v>
      </c>
      <c r="X81" s="15">
        <v>6.2084700000000019</v>
      </c>
      <c r="Y81" s="15">
        <v>-2540.1817000000001</v>
      </c>
      <c r="Z81" s="15">
        <v>0</v>
      </c>
      <c r="AA81" s="15">
        <f t="shared" si="29"/>
        <v>50209.093139999997</v>
      </c>
      <c r="AB81" s="15">
        <v>17727.256379999999</v>
      </c>
      <c r="AC81" s="15">
        <v>3913.6100299999998</v>
      </c>
      <c r="AD81" s="15">
        <v>78.398949999999999</v>
      </c>
      <c r="AE81" s="15">
        <v>5529.8291499999996</v>
      </c>
      <c r="AF81" s="15">
        <v>2319.71747</v>
      </c>
      <c r="AG81" s="15">
        <v>1154.3723600000001</v>
      </c>
      <c r="AH81" s="15">
        <v>2313.6864700000001</v>
      </c>
      <c r="AI81" s="15">
        <v>17172.222330000001</v>
      </c>
      <c r="AJ81" s="15">
        <f t="shared" si="30"/>
        <v>70594.235579999993</v>
      </c>
      <c r="AK81" s="15">
        <f t="shared" si="31"/>
        <v>1099.7956399999821</v>
      </c>
      <c r="AL81" s="15">
        <v>-44.952399999999997</v>
      </c>
      <c r="AM81" s="15">
        <f t="shared" si="32"/>
        <v>1144.748039999982</v>
      </c>
    </row>
    <row r="82" spans="1:39" ht="12.75" customHeight="1" x14ac:dyDescent="0.15">
      <c r="A82" s="25" t="s">
        <v>152</v>
      </c>
      <c r="B82" s="26" t="s">
        <v>153</v>
      </c>
      <c r="C82" s="15">
        <f t="shared" si="22"/>
        <v>27900.172489999997</v>
      </c>
      <c r="D82" s="15">
        <v>25941.744049999998</v>
      </c>
      <c r="E82" s="15">
        <v>1958.4284399999999</v>
      </c>
      <c r="F82" s="15">
        <f t="shared" si="23"/>
        <v>13826.886010000002</v>
      </c>
      <c r="G82" s="15">
        <v>4340.5782499999996</v>
      </c>
      <c r="H82" s="15">
        <v>9484.5184700000009</v>
      </c>
      <c r="I82" s="15">
        <v>1.78929</v>
      </c>
      <c r="J82" s="15">
        <f t="shared" si="24"/>
        <v>14073.286479999995</v>
      </c>
      <c r="K82" s="15">
        <v>8852.1618500000004</v>
      </c>
      <c r="L82" s="15">
        <v>493.37455999999997</v>
      </c>
      <c r="M82" s="15">
        <f t="shared" si="25"/>
        <v>8358.7872900000002</v>
      </c>
      <c r="N82" s="15">
        <f t="shared" si="26"/>
        <v>534.4665</v>
      </c>
      <c r="O82" s="15">
        <v>213.73732000000001</v>
      </c>
      <c r="P82" s="15">
        <v>320.72918000000004</v>
      </c>
      <c r="Q82" s="15">
        <v>0</v>
      </c>
      <c r="R82" s="15">
        <v>20714.13681</v>
      </c>
      <c r="S82" s="15">
        <v>423.58328</v>
      </c>
      <c r="T82" s="15">
        <f t="shared" si="27"/>
        <v>44104.260359999993</v>
      </c>
      <c r="U82" s="15">
        <f t="shared" si="28"/>
        <v>-3644.39885</v>
      </c>
      <c r="V82" s="15">
        <v>647.26161000000002</v>
      </c>
      <c r="W82" s="15">
        <v>-4331.0000399999999</v>
      </c>
      <c r="X82" s="15">
        <v>9.0017999999999994</v>
      </c>
      <c r="Y82" s="15">
        <v>30.337779999999999</v>
      </c>
      <c r="Z82" s="15">
        <v>0</v>
      </c>
      <c r="AA82" s="15">
        <f t="shared" si="29"/>
        <v>66712.581200000001</v>
      </c>
      <c r="AB82" s="15">
        <v>20561.030640000001</v>
      </c>
      <c r="AC82" s="15">
        <v>4055.1690400000002</v>
      </c>
      <c r="AD82" s="15">
        <v>161.68641</v>
      </c>
      <c r="AE82" s="15">
        <v>14282.944749999999</v>
      </c>
      <c r="AF82" s="15">
        <v>7663.3422499999997</v>
      </c>
      <c r="AG82" s="15">
        <v>403.97296999999998</v>
      </c>
      <c r="AH82" s="15">
        <v>6416.0073599999996</v>
      </c>
      <c r="AI82" s="15">
        <v>13168.42778</v>
      </c>
      <c r="AJ82" s="15">
        <f t="shared" si="30"/>
        <v>63068.182350000003</v>
      </c>
      <c r="AK82" s="15">
        <f t="shared" si="31"/>
        <v>-18963.92199000001</v>
      </c>
      <c r="AL82" s="15">
        <v>89.723770000000002</v>
      </c>
      <c r="AM82" s="15">
        <f t="shared" si="32"/>
        <v>-19053.64576000001</v>
      </c>
    </row>
    <row r="83" spans="1:39" ht="12.75" customHeight="1" x14ac:dyDescent="0.15">
      <c r="A83" s="25" t="s">
        <v>132</v>
      </c>
      <c r="B83" s="25" t="s">
        <v>133</v>
      </c>
      <c r="C83" s="15">
        <f t="shared" si="22"/>
        <v>19259.07476</v>
      </c>
      <c r="D83" s="15">
        <v>18988.331149999998</v>
      </c>
      <c r="E83" s="15">
        <v>270.74360999999999</v>
      </c>
      <c r="F83" s="15">
        <f t="shared" si="23"/>
        <v>3671.47921</v>
      </c>
      <c r="G83" s="15">
        <v>926.33987999999999</v>
      </c>
      <c r="H83" s="15">
        <v>31.477550000000001</v>
      </c>
      <c r="I83" s="15">
        <v>2713.6617799999999</v>
      </c>
      <c r="J83" s="15">
        <f t="shared" si="24"/>
        <v>15587.59555</v>
      </c>
      <c r="K83" s="15">
        <v>26039.668429999998</v>
      </c>
      <c r="L83" s="15">
        <v>15720.32941</v>
      </c>
      <c r="M83" s="15">
        <f t="shared" si="25"/>
        <v>10319.339019999998</v>
      </c>
      <c r="N83" s="15">
        <f t="shared" si="26"/>
        <v>859.15008000000012</v>
      </c>
      <c r="O83" s="15">
        <v>859.15008000000012</v>
      </c>
      <c r="P83" s="15">
        <v>0</v>
      </c>
      <c r="Q83" s="15">
        <v>0</v>
      </c>
      <c r="R83" s="15">
        <v>3650.1984299999999</v>
      </c>
      <c r="S83" s="15">
        <v>283.34724</v>
      </c>
      <c r="T83" s="15">
        <f t="shared" si="27"/>
        <v>30699.630319999997</v>
      </c>
      <c r="U83" s="15">
        <f t="shared" si="28"/>
        <v>1638.0088600000001</v>
      </c>
      <c r="V83" s="15">
        <v>1522.10112</v>
      </c>
      <c r="W83" s="15">
        <v>138.58519999999999</v>
      </c>
      <c r="X83" s="15">
        <v>-18.071450000000002</v>
      </c>
      <c r="Y83" s="15">
        <v>0</v>
      </c>
      <c r="Z83" s="15">
        <v>-4.6060100000000004</v>
      </c>
      <c r="AA83" s="15">
        <f t="shared" si="29"/>
        <v>22004.131950000003</v>
      </c>
      <c r="AB83" s="15">
        <v>5835.3931000000002</v>
      </c>
      <c r="AC83" s="15">
        <v>1264.5272500000001</v>
      </c>
      <c r="AD83" s="15">
        <v>840.94158000000004</v>
      </c>
      <c r="AE83" s="15">
        <v>986.23591999999996</v>
      </c>
      <c r="AF83" s="15">
        <v>2594.4609</v>
      </c>
      <c r="AG83" s="15">
        <v>0.504</v>
      </c>
      <c r="AH83" s="15">
        <v>413.34912000000003</v>
      </c>
      <c r="AI83" s="15">
        <v>10068.720079999999</v>
      </c>
      <c r="AJ83" s="15">
        <f t="shared" si="30"/>
        <v>23642.140810000004</v>
      </c>
      <c r="AK83" s="15">
        <f t="shared" si="31"/>
        <v>7057.4895099999922</v>
      </c>
      <c r="AL83" s="15">
        <v>0</v>
      </c>
      <c r="AM83" s="15">
        <f t="shared" si="32"/>
        <v>7057.4895099999922</v>
      </c>
    </row>
    <row r="84" spans="1:39" ht="12.75" customHeight="1" x14ac:dyDescent="0.15">
      <c r="A84" s="25" t="s">
        <v>186</v>
      </c>
      <c r="B84" s="25" t="s">
        <v>187</v>
      </c>
      <c r="C84" s="15">
        <f t="shared" si="22"/>
        <v>30047.806079999998</v>
      </c>
      <c r="D84" s="15">
        <v>29556.35123</v>
      </c>
      <c r="E84" s="15">
        <v>491.45485000000002</v>
      </c>
      <c r="F84" s="15">
        <f t="shared" si="23"/>
        <v>6806.6635099999994</v>
      </c>
      <c r="G84" s="15">
        <v>2467.8804099999998</v>
      </c>
      <c r="H84" s="15">
        <v>4338.7830999999996</v>
      </c>
      <c r="I84" s="15">
        <v>0</v>
      </c>
      <c r="J84" s="15">
        <f t="shared" si="24"/>
        <v>23241.14257</v>
      </c>
      <c r="K84" s="15">
        <v>5264.8957300000002</v>
      </c>
      <c r="L84" s="15">
        <v>1571.07446</v>
      </c>
      <c r="M84" s="15">
        <f t="shared" si="25"/>
        <v>3693.8212700000004</v>
      </c>
      <c r="N84" s="15">
        <f t="shared" si="26"/>
        <v>-858.52884000000006</v>
      </c>
      <c r="O84" s="15">
        <v>-196.58334000000002</v>
      </c>
      <c r="P84" s="15">
        <v>-661.94550000000004</v>
      </c>
      <c r="Q84" s="15">
        <v>0</v>
      </c>
      <c r="R84" s="15">
        <v>4716.9146399999991</v>
      </c>
      <c r="S84" s="15">
        <v>215.18383</v>
      </c>
      <c r="T84" s="15">
        <f t="shared" si="27"/>
        <v>31008.533470000002</v>
      </c>
      <c r="U84" s="15">
        <f t="shared" si="28"/>
        <v>10002.743069999999</v>
      </c>
      <c r="V84" s="15">
        <v>0.15409999999999999</v>
      </c>
      <c r="W84" s="15">
        <v>6526.8640799999994</v>
      </c>
      <c r="X84" s="15">
        <v>-33.689719999999994</v>
      </c>
      <c r="Y84" s="15">
        <v>0</v>
      </c>
      <c r="Z84" s="15">
        <v>3509.4146099999998</v>
      </c>
      <c r="AA84" s="15">
        <f t="shared" si="29"/>
        <v>20277.235410000001</v>
      </c>
      <c r="AB84" s="15">
        <v>5530.0672800000002</v>
      </c>
      <c r="AC84" s="15">
        <v>1204.6567600000001</v>
      </c>
      <c r="AD84" s="15">
        <v>32.30124</v>
      </c>
      <c r="AE84" s="15">
        <v>5441.0263599999998</v>
      </c>
      <c r="AF84" s="15">
        <v>2436.6675299999997</v>
      </c>
      <c r="AG84" s="15">
        <v>0</v>
      </c>
      <c r="AH84" s="15">
        <v>639.72502999999995</v>
      </c>
      <c r="AI84" s="15">
        <v>4992.7912100000003</v>
      </c>
      <c r="AJ84" s="15">
        <f t="shared" si="30"/>
        <v>30279.978479999998</v>
      </c>
      <c r="AK84" s="15">
        <f t="shared" si="31"/>
        <v>728.55499000000418</v>
      </c>
      <c r="AL84" s="15">
        <v>251.548</v>
      </c>
      <c r="AM84" s="15">
        <f t="shared" si="32"/>
        <v>477.00699000000418</v>
      </c>
    </row>
    <row r="85" spans="1:39" ht="12.75" customHeight="1" x14ac:dyDescent="0.15">
      <c r="A85" s="25" t="s">
        <v>214</v>
      </c>
      <c r="B85" s="25" t="s">
        <v>215</v>
      </c>
      <c r="C85" s="15">
        <f t="shared" si="22"/>
        <v>45035.353719999999</v>
      </c>
      <c r="D85" s="15">
        <v>29984.876979999997</v>
      </c>
      <c r="E85" s="15">
        <v>15050.47674</v>
      </c>
      <c r="F85" s="15">
        <f t="shared" si="23"/>
        <v>5084.68606</v>
      </c>
      <c r="G85" s="15">
        <v>4934.6712299999999</v>
      </c>
      <c r="H85" s="15">
        <v>144.85759999999999</v>
      </c>
      <c r="I85" s="15">
        <v>5.1572300000000002</v>
      </c>
      <c r="J85" s="15">
        <f t="shared" si="24"/>
        <v>39950.667659999999</v>
      </c>
      <c r="K85" s="15">
        <v>11109.529760000001</v>
      </c>
      <c r="L85" s="15">
        <v>2710.1562999999996</v>
      </c>
      <c r="M85" s="15">
        <f t="shared" si="25"/>
        <v>8399.3734600000025</v>
      </c>
      <c r="N85" s="15">
        <f t="shared" si="26"/>
        <v>70771.238459999993</v>
      </c>
      <c r="O85" s="15">
        <v>7360.2991400000001</v>
      </c>
      <c r="P85" s="15">
        <v>63410.939319999998</v>
      </c>
      <c r="Q85" s="15">
        <v>0</v>
      </c>
      <c r="R85" s="15">
        <v>8388.2103499999994</v>
      </c>
      <c r="S85" s="15">
        <v>0</v>
      </c>
      <c r="T85" s="15">
        <f t="shared" si="27"/>
        <v>127509.48993</v>
      </c>
      <c r="U85" s="15">
        <f t="shared" si="28"/>
        <v>-8945.28917</v>
      </c>
      <c r="V85" s="15">
        <v>0</v>
      </c>
      <c r="W85" s="15">
        <v>-7136.1641600000003</v>
      </c>
      <c r="X85" s="15">
        <v>-1250</v>
      </c>
      <c r="Y85" s="15">
        <v>-559.12500999999997</v>
      </c>
      <c r="Z85" s="15">
        <v>0</v>
      </c>
      <c r="AA85" s="15">
        <f t="shared" si="29"/>
        <v>141896.66712</v>
      </c>
      <c r="AB85" s="15">
        <v>91333.835720000003</v>
      </c>
      <c r="AC85" s="15">
        <v>6270.82006</v>
      </c>
      <c r="AD85" s="15">
        <v>126.42648</v>
      </c>
      <c r="AE85" s="15">
        <v>8183.2122200000003</v>
      </c>
      <c r="AF85" s="15">
        <v>6260.5166100000006</v>
      </c>
      <c r="AG85" s="15">
        <v>1051.2749799999999</v>
      </c>
      <c r="AH85" s="15">
        <v>9154.1959399999996</v>
      </c>
      <c r="AI85" s="15">
        <v>19516.385109999999</v>
      </c>
      <c r="AJ85" s="15">
        <f t="shared" si="30"/>
        <v>132951.37794999999</v>
      </c>
      <c r="AK85" s="15">
        <f t="shared" si="31"/>
        <v>-5441.8880199999985</v>
      </c>
      <c r="AL85" s="15">
        <v>-195.45599000000001</v>
      </c>
      <c r="AM85" s="15">
        <f t="shared" si="32"/>
        <v>-5246.4320299999981</v>
      </c>
    </row>
    <row r="86" spans="1:39" ht="12.75" customHeight="1" x14ac:dyDescent="0.15">
      <c r="A86" s="25" t="s">
        <v>210</v>
      </c>
      <c r="B86" s="25" t="s">
        <v>211</v>
      </c>
      <c r="C86" s="15">
        <f t="shared" si="22"/>
        <v>42038.014669999997</v>
      </c>
      <c r="D86" s="15">
        <v>41536.324929999995</v>
      </c>
      <c r="E86" s="15">
        <v>501.68974000000003</v>
      </c>
      <c r="F86" s="15">
        <f t="shared" si="23"/>
        <v>5971.9480300000014</v>
      </c>
      <c r="G86" s="15">
        <v>4220.1526500000009</v>
      </c>
      <c r="H86" s="15">
        <v>1751.79538</v>
      </c>
      <c r="I86" s="15">
        <v>0</v>
      </c>
      <c r="J86" s="15">
        <f t="shared" si="24"/>
        <v>36066.066639999997</v>
      </c>
      <c r="K86" s="15">
        <v>123789.43514999998</v>
      </c>
      <c r="L86" s="15">
        <v>102297.08409999999</v>
      </c>
      <c r="M86" s="15">
        <f t="shared" si="25"/>
        <v>21492.351049999983</v>
      </c>
      <c r="N86" s="15">
        <f t="shared" si="26"/>
        <v>228.59823999999992</v>
      </c>
      <c r="O86" s="15">
        <v>100.16435</v>
      </c>
      <c r="P86" s="15">
        <v>128.43388999999991</v>
      </c>
      <c r="Q86" s="15">
        <v>0</v>
      </c>
      <c r="R86" s="15">
        <v>389.89937999999995</v>
      </c>
      <c r="S86" s="15">
        <v>31.792490000000001</v>
      </c>
      <c r="T86" s="15">
        <f t="shared" si="27"/>
        <v>58208.707799999982</v>
      </c>
      <c r="U86" s="15">
        <f t="shared" si="28"/>
        <v>12399.20802</v>
      </c>
      <c r="V86" s="15">
        <v>-590.33129000000008</v>
      </c>
      <c r="W86" s="15">
        <v>13224.018609999999</v>
      </c>
      <c r="X86" s="15">
        <v>-187.32065999999998</v>
      </c>
      <c r="Y86" s="15">
        <v>-47.158639999999991</v>
      </c>
      <c r="Z86" s="15">
        <v>0</v>
      </c>
      <c r="AA86" s="15">
        <f t="shared" si="29"/>
        <v>43176.81437</v>
      </c>
      <c r="AB86" s="15">
        <v>15248.212460000001</v>
      </c>
      <c r="AC86" s="15">
        <v>2936.7329399999999</v>
      </c>
      <c r="AD86" s="15">
        <v>82.804379999999995</v>
      </c>
      <c r="AE86" s="15">
        <v>6593.6275800000003</v>
      </c>
      <c r="AF86" s="15">
        <v>2420.7280999999998</v>
      </c>
      <c r="AG86" s="15">
        <v>243.06379999999999</v>
      </c>
      <c r="AH86" s="15">
        <v>5745.4346800000003</v>
      </c>
      <c r="AI86" s="15">
        <v>9906.2104299999992</v>
      </c>
      <c r="AJ86" s="15">
        <f t="shared" si="30"/>
        <v>55576.022389999998</v>
      </c>
      <c r="AK86" s="15">
        <f t="shared" si="31"/>
        <v>2632.6854099999837</v>
      </c>
      <c r="AL86" s="15">
        <v>935.53599999999994</v>
      </c>
      <c r="AM86" s="15">
        <f t="shared" si="32"/>
        <v>1697.1494099999836</v>
      </c>
    </row>
    <row r="87" spans="1:39" ht="12.75" customHeight="1" x14ac:dyDescent="0.15">
      <c r="A87" s="25" t="s">
        <v>220</v>
      </c>
      <c r="B87" s="25" t="s">
        <v>221</v>
      </c>
      <c r="C87" s="15">
        <f t="shared" si="22"/>
        <v>33568.38852</v>
      </c>
      <c r="D87" s="15">
        <v>30641.52865</v>
      </c>
      <c r="E87" s="15">
        <v>2926.8598700000002</v>
      </c>
      <c r="F87" s="15">
        <f t="shared" si="23"/>
        <v>642.54481999999996</v>
      </c>
      <c r="G87" s="15">
        <v>584.84276999999997</v>
      </c>
      <c r="H87" s="15">
        <v>57.70205</v>
      </c>
      <c r="I87" s="15">
        <v>0</v>
      </c>
      <c r="J87" s="15">
        <f t="shared" si="24"/>
        <v>32925.843699999998</v>
      </c>
      <c r="K87" s="15">
        <v>2145.3464299999996</v>
      </c>
      <c r="L87" s="15">
        <v>109.59144999999999</v>
      </c>
      <c r="M87" s="15">
        <f t="shared" si="25"/>
        <v>2035.7549799999997</v>
      </c>
      <c r="N87" s="15">
        <f t="shared" si="26"/>
        <v>-878.74734000000012</v>
      </c>
      <c r="O87" s="15">
        <v>-844.65640000000008</v>
      </c>
      <c r="P87" s="15">
        <v>-34.090939999999989</v>
      </c>
      <c r="Q87" s="15">
        <v>0</v>
      </c>
      <c r="R87" s="15">
        <v>77.144630000000006</v>
      </c>
      <c r="S87" s="15">
        <v>520.40337</v>
      </c>
      <c r="T87" s="15">
        <f t="shared" si="27"/>
        <v>34680.399339999996</v>
      </c>
      <c r="U87" s="15">
        <f t="shared" si="28"/>
        <v>3326.8264100000001</v>
      </c>
      <c r="V87" s="15">
        <v>0</v>
      </c>
      <c r="W87" s="15">
        <v>3171.1729399999999</v>
      </c>
      <c r="X87" s="15">
        <v>183.05087</v>
      </c>
      <c r="Y87" s="15">
        <v>-27.397400000000001</v>
      </c>
      <c r="Z87" s="15">
        <v>0</v>
      </c>
      <c r="AA87" s="15">
        <f t="shared" si="29"/>
        <v>25809.354590000003</v>
      </c>
      <c r="AB87" s="15">
        <v>8869.6474899999994</v>
      </c>
      <c r="AC87" s="15">
        <v>1523.1423600000001</v>
      </c>
      <c r="AD87" s="15">
        <v>12.11871</v>
      </c>
      <c r="AE87" s="15">
        <v>1691.5009599999998</v>
      </c>
      <c r="AF87" s="15">
        <v>1473.6716900000001</v>
      </c>
      <c r="AG87" s="15">
        <v>0</v>
      </c>
      <c r="AH87" s="15">
        <v>2828.78208</v>
      </c>
      <c r="AI87" s="15">
        <v>9410.4912999999997</v>
      </c>
      <c r="AJ87" s="15">
        <f t="shared" si="30"/>
        <v>29136.181000000004</v>
      </c>
      <c r="AK87" s="15">
        <f t="shared" si="31"/>
        <v>5544.2183399999922</v>
      </c>
      <c r="AL87" s="15">
        <v>847.38153999999997</v>
      </c>
      <c r="AM87" s="15">
        <f t="shared" si="32"/>
        <v>4696.8367999999919</v>
      </c>
    </row>
    <row r="88" spans="1:39" ht="12.75" customHeight="1" x14ac:dyDescent="0.15">
      <c r="A88" s="25" t="s">
        <v>72</v>
      </c>
      <c r="B88" s="25" t="s">
        <v>73</v>
      </c>
      <c r="C88" s="15">
        <f t="shared" si="22"/>
        <v>26828.68619</v>
      </c>
      <c r="D88" s="15">
        <v>26828.68619</v>
      </c>
      <c r="E88" s="15">
        <v>0</v>
      </c>
      <c r="F88" s="15">
        <f t="shared" si="23"/>
        <v>23.747330000000002</v>
      </c>
      <c r="G88" s="15">
        <v>23.747330000000002</v>
      </c>
      <c r="H88" s="15">
        <v>0</v>
      </c>
      <c r="I88" s="15">
        <v>0</v>
      </c>
      <c r="J88" s="15">
        <f t="shared" si="24"/>
        <v>26804.938860000002</v>
      </c>
      <c r="K88" s="15">
        <v>779.86883999999998</v>
      </c>
      <c r="L88" s="15">
        <v>112.87918999999999</v>
      </c>
      <c r="M88" s="15">
        <f t="shared" si="25"/>
        <v>666.98964999999998</v>
      </c>
      <c r="N88" s="15">
        <f t="shared" si="26"/>
        <v>23.305410000000002</v>
      </c>
      <c r="O88" s="15">
        <v>23.305410000000002</v>
      </c>
      <c r="P88" s="15">
        <v>0</v>
      </c>
      <c r="Q88" s="15">
        <v>0</v>
      </c>
      <c r="R88" s="15">
        <v>10388.185089999999</v>
      </c>
      <c r="S88" s="15">
        <v>210.58903999999998</v>
      </c>
      <c r="T88" s="15">
        <f t="shared" si="27"/>
        <v>38094.008049999997</v>
      </c>
      <c r="U88" s="15">
        <f t="shared" si="28"/>
        <v>983.19842000000006</v>
      </c>
      <c r="V88" s="15">
        <v>25.982240000000001</v>
      </c>
      <c r="W88" s="15">
        <v>90.109679999999997</v>
      </c>
      <c r="X88" s="15">
        <v>8.1349799999999988</v>
      </c>
      <c r="Y88" s="15">
        <v>858.97152000000006</v>
      </c>
      <c r="Z88" s="15">
        <v>0</v>
      </c>
      <c r="AA88" s="15">
        <f t="shared" si="29"/>
        <v>29774.732600000003</v>
      </c>
      <c r="AB88" s="15">
        <v>14577.53714</v>
      </c>
      <c r="AC88" s="15">
        <v>2822.0259700000001</v>
      </c>
      <c r="AD88" s="15">
        <v>249.22386</v>
      </c>
      <c r="AE88" s="15">
        <v>4906.7518199999995</v>
      </c>
      <c r="AF88" s="15">
        <v>3661.7675799999997</v>
      </c>
      <c r="AG88" s="15">
        <v>6.6134300000000001</v>
      </c>
      <c r="AH88" s="15">
        <v>212.70026999999999</v>
      </c>
      <c r="AI88" s="15">
        <v>3338.1125300000008</v>
      </c>
      <c r="AJ88" s="15">
        <f t="shared" si="30"/>
        <v>30757.931020000004</v>
      </c>
      <c r="AK88" s="15">
        <f t="shared" si="31"/>
        <v>7336.0770299999931</v>
      </c>
      <c r="AL88" s="15">
        <v>1792.873</v>
      </c>
      <c r="AM88" s="15">
        <f t="shared" si="32"/>
        <v>5543.2040299999935</v>
      </c>
    </row>
    <row r="89" spans="1:39" ht="12.75" customHeight="1" x14ac:dyDescent="0.15">
      <c r="A89" s="25" t="s">
        <v>70</v>
      </c>
      <c r="B89" s="25" t="s">
        <v>71</v>
      </c>
      <c r="C89" s="15">
        <f t="shared" si="22"/>
        <v>9939.2856900000006</v>
      </c>
      <c r="D89" s="15">
        <v>9939.2856900000006</v>
      </c>
      <c r="E89" s="15">
        <v>0</v>
      </c>
      <c r="F89" s="15">
        <f t="shared" si="23"/>
        <v>7036.9662399999997</v>
      </c>
      <c r="G89" s="15">
        <v>4.7919999999999997E-2</v>
      </c>
      <c r="H89" s="15">
        <v>0</v>
      </c>
      <c r="I89" s="15">
        <v>7036.9183199999998</v>
      </c>
      <c r="J89" s="15">
        <f t="shared" si="24"/>
        <v>2902.3194500000009</v>
      </c>
      <c r="K89" s="15">
        <v>208.34629000000001</v>
      </c>
      <c r="L89" s="15">
        <v>29.762090000000001</v>
      </c>
      <c r="M89" s="15">
        <f t="shared" si="25"/>
        <v>178.58420000000001</v>
      </c>
      <c r="N89" s="15">
        <f t="shared" si="26"/>
        <v>33.237020000000001</v>
      </c>
      <c r="O89" s="15">
        <v>32.604649999999999</v>
      </c>
      <c r="P89" s="15">
        <v>0.63236999999999999</v>
      </c>
      <c r="Q89" s="15">
        <v>0</v>
      </c>
      <c r="R89" s="15">
        <v>5925.1346299999996</v>
      </c>
      <c r="S89" s="15">
        <v>6.4874600000000004</v>
      </c>
      <c r="T89" s="15">
        <f t="shared" si="27"/>
        <v>9045.7627600000014</v>
      </c>
      <c r="U89" s="15">
        <f t="shared" si="28"/>
        <v>43.047830000000005</v>
      </c>
      <c r="V89" s="15">
        <v>0</v>
      </c>
      <c r="W89" s="15">
        <v>0</v>
      </c>
      <c r="X89" s="15">
        <v>43.047830000000005</v>
      </c>
      <c r="Y89" s="15">
        <v>0</v>
      </c>
      <c r="Z89" s="15">
        <v>0</v>
      </c>
      <c r="AA89" s="15">
        <f t="shared" si="29"/>
        <v>10414.269579999998</v>
      </c>
      <c r="AB89" s="15">
        <v>5847.1789099999996</v>
      </c>
      <c r="AC89" s="15">
        <v>1150.7299700000001</v>
      </c>
      <c r="AD89" s="15">
        <v>28.425849999999997</v>
      </c>
      <c r="AE89" s="15">
        <v>1254.6165599999999</v>
      </c>
      <c r="AF89" s="15">
        <v>528.70797000000005</v>
      </c>
      <c r="AG89" s="15">
        <v>24.674099999999999</v>
      </c>
      <c r="AH89" s="15">
        <v>0</v>
      </c>
      <c r="AI89" s="15">
        <v>1579.93622</v>
      </c>
      <c r="AJ89" s="15">
        <f t="shared" si="30"/>
        <v>10457.317409999998</v>
      </c>
      <c r="AK89" s="15">
        <f t="shared" si="31"/>
        <v>-1411.5546499999964</v>
      </c>
      <c r="AL89" s="15">
        <v>0</v>
      </c>
      <c r="AM89" s="15">
        <f t="shared" si="32"/>
        <v>-1411.5546499999964</v>
      </c>
    </row>
    <row r="90" spans="1:39" ht="12.75" customHeight="1" x14ac:dyDescent="0.15">
      <c r="A90" s="25" t="s">
        <v>216</v>
      </c>
      <c r="B90" s="25" t="s">
        <v>217</v>
      </c>
      <c r="C90" s="20">
        <f t="shared" si="22"/>
        <v>21970.749520000001</v>
      </c>
      <c r="D90" s="20">
        <v>21970.749520000001</v>
      </c>
      <c r="E90" s="20">
        <v>0</v>
      </c>
      <c r="F90" s="20">
        <f t="shared" si="23"/>
        <v>0.2409</v>
      </c>
      <c r="G90" s="20">
        <v>0.20305999999999999</v>
      </c>
      <c r="H90" s="20">
        <v>3.7839999999999999E-2</v>
      </c>
      <c r="I90" s="20">
        <v>0</v>
      </c>
      <c r="J90" s="20">
        <f t="shared" si="24"/>
        <v>21970.508620000001</v>
      </c>
      <c r="K90" s="20">
        <v>528.17499999999995</v>
      </c>
      <c r="L90" s="20">
        <v>371.58262999999999</v>
      </c>
      <c r="M90" s="20">
        <f t="shared" si="25"/>
        <v>156.59236999999996</v>
      </c>
      <c r="N90" s="20">
        <f t="shared" si="26"/>
        <v>75.387409999999988</v>
      </c>
      <c r="O90" s="20">
        <v>55.447159999999997</v>
      </c>
      <c r="P90" s="20">
        <v>19.940249999999999</v>
      </c>
      <c r="Q90" s="20">
        <v>0</v>
      </c>
      <c r="R90" s="20">
        <v>2.7708400000000002</v>
      </c>
      <c r="S90" s="20">
        <v>88.331050000000005</v>
      </c>
      <c r="T90" s="20">
        <f t="shared" si="27"/>
        <v>22293.59029</v>
      </c>
      <c r="U90" s="20">
        <f t="shared" si="28"/>
        <v>-25.074200000000001</v>
      </c>
      <c r="V90" s="20">
        <v>2.589E-2</v>
      </c>
      <c r="W90" s="20">
        <v>0</v>
      </c>
      <c r="X90" s="20">
        <v>0.25</v>
      </c>
      <c r="Y90" s="20">
        <v>-25.350090000000002</v>
      </c>
      <c r="Z90" s="20">
        <v>0</v>
      </c>
      <c r="AA90" s="20">
        <f t="shared" si="29"/>
        <v>25317.528990000003</v>
      </c>
      <c r="AB90" s="20">
        <v>14571.58426</v>
      </c>
      <c r="AC90" s="20">
        <v>2619.9713200000001</v>
      </c>
      <c r="AD90" s="20">
        <v>222.27457999999999</v>
      </c>
      <c r="AE90" s="20">
        <v>1980.3964999999998</v>
      </c>
      <c r="AF90" s="20">
        <v>598.65006999999991</v>
      </c>
      <c r="AG90" s="20">
        <v>440.65</v>
      </c>
      <c r="AH90" s="20">
        <v>1318.2</v>
      </c>
      <c r="AI90" s="20">
        <v>3565.8022599999995</v>
      </c>
      <c r="AJ90" s="20">
        <f t="shared" si="30"/>
        <v>25292.454790000003</v>
      </c>
      <c r="AK90" s="20">
        <f t="shared" si="31"/>
        <v>-2998.8645000000033</v>
      </c>
      <c r="AL90" s="20">
        <v>-358.86527000000001</v>
      </c>
      <c r="AM90" s="20">
        <f t="shared" si="32"/>
        <v>-2639.9992300000031</v>
      </c>
    </row>
    <row r="91" spans="1:39" s="3" customFormat="1" ht="12.75" customHeight="1" x14ac:dyDescent="0.15">
      <c r="A91" s="36" t="s">
        <v>230</v>
      </c>
      <c r="B91" s="36"/>
      <c r="C91" s="17">
        <f>SUM(C7:C90)</f>
        <v>126907645.00579996</v>
      </c>
      <c r="D91" s="17">
        <f t="shared" ref="D91:AM91" si="33">SUM(D7:D90)</f>
        <v>98466919.902709991</v>
      </c>
      <c r="E91" s="17">
        <f t="shared" si="33"/>
        <v>28440725.103090003</v>
      </c>
      <c r="F91" s="17">
        <f t="shared" si="33"/>
        <v>72030145.543140009</v>
      </c>
      <c r="G91" s="17">
        <f t="shared" si="33"/>
        <v>37180376.520580009</v>
      </c>
      <c r="H91" s="17">
        <f t="shared" si="33"/>
        <v>33023928.867970012</v>
      </c>
      <c r="I91" s="17">
        <f t="shared" si="33"/>
        <v>1825840.1545900004</v>
      </c>
      <c r="J91" s="17">
        <f t="shared" si="33"/>
        <v>54877499.462660007</v>
      </c>
      <c r="K91" s="17">
        <f t="shared" si="33"/>
        <v>37146066.139600001</v>
      </c>
      <c r="L91" s="17">
        <f t="shared" si="33"/>
        <v>9651510.7168199997</v>
      </c>
      <c r="M91" s="17">
        <f t="shared" si="33"/>
        <v>27494555.422779996</v>
      </c>
      <c r="N91" s="17">
        <f t="shared" si="33"/>
        <v>7336282.6802600008</v>
      </c>
      <c r="O91" s="17">
        <f t="shared" si="33"/>
        <v>2541037.0555999991</v>
      </c>
      <c r="P91" s="17">
        <f t="shared" si="33"/>
        <v>4482304.1874499964</v>
      </c>
      <c r="Q91" s="17">
        <f t="shared" si="33"/>
        <v>312941.43721000006</v>
      </c>
      <c r="R91" s="17">
        <f t="shared" si="33"/>
        <v>7330074.2374299997</v>
      </c>
      <c r="S91" s="17">
        <f t="shared" si="33"/>
        <v>2417685.5526199988</v>
      </c>
      <c r="T91" s="17">
        <f t="shared" si="33"/>
        <v>99456097.355749995</v>
      </c>
      <c r="U91" s="17">
        <f t="shared" si="33"/>
        <v>52032737.334080003</v>
      </c>
      <c r="V91" s="17">
        <f t="shared" si="33"/>
        <v>-70960.385330000005</v>
      </c>
      <c r="W91" s="17">
        <f t="shared" si="33"/>
        <v>48931259.18603003</v>
      </c>
      <c r="X91" s="17">
        <f t="shared" si="33"/>
        <v>4000810.7244399996</v>
      </c>
      <c r="Y91" s="17">
        <f t="shared" si="33"/>
        <v>1038908.64347</v>
      </c>
      <c r="Z91" s="17">
        <f t="shared" si="33"/>
        <v>-1867280.8345299999</v>
      </c>
      <c r="AA91" s="17">
        <f t="shared" si="33"/>
        <v>70101976.614250064</v>
      </c>
      <c r="AB91" s="17">
        <f t="shared" si="33"/>
        <v>20080181.539460011</v>
      </c>
      <c r="AC91" s="17">
        <f t="shared" si="33"/>
        <v>3773896.639049999</v>
      </c>
      <c r="AD91" s="17">
        <f t="shared" si="33"/>
        <v>1757431.2008100003</v>
      </c>
      <c r="AE91" s="17">
        <f t="shared" si="33"/>
        <v>8473838.8735400084</v>
      </c>
      <c r="AF91" s="17">
        <f t="shared" si="33"/>
        <v>3306927.4255500017</v>
      </c>
      <c r="AG91" s="17">
        <f t="shared" si="33"/>
        <v>587772.65567999939</v>
      </c>
      <c r="AH91" s="17">
        <f t="shared" si="33"/>
        <v>2867355.1851200019</v>
      </c>
      <c r="AI91" s="17">
        <f t="shared" si="33"/>
        <v>29254573.095040001</v>
      </c>
      <c r="AJ91" s="17">
        <f t="shared" si="33"/>
        <v>122134713.94832999</v>
      </c>
      <c r="AK91" s="17">
        <f t="shared" si="33"/>
        <v>-22678616.592580013</v>
      </c>
      <c r="AL91" s="17">
        <f t="shared" si="33"/>
        <v>3293281.0667300005</v>
      </c>
      <c r="AM91" s="17">
        <f t="shared" si="33"/>
        <v>-25971897.659309987</v>
      </c>
    </row>
    <row r="93" spans="1:39" ht="30" customHeight="1" x14ac:dyDescent="0.15">
      <c r="A93" s="42" t="s">
        <v>273</v>
      </c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</row>
  </sheetData>
  <mergeCells count="5">
    <mergeCell ref="A91:B91"/>
    <mergeCell ref="A2:B2"/>
    <mergeCell ref="A3:B3"/>
    <mergeCell ref="C4:AM4"/>
    <mergeCell ref="A93:S93"/>
  </mergeCells>
  <pageMargins left="0.23622047244094491" right="0.23622047244094491" top="0.19685039370078741" bottom="0.19685039370078741" header="0.31496062992125984" footer="0.31496062992125984"/>
  <pageSetup paperSize="9" scale="38" orientation="landscape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 tint="0.39997558519241921"/>
    <outlinePr summaryBelow="0"/>
  </sheetPr>
  <dimension ref="A1:AI93"/>
  <sheetViews>
    <sheetView showGridLines="0" zoomScale="80" zoomScaleNormal="80" workbookViewId="0">
      <pane xSplit="2" ySplit="5" topLeftCell="C6" activePane="bottomRight" state="frozenSplit"/>
      <selection activeCell="A94" sqref="A94:XFD333"/>
      <selection pane="topRight" activeCell="A94" sqref="A94:XFD333"/>
      <selection pane="bottomLeft" activeCell="A94" sqref="A94:XFD333"/>
      <selection pane="bottomRight"/>
    </sheetView>
  </sheetViews>
  <sheetFormatPr baseColWidth="10" defaultColWidth="10.83203125" defaultRowHeight="12.75" customHeight="1" x14ac:dyDescent="0.15"/>
  <cols>
    <col min="1" max="1" width="4.83203125" style="2" customWidth="1"/>
    <col min="2" max="2" width="34.6640625" style="2" customWidth="1"/>
    <col min="3" max="11" width="11" style="2" bestFit="1" customWidth="1"/>
    <col min="12" max="12" width="12.33203125" style="2" customWidth="1"/>
    <col min="13" max="14" width="12.5" style="2" customWidth="1"/>
    <col min="15" max="15" width="11" style="2" customWidth="1"/>
    <col min="16" max="16" width="13.33203125" style="2" customWidth="1"/>
    <col min="17" max="17" width="12.5" style="2" customWidth="1"/>
    <col min="18" max="18" width="12.33203125" style="2" customWidth="1"/>
    <col min="19" max="31" width="11" style="2" bestFit="1" customWidth="1"/>
    <col min="32" max="32" width="12.83203125" style="2" customWidth="1"/>
    <col min="33" max="33" width="13.5" style="2" customWidth="1"/>
    <col min="34" max="34" width="13.83203125" style="2" customWidth="1"/>
    <col min="35" max="35" width="12.6640625" style="2" customWidth="1"/>
    <col min="36" max="16384" width="10.83203125" style="2"/>
  </cols>
  <sheetData>
    <row r="1" spans="1:35" ht="15" customHeight="1" x14ac:dyDescent="0.2">
      <c r="A1" s="29" t="s">
        <v>267</v>
      </c>
      <c r="B1" s="1"/>
    </row>
    <row r="2" spans="1:35" ht="17.25" customHeight="1" x14ac:dyDescent="0.2">
      <c r="A2" s="45"/>
      <c r="B2" s="45"/>
    </row>
    <row r="3" spans="1:35" ht="14.25" customHeight="1" x14ac:dyDescent="0.15">
      <c r="A3" s="38" t="s">
        <v>231</v>
      </c>
      <c r="B3" s="38"/>
      <c r="AI3" s="7" t="s">
        <v>1</v>
      </c>
    </row>
    <row r="4" spans="1:35" ht="14.25" customHeight="1" x14ac:dyDescent="0.2">
      <c r="A4" s="24"/>
      <c r="B4" s="30">
        <v>43101</v>
      </c>
      <c r="C4" s="51" t="s">
        <v>276</v>
      </c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</row>
    <row r="5" spans="1:35" s="14" customFormat="1" ht="203.25" customHeight="1" x14ac:dyDescent="0.2">
      <c r="A5" s="28" t="s">
        <v>5</v>
      </c>
      <c r="B5" s="28" t="s">
        <v>6</v>
      </c>
      <c r="C5" s="10" t="s">
        <v>7</v>
      </c>
      <c r="D5" s="11" t="s">
        <v>8</v>
      </c>
      <c r="E5" s="11" t="s">
        <v>9</v>
      </c>
      <c r="F5" s="11" t="s">
        <v>10</v>
      </c>
      <c r="G5" s="11" t="s">
        <v>11</v>
      </c>
      <c r="H5" s="10" t="s">
        <v>12</v>
      </c>
      <c r="I5" s="10" t="s">
        <v>13</v>
      </c>
      <c r="J5" s="10" t="s">
        <v>14</v>
      </c>
      <c r="K5" s="11" t="s">
        <v>15</v>
      </c>
      <c r="L5" s="10" t="s">
        <v>16</v>
      </c>
      <c r="M5" s="11" t="s">
        <v>17</v>
      </c>
      <c r="N5" s="11" t="s">
        <v>18</v>
      </c>
      <c r="O5" s="11" t="s">
        <v>19</v>
      </c>
      <c r="P5" s="11" t="s">
        <v>20</v>
      </c>
      <c r="Q5" s="10" t="s">
        <v>21</v>
      </c>
      <c r="R5" s="10" t="s">
        <v>22</v>
      </c>
      <c r="S5" s="11" t="s">
        <v>23</v>
      </c>
      <c r="T5" s="10" t="s">
        <v>24</v>
      </c>
      <c r="U5" s="11" t="s">
        <v>25</v>
      </c>
      <c r="V5" s="11" t="s">
        <v>22</v>
      </c>
      <c r="W5" s="10" t="s">
        <v>26</v>
      </c>
      <c r="X5" s="10" t="s">
        <v>27</v>
      </c>
      <c r="Y5" s="10" t="s">
        <v>28</v>
      </c>
      <c r="Z5" s="10" t="s">
        <v>29</v>
      </c>
      <c r="AA5" s="10" t="s">
        <v>30</v>
      </c>
      <c r="AB5" s="10" t="s">
        <v>31</v>
      </c>
      <c r="AC5" s="11" t="s">
        <v>32</v>
      </c>
      <c r="AD5" s="10" t="s">
        <v>33</v>
      </c>
      <c r="AE5" s="11" t="s">
        <v>34</v>
      </c>
      <c r="AF5" s="10" t="s">
        <v>35</v>
      </c>
      <c r="AG5" s="10" t="s">
        <v>36</v>
      </c>
      <c r="AH5" s="10" t="s">
        <v>37</v>
      </c>
      <c r="AI5" s="12" t="s">
        <v>275</v>
      </c>
    </row>
    <row r="6" spans="1:35" s="14" customFormat="1" ht="15.5" customHeight="1" x14ac:dyDescent="0.2">
      <c r="A6" s="19">
        <v>1</v>
      </c>
      <c r="B6" s="19">
        <v>2</v>
      </c>
      <c r="C6" s="9">
        <v>3</v>
      </c>
      <c r="D6" s="9">
        <v>4</v>
      </c>
      <c r="E6" s="9">
        <v>5</v>
      </c>
      <c r="F6" s="9">
        <v>6</v>
      </c>
      <c r="G6" s="9">
        <v>7</v>
      </c>
      <c r="H6" s="9">
        <v>8</v>
      </c>
      <c r="I6" s="9">
        <v>9</v>
      </c>
      <c r="J6" s="9">
        <v>10</v>
      </c>
      <c r="K6" s="9">
        <v>11</v>
      </c>
      <c r="L6" s="9">
        <v>12</v>
      </c>
      <c r="M6" s="9">
        <v>13</v>
      </c>
      <c r="N6" s="9">
        <v>14</v>
      </c>
      <c r="O6" s="9">
        <v>15</v>
      </c>
      <c r="P6" s="9">
        <v>16</v>
      </c>
      <c r="Q6" s="9">
        <v>17</v>
      </c>
      <c r="R6" s="9">
        <v>18</v>
      </c>
      <c r="S6" s="9">
        <v>19</v>
      </c>
      <c r="T6" s="9">
        <v>20</v>
      </c>
      <c r="U6" s="9">
        <v>21</v>
      </c>
      <c r="V6" s="9">
        <v>22</v>
      </c>
      <c r="W6" s="9">
        <v>23</v>
      </c>
      <c r="X6" s="9">
        <v>24</v>
      </c>
      <c r="Y6" s="9">
        <v>25</v>
      </c>
      <c r="Z6" s="9">
        <v>26</v>
      </c>
      <c r="AA6" s="9">
        <v>27</v>
      </c>
      <c r="AB6" s="9">
        <v>28</v>
      </c>
      <c r="AC6" s="9">
        <v>29</v>
      </c>
      <c r="AD6" s="9">
        <v>30</v>
      </c>
      <c r="AE6" s="9">
        <v>31</v>
      </c>
      <c r="AF6" s="9">
        <v>32</v>
      </c>
      <c r="AG6" s="9">
        <v>33</v>
      </c>
      <c r="AH6" s="9">
        <v>34</v>
      </c>
      <c r="AI6" s="9">
        <v>35</v>
      </c>
    </row>
    <row r="7" spans="1:35" ht="12.75" customHeight="1" x14ac:dyDescent="0.15">
      <c r="A7" s="25" t="s">
        <v>66</v>
      </c>
      <c r="B7" s="25" t="s">
        <v>67</v>
      </c>
      <c r="C7" s="15">
        <v>15325170.537900001</v>
      </c>
      <c r="D7" s="15">
        <v>10074642.057010001</v>
      </c>
      <c r="E7" s="15">
        <v>0</v>
      </c>
      <c r="F7" s="15">
        <v>-155225.09468000001</v>
      </c>
      <c r="G7" s="15">
        <v>5405753.5755700003</v>
      </c>
      <c r="H7" s="15">
        <v>34434984.818500005</v>
      </c>
      <c r="I7" s="15">
        <v>0</v>
      </c>
      <c r="J7" s="15">
        <v>56435.261660000004</v>
      </c>
      <c r="K7" s="15">
        <v>0</v>
      </c>
      <c r="L7" s="15">
        <f t="shared" ref="L7:L38" si="0">M7+O7</f>
        <v>35312155.429170005</v>
      </c>
      <c r="M7" s="15">
        <v>5847682.5294700041</v>
      </c>
      <c r="N7" s="15">
        <v>-172624727.99055004</v>
      </c>
      <c r="O7" s="15">
        <v>29464472.899700001</v>
      </c>
      <c r="P7" s="15">
        <v>-12799137.412069999</v>
      </c>
      <c r="Q7" s="15">
        <v>78608166.151749998</v>
      </c>
      <c r="R7" s="15">
        <v>78607628.68378</v>
      </c>
      <c r="S7" s="15">
        <v>0</v>
      </c>
      <c r="T7" s="15">
        <v>39174789.570310004</v>
      </c>
      <c r="U7" s="15">
        <v>0</v>
      </c>
      <c r="V7" s="15">
        <v>38222060.404059999</v>
      </c>
      <c r="W7" s="15">
        <v>432772.00190999999</v>
      </c>
      <c r="X7" s="15">
        <v>575719.71730999998</v>
      </c>
      <c r="Y7" s="15">
        <v>178627.348</v>
      </c>
      <c r="Z7" s="15">
        <v>1735.73721</v>
      </c>
      <c r="AA7" s="15">
        <v>3276639.3686699993</v>
      </c>
      <c r="AB7" s="15">
        <v>10854258.525430001</v>
      </c>
      <c r="AC7" s="15">
        <v>-913812.26187000005</v>
      </c>
      <c r="AD7" s="15">
        <v>7107223.2880799994</v>
      </c>
      <c r="AE7" s="15">
        <v>-55112.084999999999</v>
      </c>
      <c r="AF7" s="15">
        <f t="shared" ref="AF7:AF38" si="1">C7+H7+J7+L7+Q7+T7+W7+X7+Y7+Z7+AA7+AB7+AD7</f>
        <v>225338677.7559</v>
      </c>
      <c r="AG7" s="15">
        <v>-186548014.84417003</v>
      </c>
      <c r="AH7" s="15">
        <f t="shared" ref="AH7:AH38" si="2">AF7-AG7</f>
        <v>411886692.60007</v>
      </c>
      <c r="AI7" s="15">
        <v>131469943</v>
      </c>
    </row>
    <row r="8" spans="1:35" ht="12.75" customHeight="1" x14ac:dyDescent="0.15">
      <c r="A8" s="25" t="s">
        <v>64</v>
      </c>
      <c r="B8" s="25" t="s">
        <v>65</v>
      </c>
      <c r="C8" s="15">
        <v>11032304.659849999</v>
      </c>
      <c r="D8" s="15">
        <v>4081819.3671599999</v>
      </c>
      <c r="E8" s="15">
        <v>0</v>
      </c>
      <c r="F8" s="15">
        <v>0</v>
      </c>
      <c r="G8" s="15">
        <v>6950485.2926899996</v>
      </c>
      <c r="H8" s="15">
        <v>21767423.537599999</v>
      </c>
      <c r="I8" s="15">
        <v>0</v>
      </c>
      <c r="J8" s="15">
        <v>483.66087000002881</v>
      </c>
      <c r="K8" s="15">
        <v>-911983.40769999998</v>
      </c>
      <c r="L8" s="15">
        <f t="shared" si="0"/>
        <v>46282497.011939988</v>
      </c>
      <c r="M8" s="15">
        <v>42490501.897429988</v>
      </c>
      <c r="N8" s="15">
        <v>-14408131.742860001</v>
      </c>
      <c r="O8" s="15">
        <v>3791995.1145100002</v>
      </c>
      <c r="P8" s="15">
        <v>-1463390.0385799999</v>
      </c>
      <c r="Q8" s="15">
        <v>28275452.39432</v>
      </c>
      <c r="R8" s="15">
        <v>25656213.762540001</v>
      </c>
      <c r="S8" s="15">
        <v>-314358.18818</v>
      </c>
      <c r="T8" s="15">
        <v>25202756.764090002</v>
      </c>
      <c r="U8" s="15">
        <v>-752.92102</v>
      </c>
      <c r="V8" s="15">
        <v>25202756.764090002</v>
      </c>
      <c r="W8" s="15">
        <v>24800</v>
      </c>
      <c r="X8" s="15">
        <v>0</v>
      </c>
      <c r="Y8" s="15">
        <v>294693.71899999998</v>
      </c>
      <c r="Z8" s="15">
        <v>25586.303830000001</v>
      </c>
      <c r="AA8" s="15">
        <v>7614577.921149998</v>
      </c>
      <c r="AB8" s="15">
        <v>688079.65830999962</v>
      </c>
      <c r="AC8" s="15">
        <v>-2832748.6731199999</v>
      </c>
      <c r="AD8" s="15">
        <v>1822015.9242800002</v>
      </c>
      <c r="AE8" s="15">
        <v>0</v>
      </c>
      <c r="AF8" s="15">
        <f t="shared" si="1"/>
        <v>143030671.55523995</v>
      </c>
      <c r="AG8" s="15">
        <v>-19931364.97146</v>
      </c>
      <c r="AH8" s="15">
        <f t="shared" si="2"/>
        <v>162962036.52669996</v>
      </c>
      <c r="AI8" s="15">
        <v>52528052.200000003</v>
      </c>
    </row>
    <row r="9" spans="1:35" ht="12.75" customHeight="1" x14ac:dyDescent="0.15">
      <c r="A9" s="25" t="s">
        <v>62</v>
      </c>
      <c r="B9" s="25" t="s">
        <v>63</v>
      </c>
      <c r="C9" s="15">
        <v>6133745.2334699994</v>
      </c>
      <c r="D9" s="15">
        <v>772669.05671000003</v>
      </c>
      <c r="E9" s="15">
        <v>0</v>
      </c>
      <c r="F9" s="15">
        <v>-5310.1018700000004</v>
      </c>
      <c r="G9" s="15">
        <v>5366386.2786299996</v>
      </c>
      <c r="H9" s="15">
        <v>28072289.355639998</v>
      </c>
      <c r="I9" s="15">
        <v>28072289.355639998</v>
      </c>
      <c r="J9" s="15">
        <v>97215.448590000044</v>
      </c>
      <c r="K9" s="15">
        <v>-764981.66859999998</v>
      </c>
      <c r="L9" s="15">
        <f t="shared" si="0"/>
        <v>14775473.267169995</v>
      </c>
      <c r="M9" s="15">
        <v>14632929.653369995</v>
      </c>
      <c r="N9" s="15">
        <v>-10550254.12435</v>
      </c>
      <c r="O9" s="15">
        <v>142543.61379999993</v>
      </c>
      <c r="P9" s="15">
        <v>-183792.56267000001</v>
      </c>
      <c r="Q9" s="15">
        <v>11378951.520410001</v>
      </c>
      <c r="R9" s="15">
        <v>9822924.4096700009</v>
      </c>
      <c r="S9" s="15">
        <v>-4218021.1308800001</v>
      </c>
      <c r="T9" s="15">
        <v>2649281.74022</v>
      </c>
      <c r="U9" s="15">
        <v>0</v>
      </c>
      <c r="V9" s="15">
        <v>2649281.74022</v>
      </c>
      <c r="W9" s="15">
        <v>0</v>
      </c>
      <c r="X9" s="15">
        <v>1293815.82583</v>
      </c>
      <c r="Y9" s="15">
        <v>10060.56143</v>
      </c>
      <c r="Z9" s="15">
        <v>2322000</v>
      </c>
      <c r="AA9" s="15">
        <v>2045413.2304799999</v>
      </c>
      <c r="AB9" s="15">
        <v>364333.80804999999</v>
      </c>
      <c r="AC9" s="15">
        <v>-291650.53703999997</v>
      </c>
      <c r="AD9" s="15">
        <v>332461.39864000003</v>
      </c>
      <c r="AE9" s="15">
        <v>-74118.453269999998</v>
      </c>
      <c r="AF9" s="15">
        <f t="shared" si="1"/>
        <v>69475041.38993001</v>
      </c>
      <c r="AG9" s="15">
        <v>-16088128.578680001</v>
      </c>
      <c r="AH9" s="15">
        <f t="shared" si="2"/>
        <v>85563169.968610018</v>
      </c>
      <c r="AI9" s="15">
        <v>29883666</v>
      </c>
    </row>
    <row r="10" spans="1:35" ht="12.75" customHeight="1" x14ac:dyDescent="0.15">
      <c r="A10" s="25" t="s">
        <v>68</v>
      </c>
      <c r="B10" s="25" t="s">
        <v>69</v>
      </c>
      <c r="C10" s="15">
        <v>1900629.4968699999</v>
      </c>
      <c r="D10" s="15">
        <v>683930.64205999998</v>
      </c>
      <c r="E10" s="15">
        <v>0</v>
      </c>
      <c r="F10" s="15">
        <v>-25326.270710000001</v>
      </c>
      <c r="G10" s="15">
        <v>1242025.12552</v>
      </c>
      <c r="H10" s="15">
        <v>1218.9053899999999</v>
      </c>
      <c r="I10" s="15">
        <v>346.96193999999997</v>
      </c>
      <c r="J10" s="15">
        <v>379764.31187000009</v>
      </c>
      <c r="K10" s="15">
        <v>-718523.96632999997</v>
      </c>
      <c r="L10" s="15">
        <f t="shared" si="0"/>
        <v>17848329.05985</v>
      </c>
      <c r="M10" s="15">
        <v>16245757.33678</v>
      </c>
      <c r="N10" s="15">
        <v>-3553823.3865500004</v>
      </c>
      <c r="O10" s="15">
        <v>1602571.7230699996</v>
      </c>
      <c r="P10" s="15">
        <v>-566096.86781999993</v>
      </c>
      <c r="Q10" s="15">
        <v>9421463.7576600015</v>
      </c>
      <c r="R10" s="15">
        <v>9410151.7721600011</v>
      </c>
      <c r="S10" s="15">
        <v>-81000</v>
      </c>
      <c r="T10" s="15">
        <v>4504623.2910000002</v>
      </c>
      <c r="U10" s="15">
        <v>0</v>
      </c>
      <c r="V10" s="15">
        <v>4504623.2910000002</v>
      </c>
      <c r="W10" s="15">
        <v>0</v>
      </c>
      <c r="X10" s="15">
        <v>349175.44300000003</v>
      </c>
      <c r="Y10" s="15">
        <v>4920.8923699999996</v>
      </c>
      <c r="Z10" s="15">
        <v>84795.688519999996</v>
      </c>
      <c r="AA10" s="15">
        <v>2002948.5705300001</v>
      </c>
      <c r="AB10" s="15">
        <v>334139.89432000008</v>
      </c>
      <c r="AC10" s="15">
        <v>-687972.93569000007</v>
      </c>
      <c r="AD10" s="15">
        <v>833339.9365200001</v>
      </c>
      <c r="AE10" s="15">
        <v>-4346.5613800000001</v>
      </c>
      <c r="AF10" s="15">
        <f t="shared" si="1"/>
        <v>37665349.247900009</v>
      </c>
      <c r="AG10" s="15">
        <v>-5637089.9884799998</v>
      </c>
      <c r="AH10" s="15">
        <f t="shared" si="2"/>
        <v>43302439.236380011</v>
      </c>
      <c r="AI10" s="15">
        <v>8667248</v>
      </c>
    </row>
    <row r="11" spans="1:35" ht="12.75" customHeight="1" x14ac:dyDescent="0.15">
      <c r="A11" s="25" t="s">
        <v>78</v>
      </c>
      <c r="B11" s="25" t="s">
        <v>79</v>
      </c>
      <c r="C11" s="15">
        <v>7391151.5238500005</v>
      </c>
      <c r="D11" s="15">
        <v>5069537.3839800004</v>
      </c>
      <c r="E11" s="15">
        <v>0</v>
      </c>
      <c r="F11" s="15">
        <v>0</v>
      </c>
      <c r="G11" s="15">
        <v>2321614.1398700001</v>
      </c>
      <c r="H11" s="15">
        <v>5591991.83794</v>
      </c>
      <c r="I11" s="15">
        <v>5591991.83794</v>
      </c>
      <c r="J11" s="15">
        <v>2066.1734899999997</v>
      </c>
      <c r="K11" s="15">
        <v>-20.077390000000001</v>
      </c>
      <c r="L11" s="15">
        <f t="shared" si="0"/>
        <v>30412670.979389999</v>
      </c>
      <c r="M11" s="15">
        <v>26712818.972879998</v>
      </c>
      <c r="N11" s="15">
        <v>-1567196.6673700004</v>
      </c>
      <c r="O11" s="15">
        <v>3699852.0065099997</v>
      </c>
      <c r="P11" s="15">
        <v>-989887.98103999998</v>
      </c>
      <c r="Q11" s="15">
        <v>0</v>
      </c>
      <c r="R11" s="15">
        <v>0</v>
      </c>
      <c r="S11" s="15">
        <v>0</v>
      </c>
      <c r="T11" s="15">
        <v>4020253.2163</v>
      </c>
      <c r="U11" s="15">
        <v>0</v>
      </c>
      <c r="V11" s="15">
        <v>4020253.2163</v>
      </c>
      <c r="W11" s="15">
        <v>49155.191500000001</v>
      </c>
      <c r="X11" s="15">
        <v>121522.70606</v>
      </c>
      <c r="Y11" s="15">
        <v>729089.25236000004</v>
      </c>
      <c r="Z11" s="15">
        <v>93688.552320000003</v>
      </c>
      <c r="AA11" s="15">
        <v>2446674.6398099991</v>
      </c>
      <c r="AB11" s="15">
        <v>4249811.0199999996</v>
      </c>
      <c r="AC11" s="15">
        <v>-52278.473299999998</v>
      </c>
      <c r="AD11" s="15">
        <v>169061.62806999998</v>
      </c>
      <c r="AE11" s="15">
        <v>-11807.240750000001</v>
      </c>
      <c r="AF11" s="15">
        <f t="shared" si="1"/>
        <v>55277136.721090004</v>
      </c>
      <c r="AG11" s="15">
        <v>-2621190.4398500007</v>
      </c>
      <c r="AH11" s="15">
        <f t="shared" si="2"/>
        <v>57898327.160940006</v>
      </c>
      <c r="AI11" s="15">
        <v>5307895.5999999996</v>
      </c>
    </row>
    <row r="12" spans="1:35" ht="12.75" customHeight="1" x14ac:dyDescent="0.15">
      <c r="A12" s="25" t="s">
        <v>110</v>
      </c>
      <c r="B12" s="25" t="s">
        <v>111</v>
      </c>
      <c r="C12" s="15">
        <v>1571604.99988</v>
      </c>
      <c r="D12" s="15">
        <v>346281.68664999999</v>
      </c>
      <c r="E12" s="15">
        <v>0</v>
      </c>
      <c r="F12" s="15">
        <v>0</v>
      </c>
      <c r="G12" s="15">
        <v>1225323.31323</v>
      </c>
      <c r="H12" s="15">
        <v>0</v>
      </c>
      <c r="I12" s="15">
        <v>0</v>
      </c>
      <c r="J12" s="15">
        <v>20</v>
      </c>
      <c r="K12" s="15">
        <v>0</v>
      </c>
      <c r="L12" s="15">
        <f t="shared" si="0"/>
        <v>3155140.4115600004</v>
      </c>
      <c r="M12" s="15">
        <v>3010448.2986100004</v>
      </c>
      <c r="N12" s="15">
        <v>-1029743.0465599999</v>
      </c>
      <c r="O12" s="15">
        <v>144692.11294999992</v>
      </c>
      <c r="P12" s="15">
        <v>-416373.91485</v>
      </c>
      <c r="Q12" s="15">
        <v>1702014.64044</v>
      </c>
      <c r="R12" s="15">
        <v>1701904.5009400002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5">
        <v>725709.79960000003</v>
      </c>
      <c r="Y12" s="15">
        <v>19152.10643</v>
      </c>
      <c r="Z12" s="15">
        <v>32306.89659</v>
      </c>
      <c r="AA12" s="15">
        <v>893141.74701000028</v>
      </c>
      <c r="AB12" s="15">
        <v>62803.364160000005</v>
      </c>
      <c r="AC12" s="15">
        <v>-15047.326950000001</v>
      </c>
      <c r="AD12" s="15">
        <v>502949.75081999996</v>
      </c>
      <c r="AE12" s="15">
        <v>-48.509410000000003</v>
      </c>
      <c r="AF12" s="15">
        <f t="shared" si="1"/>
        <v>8664843.7164900005</v>
      </c>
      <c r="AG12" s="15">
        <v>-1461212.7977700003</v>
      </c>
      <c r="AH12" s="15">
        <f t="shared" si="2"/>
        <v>10126056.514260001</v>
      </c>
      <c r="AI12" s="15">
        <v>0</v>
      </c>
    </row>
    <row r="13" spans="1:35" ht="12.75" customHeight="1" x14ac:dyDescent="0.15">
      <c r="A13" s="25" t="s">
        <v>76</v>
      </c>
      <c r="B13" s="25" t="s">
        <v>77</v>
      </c>
      <c r="C13" s="15">
        <v>1260687.8459600001</v>
      </c>
      <c r="D13" s="15">
        <v>833730.93247000012</v>
      </c>
      <c r="E13" s="15">
        <v>0</v>
      </c>
      <c r="F13" s="15">
        <v>0</v>
      </c>
      <c r="G13" s="15">
        <v>426956.91349000001</v>
      </c>
      <c r="H13" s="15">
        <v>248870.05704000001</v>
      </c>
      <c r="I13" s="15">
        <v>248102.84831</v>
      </c>
      <c r="J13" s="15">
        <v>74057.141230000008</v>
      </c>
      <c r="K13" s="15">
        <v>0</v>
      </c>
      <c r="L13" s="15">
        <f t="shared" si="0"/>
        <v>7147231.1215200014</v>
      </c>
      <c r="M13" s="15">
        <v>4723263.9109900007</v>
      </c>
      <c r="N13" s="15">
        <v>-2841223.8667299999</v>
      </c>
      <c r="O13" s="15">
        <v>2423967.2105300003</v>
      </c>
      <c r="P13" s="15">
        <v>-1327052.71202</v>
      </c>
      <c r="Q13" s="15">
        <v>100462.38281</v>
      </c>
      <c r="R13" s="15">
        <v>100401.88281000001</v>
      </c>
      <c r="S13" s="15">
        <v>0</v>
      </c>
      <c r="T13" s="15">
        <v>1101129.7549999999</v>
      </c>
      <c r="U13" s="15">
        <v>0</v>
      </c>
      <c r="V13" s="15">
        <v>1101129.7549999999</v>
      </c>
      <c r="W13" s="15">
        <v>8611.755000000001</v>
      </c>
      <c r="X13" s="15">
        <v>1576215.3799399999</v>
      </c>
      <c r="Y13" s="15">
        <v>1894.4106400000001</v>
      </c>
      <c r="Z13" s="15">
        <v>1304202.3240199999</v>
      </c>
      <c r="AA13" s="15">
        <v>2119412.4207900008</v>
      </c>
      <c r="AB13" s="15">
        <v>450100.89088000002</v>
      </c>
      <c r="AC13" s="15">
        <v>-98446.213610000006</v>
      </c>
      <c r="AD13" s="15">
        <v>1711026.2423800002</v>
      </c>
      <c r="AE13" s="15">
        <v>0</v>
      </c>
      <c r="AF13" s="15">
        <f t="shared" si="1"/>
        <v>17103901.72721</v>
      </c>
      <c r="AG13" s="15">
        <v>-4266722.7923600003</v>
      </c>
      <c r="AH13" s="15">
        <f t="shared" si="2"/>
        <v>21370624.51957</v>
      </c>
      <c r="AI13" s="15">
        <v>221947</v>
      </c>
    </row>
    <row r="14" spans="1:35" ht="12.75" customHeight="1" x14ac:dyDescent="0.15">
      <c r="A14" s="25" t="s">
        <v>100</v>
      </c>
      <c r="B14" s="25" t="s">
        <v>101</v>
      </c>
      <c r="C14" s="15">
        <v>960004.07900000003</v>
      </c>
      <c r="D14" s="15">
        <v>392677.66555000003</v>
      </c>
      <c r="E14" s="15">
        <v>0</v>
      </c>
      <c r="F14" s="15">
        <v>0</v>
      </c>
      <c r="G14" s="15">
        <v>567326.41344999999</v>
      </c>
      <c r="H14" s="15">
        <v>1306437.1625600001</v>
      </c>
      <c r="I14" s="15">
        <v>1303365.60769</v>
      </c>
      <c r="J14" s="15">
        <v>108255.74311000001</v>
      </c>
      <c r="K14" s="15">
        <v>-13774.086310000001</v>
      </c>
      <c r="L14" s="15">
        <f t="shared" si="0"/>
        <v>11610654.425519999</v>
      </c>
      <c r="M14" s="15">
        <v>3643498.859819999</v>
      </c>
      <c r="N14" s="15">
        <v>-306859.45225999999</v>
      </c>
      <c r="O14" s="15">
        <v>7967155.5656999992</v>
      </c>
      <c r="P14" s="15">
        <v>-590167.95320999995</v>
      </c>
      <c r="Q14" s="15">
        <v>3576029.9112699996</v>
      </c>
      <c r="R14" s="15">
        <v>3575629.9012699998</v>
      </c>
      <c r="S14" s="15">
        <v>0</v>
      </c>
      <c r="T14" s="15">
        <v>0</v>
      </c>
      <c r="U14" s="15">
        <v>0</v>
      </c>
      <c r="V14" s="15">
        <v>0</v>
      </c>
      <c r="W14" s="15">
        <v>0</v>
      </c>
      <c r="X14" s="15">
        <v>2424822.8815199998</v>
      </c>
      <c r="Y14" s="15">
        <v>61.768360000000001</v>
      </c>
      <c r="Z14" s="15">
        <v>1100030.08295</v>
      </c>
      <c r="AA14" s="15">
        <v>1258122.2617000001</v>
      </c>
      <c r="AB14" s="15">
        <v>51112.702359999996</v>
      </c>
      <c r="AC14" s="15">
        <v>-11286.2433</v>
      </c>
      <c r="AD14" s="15">
        <v>106937.35307000001</v>
      </c>
      <c r="AE14" s="15">
        <v>0</v>
      </c>
      <c r="AF14" s="15">
        <f t="shared" si="1"/>
        <v>22502468.371419996</v>
      </c>
      <c r="AG14" s="15">
        <v>-922087.73508000001</v>
      </c>
      <c r="AH14" s="15">
        <f t="shared" si="2"/>
        <v>23424556.106499996</v>
      </c>
      <c r="AI14" s="15">
        <v>1206136.3999999999</v>
      </c>
    </row>
    <row r="15" spans="1:35" ht="12.75" customHeight="1" x14ac:dyDescent="0.15">
      <c r="A15" s="25" t="s">
        <v>146</v>
      </c>
      <c r="B15" s="25" t="s">
        <v>147</v>
      </c>
      <c r="C15" s="15">
        <v>2128333.46502</v>
      </c>
      <c r="D15" s="15">
        <v>949798.09858999995</v>
      </c>
      <c r="E15" s="15">
        <v>0</v>
      </c>
      <c r="F15" s="15">
        <v>-259.16399999999999</v>
      </c>
      <c r="G15" s="15">
        <v>1178794.53043</v>
      </c>
      <c r="H15" s="15">
        <v>166222.87075999999</v>
      </c>
      <c r="I15" s="15">
        <v>162886.88036000001</v>
      </c>
      <c r="J15" s="15">
        <v>285830.09545000002</v>
      </c>
      <c r="K15" s="15">
        <v>0</v>
      </c>
      <c r="L15" s="15">
        <f t="shared" si="0"/>
        <v>14487662.897799999</v>
      </c>
      <c r="M15" s="15">
        <v>8890938.1787399985</v>
      </c>
      <c r="N15" s="15">
        <v>-2747269.7779900003</v>
      </c>
      <c r="O15" s="15">
        <v>5596724.71906</v>
      </c>
      <c r="P15" s="15">
        <v>-1298823.8908500001</v>
      </c>
      <c r="Q15" s="15">
        <v>7014004.3470599996</v>
      </c>
      <c r="R15" s="15">
        <v>7006947.8470599996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149346.78172999999</v>
      </c>
      <c r="Y15" s="15">
        <v>2404.7581</v>
      </c>
      <c r="Z15" s="15">
        <v>12385.125840000001</v>
      </c>
      <c r="AA15" s="15">
        <v>1553797.3680800002</v>
      </c>
      <c r="AB15" s="15">
        <v>226155.99028999999</v>
      </c>
      <c r="AC15" s="15">
        <v>-25936.385699999999</v>
      </c>
      <c r="AD15" s="15">
        <v>431695.83652000001</v>
      </c>
      <c r="AE15" s="15">
        <v>-3600.2862399999999</v>
      </c>
      <c r="AF15" s="15">
        <f t="shared" si="1"/>
        <v>26457839.536650002</v>
      </c>
      <c r="AG15" s="15">
        <v>-4075889.5047800001</v>
      </c>
      <c r="AH15" s="15">
        <f t="shared" si="2"/>
        <v>30533729.041430004</v>
      </c>
      <c r="AI15" s="15">
        <v>4910310</v>
      </c>
    </row>
    <row r="16" spans="1:35" ht="12.75" customHeight="1" x14ac:dyDescent="0.15">
      <c r="A16" s="25" t="s">
        <v>90</v>
      </c>
      <c r="B16" s="25" t="s">
        <v>91</v>
      </c>
      <c r="C16" s="15">
        <v>3847420.12304</v>
      </c>
      <c r="D16" s="15">
        <v>1622938.36436</v>
      </c>
      <c r="E16" s="15">
        <v>0</v>
      </c>
      <c r="F16" s="15">
        <v>0</v>
      </c>
      <c r="G16" s="15">
        <v>2224481.75868</v>
      </c>
      <c r="H16" s="15">
        <v>2601.0272</v>
      </c>
      <c r="I16" s="15">
        <v>0</v>
      </c>
      <c r="J16" s="15">
        <v>96563.202089999992</v>
      </c>
      <c r="K16" s="15">
        <v>-975.38588000000004</v>
      </c>
      <c r="L16" s="15">
        <f t="shared" si="0"/>
        <v>18223065.123339999</v>
      </c>
      <c r="M16" s="15">
        <v>15219150.939169999</v>
      </c>
      <c r="N16" s="15">
        <v>-729726.25077999989</v>
      </c>
      <c r="O16" s="15">
        <v>3003914.1841699998</v>
      </c>
      <c r="P16" s="15">
        <v>-325800.78268</v>
      </c>
      <c r="Q16" s="15">
        <v>3291514.7462800001</v>
      </c>
      <c r="R16" s="15">
        <v>3290254.1025</v>
      </c>
      <c r="S16" s="15">
        <v>0</v>
      </c>
      <c r="T16" s="15">
        <v>0</v>
      </c>
      <c r="U16" s="15">
        <v>0</v>
      </c>
      <c r="V16" s="15">
        <v>0</v>
      </c>
      <c r="W16" s="15">
        <v>263792.73334999999</v>
      </c>
      <c r="X16" s="15">
        <v>16653.90263</v>
      </c>
      <c r="Y16" s="15">
        <v>8235.4130000000005</v>
      </c>
      <c r="Z16" s="15">
        <v>737173.49372999999</v>
      </c>
      <c r="AA16" s="15">
        <v>1315991.13026</v>
      </c>
      <c r="AB16" s="15">
        <v>515869.59961999988</v>
      </c>
      <c r="AC16" s="15">
        <v>-81127.743099999992</v>
      </c>
      <c r="AD16" s="15">
        <v>317918.90928999998</v>
      </c>
      <c r="AE16" s="15">
        <v>-617.83064999999999</v>
      </c>
      <c r="AF16" s="15">
        <f t="shared" si="1"/>
        <v>28636799.403829999</v>
      </c>
      <c r="AG16" s="15">
        <v>-1138247.9930899998</v>
      </c>
      <c r="AH16" s="15">
        <f t="shared" si="2"/>
        <v>29775047.396919999</v>
      </c>
      <c r="AI16" s="15">
        <v>0</v>
      </c>
    </row>
    <row r="17" spans="1:35" ht="12.75" customHeight="1" x14ac:dyDescent="0.15">
      <c r="A17" s="25" t="s">
        <v>74</v>
      </c>
      <c r="B17" s="25" t="s">
        <v>75</v>
      </c>
      <c r="C17" s="15">
        <v>465678.90600999998</v>
      </c>
      <c r="D17" s="15">
        <v>119968.81245</v>
      </c>
      <c r="E17" s="15">
        <v>0</v>
      </c>
      <c r="F17" s="15">
        <v>-12235.135700000001</v>
      </c>
      <c r="G17" s="15">
        <v>357945.22925999999</v>
      </c>
      <c r="H17" s="15">
        <v>5622.66</v>
      </c>
      <c r="I17" s="15">
        <v>0</v>
      </c>
      <c r="J17" s="15">
        <v>380.2</v>
      </c>
      <c r="K17" s="15">
        <v>-19.8</v>
      </c>
      <c r="L17" s="15">
        <f t="shared" si="0"/>
        <v>1540450.9091299996</v>
      </c>
      <c r="M17" s="15">
        <v>1540450.9091299996</v>
      </c>
      <c r="N17" s="15">
        <v>-6290613.2854000004</v>
      </c>
      <c r="O17" s="15">
        <v>-3.637978807091713E-12</v>
      </c>
      <c r="P17" s="15">
        <v>-95971.481610000003</v>
      </c>
      <c r="Q17" s="15">
        <v>151288.04999999999</v>
      </c>
      <c r="R17" s="15">
        <v>150153.75</v>
      </c>
      <c r="S17" s="15">
        <v>0</v>
      </c>
      <c r="T17" s="15">
        <v>0</v>
      </c>
      <c r="U17" s="15">
        <v>0</v>
      </c>
      <c r="V17" s="15">
        <v>0</v>
      </c>
      <c r="W17" s="15">
        <v>43.977999999999994</v>
      </c>
      <c r="X17" s="15">
        <v>890667.71470000001</v>
      </c>
      <c r="Y17" s="15">
        <v>12.04419</v>
      </c>
      <c r="Z17" s="15">
        <v>1082.7</v>
      </c>
      <c r="AA17" s="15">
        <v>2250483.06837</v>
      </c>
      <c r="AB17" s="15">
        <v>-70297.274399999995</v>
      </c>
      <c r="AC17" s="15">
        <v>-733320.22414000006</v>
      </c>
      <c r="AD17" s="15">
        <v>287404.55969000002</v>
      </c>
      <c r="AE17" s="15">
        <v>0</v>
      </c>
      <c r="AF17" s="15">
        <f t="shared" si="1"/>
        <v>5522817.5156900007</v>
      </c>
      <c r="AG17" s="15">
        <v>-7132159.9268500013</v>
      </c>
      <c r="AH17" s="15">
        <f t="shared" si="2"/>
        <v>12654977.442540001</v>
      </c>
      <c r="AI17" s="15">
        <v>150000</v>
      </c>
    </row>
    <row r="18" spans="1:35" ht="12.75" customHeight="1" x14ac:dyDescent="0.15">
      <c r="A18" s="25" t="s">
        <v>104</v>
      </c>
      <c r="B18" s="25" t="s">
        <v>105</v>
      </c>
      <c r="C18" s="15">
        <v>1821248.8870199998</v>
      </c>
      <c r="D18" s="15">
        <v>469344.29599999997</v>
      </c>
      <c r="E18" s="15">
        <v>0</v>
      </c>
      <c r="F18" s="15">
        <v>0</v>
      </c>
      <c r="G18" s="15">
        <v>1351904.5910199999</v>
      </c>
      <c r="H18" s="15">
        <v>18278.522820000002</v>
      </c>
      <c r="I18" s="15">
        <v>0</v>
      </c>
      <c r="J18" s="15">
        <v>1828.1728700000001</v>
      </c>
      <c r="K18" s="15">
        <v>-2.1732800000000001</v>
      </c>
      <c r="L18" s="15">
        <f t="shared" si="0"/>
        <v>13005060.068150003</v>
      </c>
      <c r="M18" s="15">
        <v>9195720.9472300019</v>
      </c>
      <c r="N18" s="15">
        <v>-992970.73346999998</v>
      </c>
      <c r="O18" s="15">
        <v>3809339.1209200001</v>
      </c>
      <c r="P18" s="15">
        <v>-820885.57880000002</v>
      </c>
      <c r="Q18" s="15">
        <v>52395.536069999995</v>
      </c>
      <c r="R18" s="15">
        <v>51739.505100000002</v>
      </c>
      <c r="S18" s="15">
        <v>-17070.91345</v>
      </c>
      <c r="T18" s="15">
        <v>4458227.6935000001</v>
      </c>
      <c r="U18" s="15">
        <v>0</v>
      </c>
      <c r="V18" s="15">
        <v>4458227.6935000001</v>
      </c>
      <c r="W18" s="15">
        <v>0</v>
      </c>
      <c r="X18" s="15">
        <v>39038.394999999997</v>
      </c>
      <c r="Y18" s="15">
        <v>179705.24647000001</v>
      </c>
      <c r="Z18" s="15">
        <v>507138.614</v>
      </c>
      <c r="AA18" s="15">
        <v>405146.42218999995</v>
      </c>
      <c r="AB18" s="15">
        <v>81865.445850000004</v>
      </c>
      <c r="AC18" s="15">
        <v>-6434.6280200000001</v>
      </c>
      <c r="AD18" s="15">
        <v>121045.76459000001</v>
      </c>
      <c r="AE18" s="15">
        <v>-244.61676</v>
      </c>
      <c r="AF18" s="15">
        <f t="shared" si="1"/>
        <v>20690978.76853</v>
      </c>
      <c r="AG18" s="15">
        <v>-1837608.64378</v>
      </c>
      <c r="AH18" s="15">
        <f t="shared" si="2"/>
        <v>22528587.412310001</v>
      </c>
      <c r="AI18" s="15">
        <v>50646</v>
      </c>
    </row>
    <row r="19" spans="1:35" ht="12.75" customHeight="1" x14ac:dyDescent="0.15">
      <c r="A19" s="25" t="s">
        <v>96</v>
      </c>
      <c r="B19" s="25" t="s">
        <v>97</v>
      </c>
      <c r="C19" s="15">
        <v>1811404.07947</v>
      </c>
      <c r="D19" s="15">
        <v>247833.52747999999</v>
      </c>
      <c r="E19" s="15">
        <v>0</v>
      </c>
      <c r="F19" s="15">
        <v>0</v>
      </c>
      <c r="G19" s="15">
        <v>1563570.5519900001</v>
      </c>
      <c r="H19" s="15">
        <v>0</v>
      </c>
      <c r="I19" s="15">
        <v>0</v>
      </c>
      <c r="J19" s="15">
        <v>14364.39177</v>
      </c>
      <c r="K19" s="15">
        <v>0</v>
      </c>
      <c r="L19" s="15">
        <f t="shared" si="0"/>
        <v>14776974.686170001</v>
      </c>
      <c r="M19" s="15">
        <v>11707631.37462</v>
      </c>
      <c r="N19" s="15">
        <v>-1062201.9357099999</v>
      </c>
      <c r="O19" s="15">
        <v>3069343.3115500002</v>
      </c>
      <c r="P19" s="15">
        <v>-39669.145729999997</v>
      </c>
      <c r="Q19" s="15">
        <v>1065425.99306</v>
      </c>
      <c r="R19" s="15">
        <v>1064515.99306</v>
      </c>
      <c r="S19" s="15">
        <v>0</v>
      </c>
      <c r="T19" s="15">
        <v>1108777.6171500001</v>
      </c>
      <c r="U19" s="15">
        <v>0</v>
      </c>
      <c r="V19" s="15">
        <v>1108777.6171500001</v>
      </c>
      <c r="W19" s="15">
        <v>0</v>
      </c>
      <c r="X19" s="15">
        <v>5797.0207500000006</v>
      </c>
      <c r="Y19" s="15">
        <v>1032.1379999999999</v>
      </c>
      <c r="Z19" s="15">
        <v>12396.27785</v>
      </c>
      <c r="AA19" s="15">
        <v>560221.69224000012</v>
      </c>
      <c r="AB19" s="15">
        <v>31840.165579999997</v>
      </c>
      <c r="AC19" s="15">
        <v>-7900.0150299999996</v>
      </c>
      <c r="AD19" s="15">
        <v>52626.833599999998</v>
      </c>
      <c r="AE19" s="15">
        <v>0</v>
      </c>
      <c r="AF19" s="15">
        <f t="shared" si="1"/>
        <v>19440860.895640001</v>
      </c>
      <c r="AG19" s="15">
        <v>-1109771.09647</v>
      </c>
      <c r="AH19" s="15">
        <f t="shared" si="2"/>
        <v>20550631.992109999</v>
      </c>
      <c r="AI19" s="15">
        <v>996532</v>
      </c>
    </row>
    <row r="20" spans="1:35" ht="12.75" customHeight="1" x14ac:dyDescent="0.15">
      <c r="A20" s="25" t="s">
        <v>142</v>
      </c>
      <c r="B20" s="25" t="s">
        <v>143</v>
      </c>
      <c r="C20" s="15">
        <v>1214341.702</v>
      </c>
      <c r="D20" s="15">
        <v>417857.60986000003</v>
      </c>
      <c r="E20" s="15">
        <v>0</v>
      </c>
      <c r="F20" s="15">
        <v>0</v>
      </c>
      <c r="G20" s="15">
        <v>796484.09213999996</v>
      </c>
      <c r="H20" s="15">
        <v>0</v>
      </c>
      <c r="I20" s="15">
        <v>0</v>
      </c>
      <c r="J20" s="15">
        <v>4071.3719700000001</v>
      </c>
      <c r="K20" s="15">
        <v>0</v>
      </c>
      <c r="L20" s="15">
        <f t="shared" si="0"/>
        <v>5723268.6259599989</v>
      </c>
      <c r="M20" s="15">
        <v>5571660.2494299989</v>
      </c>
      <c r="N20" s="15">
        <v>-601683.49820999987</v>
      </c>
      <c r="O20" s="15">
        <v>151608.37652999998</v>
      </c>
      <c r="P20" s="15">
        <v>-19663.065970000003</v>
      </c>
      <c r="Q20" s="15">
        <v>2584242.0815800005</v>
      </c>
      <c r="R20" s="15">
        <v>2578120.31654</v>
      </c>
      <c r="S20" s="15">
        <v>0</v>
      </c>
      <c r="T20" s="15">
        <v>700719.18</v>
      </c>
      <c r="U20" s="15">
        <v>0</v>
      </c>
      <c r="V20" s="15">
        <v>700719.18</v>
      </c>
      <c r="W20" s="15">
        <v>42422.685980000002</v>
      </c>
      <c r="X20" s="15">
        <v>34396.704819999999</v>
      </c>
      <c r="Y20" s="15">
        <v>205.85601</v>
      </c>
      <c r="Z20" s="15">
        <v>0</v>
      </c>
      <c r="AA20" s="15">
        <v>892478.03764999995</v>
      </c>
      <c r="AB20" s="15">
        <v>27091.801610000002</v>
      </c>
      <c r="AC20" s="15">
        <v>-10378.469090000001</v>
      </c>
      <c r="AD20" s="15">
        <v>1299617.6350500002</v>
      </c>
      <c r="AE20" s="15">
        <v>0</v>
      </c>
      <c r="AF20" s="15">
        <f t="shared" si="1"/>
        <v>12522855.682629999</v>
      </c>
      <c r="AG20" s="15">
        <v>-631725.0332699999</v>
      </c>
      <c r="AH20" s="15">
        <f t="shared" si="2"/>
        <v>13154580.715899998</v>
      </c>
      <c r="AI20" s="15">
        <v>470317.4</v>
      </c>
    </row>
    <row r="21" spans="1:35" ht="12.75" customHeight="1" x14ac:dyDescent="0.15">
      <c r="A21" s="25" t="s">
        <v>226</v>
      </c>
      <c r="B21" s="25" t="s">
        <v>227</v>
      </c>
      <c r="C21" s="15">
        <v>113347.49068</v>
      </c>
      <c r="D21" s="15">
        <v>163.05937</v>
      </c>
      <c r="E21" s="15">
        <v>0</v>
      </c>
      <c r="F21" s="15">
        <v>0</v>
      </c>
      <c r="G21" s="15">
        <v>113184.43131</v>
      </c>
      <c r="H21" s="15">
        <v>2592549.8514</v>
      </c>
      <c r="I21" s="15">
        <v>2592549.8514</v>
      </c>
      <c r="J21" s="15">
        <v>138.20202000000063</v>
      </c>
      <c r="K21" s="15">
        <v>-4015.3833599999998</v>
      </c>
      <c r="L21" s="15">
        <f t="shared" si="0"/>
        <v>9824452.5042299982</v>
      </c>
      <c r="M21" s="15">
        <v>9824365.7120699976</v>
      </c>
      <c r="N21" s="15">
        <v>-9762242.6987599991</v>
      </c>
      <c r="O21" s="15">
        <v>86.792160000000024</v>
      </c>
      <c r="P21" s="15">
        <v>-186.59764999999999</v>
      </c>
      <c r="Q21" s="15">
        <v>60</v>
      </c>
      <c r="R21" s="15">
        <v>0</v>
      </c>
      <c r="S21" s="15">
        <v>0</v>
      </c>
      <c r="T21" s="15">
        <v>0</v>
      </c>
      <c r="U21" s="15">
        <v>0</v>
      </c>
      <c r="V21" s="15">
        <v>0</v>
      </c>
      <c r="W21" s="15">
        <v>0</v>
      </c>
      <c r="X21" s="15">
        <v>0</v>
      </c>
      <c r="Y21" s="15">
        <v>512.27200000000005</v>
      </c>
      <c r="Z21" s="15">
        <v>0</v>
      </c>
      <c r="AA21" s="15">
        <v>2940.4059100000004</v>
      </c>
      <c r="AB21" s="15">
        <v>100.87083999993047</v>
      </c>
      <c r="AC21" s="15">
        <v>-471504.15702000004</v>
      </c>
      <c r="AD21" s="15">
        <v>277.04633999999999</v>
      </c>
      <c r="AE21" s="15">
        <v>0</v>
      </c>
      <c r="AF21" s="15">
        <f t="shared" si="1"/>
        <v>12534378.643419998</v>
      </c>
      <c r="AG21" s="15">
        <v>-10237948.836790001</v>
      </c>
      <c r="AH21" s="15">
        <f t="shared" si="2"/>
        <v>22772327.480209999</v>
      </c>
      <c r="AI21" s="15">
        <v>2171909</v>
      </c>
    </row>
    <row r="22" spans="1:35" ht="12.75" customHeight="1" x14ac:dyDescent="0.15">
      <c r="A22" s="25" t="s">
        <v>80</v>
      </c>
      <c r="B22" s="25" t="s">
        <v>81</v>
      </c>
      <c r="C22" s="15">
        <v>643287.73825000005</v>
      </c>
      <c r="D22" s="15">
        <v>60032.174249999996</v>
      </c>
      <c r="E22" s="15">
        <v>0</v>
      </c>
      <c r="F22" s="15">
        <v>0</v>
      </c>
      <c r="G22" s="15">
        <v>583255.56400000001</v>
      </c>
      <c r="H22" s="15">
        <v>15100.70068</v>
      </c>
      <c r="I22" s="15">
        <v>0</v>
      </c>
      <c r="J22" s="15">
        <v>181.65325999999999</v>
      </c>
      <c r="K22" s="15">
        <v>-27.31738</v>
      </c>
      <c r="L22" s="15">
        <f t="shared" si="0"/>
        <v>1384383.8854</v>
      </c>
      <c r="M22" s="15">
        <v>1292936.6696000001</v>
      </c>
      <c r="N22" s="15">
        <v>-1396766.4009</v>
      </c>
      <c r="O22" s="15">
        <v>91447.215799999991</v>
      </c>
      <c r="P22" s="15">
        <v>-23009.952159999997</v>
      </c>
      <c r="Q22" s="15">
        <v>2384.8444799999997</v>
      </c>
      <c r="R22" s="15">
        <v>0</v>
      </c>
      <c r="S22" s="15">
        <v>0</v>
      </c>
      <c r="T22" s="15">
        <v>0</v>
      </c>
      <c r="U22" s="15">
        <v>0</v>
      </c>
      <c r="V22" s="15">
        <v>0</v>
      </c>
      <c r="W22" s="15">
        <v>0</v>
      </c>
      <c r="X22" s="15">
        <v>3713679.9125899998</v>
      </c>
      <c r="Y22" s="15">
        <v>25565.93</v>
      </c>
      <c r="Z22" s="15">
        <v>190017.01699999999</v>
      </c>
      <c r="AA22" s="15">
        <v>454731.18083999993</v>
      </c>
      <c r="AB22" s="15">
        <v>-33489.040810000006</v>
      </c>
      <c r="AC22" s="15">
        <v>-48437.366490000008</v>
      </c>
      <c r="AD22" s="15">
        <v>347104.37145999999</v>
      </c>
      <c r="AE22" s="15">
        <v>0</v>
      </c>
      <c r="AF22" s="15">
        <f t="shared" si="1"/>
        <v>6742948.1931499988</v>
      </c>
      <c r="AG22" s="15">
        <v>-1468241.0369299999</v>
      </c>
      <c r="AH22" s="15">
        <f t="shared" si="2"/>
        <v>8211189.2300799992</v>
      </c>
      <c r="AI22" s="15">
        <v>0</v>
      </c>
    </row>
    <row r="23" spans="1:35" ht="12.75" customHeight="1" x14ac:dyDescent="0.15">
      <c r="A23" s="25" t="s">
        <v>106</v>
      </c>
      <c r="B23" s="25" t="s">
        <v>107</v>
      </c>
      <c r="C23" s="15">
        <v>856887.77570999996</v>
      </c>
      <c r="D23" s="15">
        <v>5783.7419900000004</v>
      </c>
      <c r="E23" s="15">
        <v>0</v>
      </c>
      <c r="F23" s="15">
        <v>0</v>
      </c>
      <c r="G23" s="15">
        <v>851104.03371999995</v>
      </c>
      <c r="H23" s="15">
        <v>1379368.706</v>
      </c>
      <c r="I23" s="15">
        <v>1379368.706</v>
      </c>
      <c r="J23" s="15">
        <v>887.61116000000004</v>
      </c>
      <c r="K23" s="15">
        <v>0</v>
      </c>
      <c r="L23" s="15">
        <f t="shared" si="0"/>
        <v>5398668.912969999</v>
      </c>
      <c r="M23" s="15">
        <v>5342339.7685399987</v>
      </c>
      <c r="N23" s="15">
        <v>-76242.525219999996</v>
      </c>
      <c r="O23" s="15">
        <v>56329.14443</v>
      </c>
      <c r="P23" s="15">
        <v>-1750.1533400000001</v>
      </c>
      <c r="Q23" s="15">
        <v>6394098.9295600001</v>
      </c>
      <c r="R23" s="15">
        <v>6394098.9295600001</v>
      </c>
      <c r="S23" s="15">
        <v>0</v>
      </c>
      <c r="T23" s="15">
        <v>0</v>
      </c>
      <c r="U23" s="15">
        <v>0</v>
      </c>
      <c r="V23" s="15">
        <v>0</v>
      </c>
      <c r="W23" s="15">
        <v>0</v>
      </c>
      <c r="X23" s="15">
        <v>0</v>
      </c>
      <c r="Y23" s="15">
        <v>0</v>
      </c>
      <c r="Z23" s="15">
        <v>0</v>
      </c>
      <c r="AA23" s="15">
        <v>56889.241690000003</v>
      </c>
      <c r="AB23" s="15">
        <v>22778.426769999998</v>
      </c>
      <c r="AC23" s="15">
        <v>-523.37630000000001</v>
      </c>
      <c r="AD23" s="15">
        <v>21865.116569999998</v>
      </c>
      <c r="AE23" s="15">
        <v>0</v>
      </c>
      <c r="AF23" s="15">
        <f t="shared" si="1"/>
        <v>14131444.720429998</v>
      </c>
      <c r="AG23" s="15">
        <v>-78516.054859999989</v>
      </c>
      <c r="AH23" s="15">
        <f t="shared" si="2"/>
        <v>14209960.775289997</v>
      </c>
      <c r="AI23" s="15">
        <v>3342043</v>
      </c>
    </row>
    <row r="24" spans="1:35" ht="12.75" customHeight="1" x14ac:dyDescent="0.15">
      <c r="A24" s="25" t="s">
        <v>108</v>
      </c>
      <c r="B24" s="25" t="s">
        <v>109</v>
      </c>
      <c r="C24" s="15">
        <v>816238.25225999998</v>
      </c>
      <c r="D24" s="15">
        <v>134577.04798999999</v>
      </c>
      <c r="E24" s="15">
        <v>0</v>
      </c>
      <c r="F24" s="15">
        <v>-3683.2426</v>
      </c>
      <c r="G24" s="15">
        <v>685344.44686999999</v>
      </c>
      <c r="H24" s="15">
        <v>0</v>
      </c>
      <c r="I24" s="15">
        <v>0</v>
      </c>
      <c r="J24" s="15">
        <v>36159.077770000004</v>
      </c>
      <c r="K24" s="15">
        <v>0</v>
      </c>
      <c r="L24" s="15">
        <f t="shared" si="0"/>
        <v>8997215.5161899999</v>
      </c>
      <c r="M24" s="15">
        <v>8945149.692569999</v>
      </c>
      <c r="N24" s="15">
        <v>-224733.42795000001</v>
      </c>
      <c r="O24" s="15">
        <v>52065.823619999996</v>
      </c>
      <c r="P24" s="15">
        <v>-28729.754069999999</v>
      </c>
      <c r="Q24" s="15">
        <v>250</v>
      </c>
      <c r="R24" s="15">
        <v>0</v>
      </c>
      <c r="S24" s="15">
        <v>0</v>
      </c>
      <c r="T24" s="15">
        <v>1609674.7260199999</v>
      </c>
      <c r="U24" s="15">
        <v>0</v>
      </c>
      <c r="V24" s="15">
        <v>1609674.7260199999</v>
      </c>
      <c r="W24" s="15">
        <v>0</v>
      </c>
      <c r="X24" s="15">
        <v>3911.5928400000003</v>
      </c>
      <c r="Y24" s="15">
        <v>0</v>
      </c>
      <c r="Z24" s="15">
        <v>35514.910000000003</v>
      </c>
      <c r="AA24" s="15">
        <v>223847.59946</v>
      </c>
      <c r="AB24" s="15">
        <v>2868.4457599999987</v>
      </c>
      <c r="AC24" s="15">
        <v>-9797.470870000001</v>
      </c>
      <c r="AD24" s="15">
        <v>38703.657760000009</v>
      </c>
      <c r="AE24" s="15">
        <v>0</v>
      </c>
      <c r="AF24" s="15">
        <f t="shared" si="1"/>
        <v>11764383.778059999</v>
      </c>
      <c r="AG24" s="15">
        <v>-266943.89549000002</v>
      </c>
      <c r="AH24" s="15">
        <f t="shared" si="2"/>
        <v>12031327.673549999</v>
      </c>
      <c r="AI24" s="15">
        <v>0</v>
      </c>
    </row>
    <row r="25" spans="1:35" ht="12.75" customHeight="1" x14ac:dyDescent="0.15">
      <c r="A25" s="25" t="s">
        <v>82</v>
      </c>
      <c r="B25" s="25" t="s">
        <v>83</v>
      </c>
      <c r="C25" s="15">
        <v>646907.48988999997</v>
      </c>
      <c r="D25" s="15">
        <v>186114.76321999999</v>
      </c>
      <c r="E25" s="15">
        <v>0</v>
      </c>
      <c r="F25" s="15">
        <v>-3732.76</v>
      </c>
      <c r="G25" s="15">
        <v>464525.48667000001</v>
      </c>
      <c r="H25" s="15">
        <v>0</v>
      </c>
      <c r="I25" s="15">
        <v>0</v>
      </c>
      <c r="J25" s="15">
        <v>69835.946989999997</v>
      </c>
      <c r="K25" s="15">
        <v>0</v>
      </c>
      <c r="L25" s="15">
        <f t="shared" si="0"/>
        <v>6076786.3614099994</v>
      </c>
      <c r="M25" s="15">
        <v>2946883.63827</v>
      </c>
      <c r="N25" s="15">
        <v>-132719.94483999998</v>
      </c>
      <c r="O25" s="15">
        <v>3129902.7231399994</v>
      </c>
      <c r="P25" s="15">
        <v>-300997.85484000004</v>
      </c>
      <c r="Q25" s="15">
        <v>801843.38299999991</v>
      </c>
      <c r="R25" s="15">
        <v>801813.35299999989</v>
      </c>
      <c r="S25" s="15">
        <v>-23261.51</v>
      </c>
      <c r="T25" s="15">
        <v>100148.3104</v>
      </c>
      <c r="U25" s="15">
        <v>0</v>
      </c>
      <c r="V25" s="15">
        <v>100148.3104</v>
      </c>
      <c r="W25" s="15">
        <v>0</v>
      </c>
      <c r="X25" s="15">
        <v>14591.48307</v>
      </c>
      <c r="Y25" s="15">
        <v>1018.30467</v>
      </c>
      <c r="Z25" s="15">
        <v>19733.530739999998</v>
      </c>
      <c r="AA25" s="15">
        <v>833510.66533999995</v>
      </c>
      <c r="AB25" s="15">
        <v>16744.56568</v>
      </c>
      <c r="AC25" s="15">
        <v>-8352.1720100000002</v>
      </c>
      <c r="AD25" s="15">
        <v>103197.21203000001</v>
      </c>
      <c r="AE25" s="15">
        <v>0</v>
      </c>
      <c r="AF25" s="15">
        <f t="shared" si="1"/>
        <v>8684317.2532199975</v>
      </c>
      <c r="AG25" s="15">
        <v>-469064.24169</v>
      </c>
      <c r="AH25" s="15">
        <f t="shared" si="2"/>
        <v>9153381.494909998</v>
      </c>
      <c r="AI25" s="15">
        <v>682952</v>
      </c>
    </row>
    <row r="26" spans="1:35" ht="12.75" customHeight="1" x14ac:dyDescent="0.15">
      <c r="A26" s="25" t="s">
        <v>130</v>
      </c>
      <c r="B26" s="25" t="s">
        <v>131</v>
      </c>
      <c r="C26" s="15">
        <v>425564.92576999997</v>
      </c>
      <c r="D26" s="15">
        <v>145569.16091999999</v>
      </c>
      <c r="E26" s="15">
        <v>0</v>
      </c>
      <c r="F26" s="15">
        <v>0</v>
      </c>
      <c r="G26" s="15">
        <v>279995.76484999998</v>
      </c>
      <c r="H26" s="15">
        <v>0</v>
      </c>
      <c r="I26" s="15">
        <v>0</v>
      </c>
      <c r="J26" s="15">
        <v>50211.616009999998</v>
      </c>
      <c r="K26" s="15">
        <v>0</v>
      </c>
      <c r="L26" s="15">
        <f t="shared" si="0"/>
        <v>5667807.7633100003</v>
      </c>
      <c r="M26" s="15">
        <v>4908933.9811500004</v>
      </c>
      <c r="N26" s="15">
        <v>-283882.74510000006</v>
      </c>
      <c r="O26" s="15">
        <v>758873.78216000018</v>
      </c>
      <c r="P26" s="15">
        <v>-92750.059210000007</v>
      </c>
      <c r="Q26" s="15">
        <v>101341.17582</v>
      </c>
      <c r="R26" s="15">
        <v>101341.17582</v>
      </c>
      <c r="S26" s="15">
        <v>0</v>
      </c>
      <c r="T26" s="15">
        <v>920945.20615999994</v>
      </c>
      <c r="U26" s="15">
        <v>0</v>
      </c>
      <c r="V26" s="15">
        <v>920945.20615999994</v>
      </c>
      <c r="W26" s="15">
        <v>0</v>
      </c>
      <c r="X26" s="15">
        <v>29401.35095</v>
      </c>
      <c r="Y26" s="15">
        <v>0</v>
      </c>
      <c r="Z26" s="15">
        <v>4563.4940500000002</v>
      </c>
      <c r="AA26" s="15">
        <v>411783.24946999992</v>
      </c>
      <c r="AB26" s="15">
        <v>68167.338959999994</v>
      </c>
      <c r="AC26" s="15">
        <v>-3036.6520300000002</v>
      </c>
      <c r="AD26" s="15">
        <v>58226.460289999995</v>
      </c>
      <c r="AE26" s="15">
        <v>-19147.038079999998</v>
      </c>
      <c r="AF26" s="15">
        <f t="shared" si="1"/>
        <v>7738012.5807899991</v>
      </c>
      <c r="AG26" s="15">
        <v>-398816.49442000018</v>
      </c>
      <c r="AH26" s="15">
        <f t="shared" si="2"/>
        <v>8136829.0752099995</v>
      </c>
      <c r="AI26" s="15">
        <v>100000</v>
      </c>
    </row>
    <row r="27" spans="1:35" ht="12.75" customHeight="1" x14ac:dyDescent="0.15">
      <c r="A27" s="25" t="s">
        <v>176</v>
      </c>
      <c r="B27" s="25" t="s">
        <v>177</v>
      </c>
      <c r="C27" s="15">
        <v>403873.60155000002</v>
      </c>
      <c r="D27" s="15">
        <v>134942.42507</v>
      </c>
      <c r="E27" s="15">
        <v>0</v>
      </c>
      <c r="F27" s="15">
        <v>0</v>
      </c>
      <c r="G27" s="15">
        <v>268931.17648000002</v>
      </c>
      <c r="H27" s="15">
        <v>0</v>
      </c>
      <c r="I27" s="15">
        <v>0</v>
      </c>
      <c r="J27" s="15">
        <v>1046.7240000000002</v>
      </c>
      <c r="K27" s="15">
        <v>-83.648290000000003</v>
      </c>
      <c r="L27" s="15">
        <f t="shared" si="0"/>
        <v>1332317.9079799997</v>
      </c>
      <c r="M27" s="15">
        <v>1057428.4192999997</v>
      </c>
      <c r="N27" s="15">
        <v>-423565.04855999997</v>
      </c>
      <c r="O27" s="15">
        <v>274889.48868000001</v>
      </c>
      <c r="P27" s="15">
        <v>-153084.13776000001</v>
      </c>
      <c r="Q27" s="15">
        <v>385.55588999999998</v>
      </c>
      <c r="R27" s="15">
        <v>0</v>
      </c>
      <c r="S27" s="15">
        <v>0</v>
      </c>
      <c r="T27" s="15">
        <v>1001195.8906</v>
      </c>
      <c r="U27" s="15">
        <v>0</v>
      </c>
      <c r="V27" s="15">
        <v>1001195.8906</v>
      </c>
      <c r="W27" s="15">
        <v>0</v>
      </c>
      <c r="X27" s="15">
        <v>1461766.66187</v>
      </c>
      <c r="Y27" s="15">
        <v>0</v>
      </c>
      <c r="Z27" s="15">
        <v>263099.37083999999</v>
      </c>
      <c r="AA27" s="15">
        <v>232287.92616</v>
      </c>
      <c r="AB27" s="15">
        <v>-3647.1867899999925</v>
      </c>
      <c r="AC27" s="15">
        <v>-64970.948199999999</v>
      </c>
      <c r="AD27" s="15">
        <v>136052.85219999999</v>
      </c>
      <c r="AE27" s="15">
        <v>0</v>
      </c>
      <c r="AF27" s="15">
        <f t="shared" si="1"/>
        <v>4828379.3043</v>
      </c>
      <c r="AG27" s="15">
        <v>-641703.78280999989</v>
      </c>
      <c r="AH27" s="15">
        <f t="shared" si="2"/>
        <v>5470083.0871099997</v>
      </c>
      <c r="AI27" s="15">
        <v>0</v>
      </c>
    </row>
    <row r="28" spans="1:35" ht="12.75" customHeight="1" x14ac:dyDescent="0.15">
      <c r="A28" s="25" t="s">
        <v>102</v>
      </c>
      <c r="B28" s="25" t="s">
        <v>103</v>
      </c>
      <c r="C28" s="15">
        <v>61654.9643</v>
      </c>
      <c r="D28" s="15">
        <v>6246.8569799999996</v>
      </c>
      <c r="E28" s="15">
        <v>0</v>
      </c>
      <c r="F28" s="15">
        <v>0</v>
      </c>
      <c r="G28" s="15">
        <v>55408.107320000003</v>
      </c>
      <c r="H28" s="15">
        <v>0</v>
      </c>
      <c r="I28" s="15">
        <v>0</v>
      </c>
      <c r="J28" s="15">
        <v>107.2961</v>
      </c>
      <c r="K28" s="15">
        <v>-5.5721400000000001</v>
      </c>
      <c r="L28" s="15">
        <f t="shared" si="0"/>
        <v>5543012.7160300007</v>
      </c>
      <c r="M28" s="15">
        <v>5523892.7842700006</v>
      </c>
      <c r="N28" s="15">
        <v>-46625.899410000005</v>
      </c>
      <c r="O28" s="15">
        <v>19119.931759999999</v>
      </c>
      <c r="P28" s="15">
        <v>-8734.65445</v>
      </c>
      <c r="Q28" s="15">
        <v>2452803.7059999998</v>
      </c>
      <c r="R28" s="15">
        <v>2452741.7859999998</v>
      </c>
      <c r="S28" s="15">
        <v>0</v>
      </c>
      <c r="T28" s="15">
        <v>0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 s="15">
        <v>1442.6187500000001</v>
      </c>
      <c r="AA28" s="15">
        <v>24168.832299999998</v>
      </c>
      <c r="AB28" s="15">
        <v>1653.3407599999998</v>
      </c>
      <c r="AC28" s="15">
        <v>-104.38891000000001</v>
      </c>
      <c r="AD28" s="15">
        <v>18492.688450000001</v>
      </c>
      <c r="AE28" s="15">
        <v>0</v>
      </c>
      <c r="AF28" s="15">
        <f t="shared" si="1"/>
        <v>8103336.1626900015</v>
      </c>
      <c r="AG28" s="15">
        <v>-55470.514909999998</v>
      </c>
      <c r="AH28" s="15">
        <f t="shared" si="2"/>
        <v>8158806.6776000019</v>
      </c>
      <c r="AI28" s="15">
        <v>0</v>
      </c>
    </row>
    <row r="29" spans="1:35" ht="12.75" customHeight="1" x14ac:dyDescent="0.15">
      <c r="A29" s="25" t="s">
        <v>150</v>
      </c>
      <c r="B29" s="25" t="s">
        <v>151</v>
      </c>
      <c r="C29" s="15">
        <v>412399.16850999999</v>
      </c>
      <c r="D29" s="15">
        <v>111181.21274999999</v>
      </c>
      <c r="E29" s="15">
        <v>0</v>
      </c>
      <c r="F29" s="15">
        <v>0</v>
      </c>
      <c r="G29" s="15">
        <v>301217.95575999998</v>
      </c>
      <c r="H29" s="15">
        <v>1938.5046</v>
      </c>
      <c r="I29" s="15">
        <v>0</v>
      </c>
      <c r="J29" s="15">
        <v>56422.499779999998</v>
      </c>
      <c r="K29" s="15">
        <v>0</v>
      </c>
      <c r="L29" s="15">
        <f t="shared" si="0"/>
        <v>2545406.7709799996</v>
      </c>
      <c r="M29" s="15">
        <v>2190927.9605899998</v>
      </c>
      <c r="N29" s="15">
        <v>-56698.196980000001</v>
      </c>
      <c r="O29" s="15">
        <v>354478.81039</v>
      </c>
      <c r="P29" s="15">
        <v>-83301.771980000005</v>
      </c>
      <c r="Q29" s="15">
        <v>75731.308950000006</v>
      </c>
      <c r="R29" s="15">
        <v>0</v>
      </c>
      <c r="S29" s="15">
        <v>0</v>
      </c>
      <c r="T29" s="15">
        <v>0</v>
      </c>
      <c r="U29" s="15">
        <v>0</v>
      </c>
      <c r="V29" s="15">
        <v>0</v>
      </c>
      <c r="W29" s="15">
        <v>0</v>
      </c>
      <c r="X29" s="15">
        <v>0</v>
      </c>
      <c r="Y29" s="15">
        <v>4275.5746900000004</v>
      </c>
      <c r="Z29" s="15">
        <v>0</v>
      </c>
      <c r="AA29" s="15">
        <v>224647.63473000005</v>
      </c>
      <c r="AB29" s="15">
        <v>158.35802999999947</v>
      </c>
      <c r="AC29" s="15">
        <v>-5083.3684899999998</v>
      </c>
      <c r="AD29" s="15">
        <v>1367260.10528</v>
      </c>
      <c r="AE29" s="15">
        <v>0</v>
      </c>
      <c r="AF29" s="15">
        <f t="shared" si="1"/>
        <v>4688239.9255499998</v>
      </c>
      <c r="AG29" s="15">
        <v>-145083.33745000002</v>
      </c>
      <c r="AH29" s="15">
        <f t="shared" si="2"/>
        <v>4833323.2630000003</v>
      </c>
      <c r="AI29" s="15">
        <v>0</v>
      </c>
    </row>
    <row r="30" spans="1:35" ht="12.75" customHeight="1" x14ac:dyDescent="0.15">
      <c r="A30" s="25" t="s">
        <v>200</v>
      </c>
      <c r="B30" s="25" t="s">
        <v>201</v>
      </c>
      <c r="C30" s="15">
        <v>296307.03581000003</v>
      </c>
      <c r="D30" s="15">
        <v>57959.764049999998</v>
      </c>
      <c r="E30" s="15">
        <v>0</v>
      </c>
      <c r="F30" s="15">
        <v>0</v>
      </c>
      <c r="G30" s="15">
        <v>238347.27176</v>
      </c>
      <c r="H30" s="15">
        <v>808871.68243999977</v>
      </c>
      <c r="I30" s="15">
        <v>808871.68243999977</v>
      </c>
      <c r="J30" s="15">
        <v>14280.781700000001</v>
      </c>
      <c r="K30" s="15">
        <v>-50.082189999999997</v>
      </c>
      <c r="L30" s="15">
        <f t="shared" si="0"/>
        <v>783953.04903999995</v>
      </c>
      <c r="M30" s="15">
        <v>765528.89380999992</v>
      </c>
      <c r="N30" s="15">
        <v>-53354.13003</v>
      </c>
      <c r="O30" s="15">
        <v>18424.155229999997</v>
      </c>
      <c r="P30" s="15">
        <v>-8720.9536599999992</v>
      </c>
      <c r="Q30" s="15">
        <v>0</v>
      </c>
      <c r="R30" s="15">
        <v>0</v>
      </c>
      <c r="S30" s="15">
        <v>0</v>
      </c>
      <c r="T30" s="15">
        <v>2036212.2371999999</v>
      </c>
      <c r="U30" s="15">
        <v>0</v>
      </c>
      <c r="V30" s="15">
        <v>2036212.2371999999</v>
      </c>
      <c r="W30" s="15">
        <v>5822</v>
      </c>
      <c r="X30" s="15">
        <v>27502.960999999999</v>
      </c>
      <c r="Y30" s="15">
        <v>333.14305000000002</v>
      </c>
      <c r="Z30" s="15">
        <v>186.35909000000001</v>
      </c>
      <c r="AA30" s="15">
        <v>14566.219919999994</v>
      </c>
      <c r="AB30" s="15">
        <v>5670.3539800000008</v>
      </c>
      <c r="AC30" s="15">
        <v>-858.24886000000004</v>
      </c>
      <c r="AD30" s="15">
        <v>11509.596369999997</v>
      </c>
      <c r="AE30" s="15">
        <v>-8874.1329800000003</v>
      </c>
      <c r="AF30" s="15">
        <f t="shared" si="1"/>
        <v>4005215.4195999997</v>
      </c>
      <c r="AG30" s="15">
        <v>-71857.547720000002</v>
      </c>
      <c r="AH30" s="15">
        <f t="shared" si="2"/>
        <v>4077072.9673199998</v>
      </c>
      <c r="AI30" s="15">
        <v>774537.2</v>
      </c>
    </row>
    <row r="31" spans="1:35" ht="12.75" customHeight="1" x14ac:dyDescent="0.15">
      <c r="A31" s="25" t="s">
        <v>184</v>
      </c>
      <c r="B31" s="25" t="s">
        <v>185</v>
      </c>
      <c r="C31" s="15">
        <v>730632.03411999997</v>
      </c>
      <c r="D31" s="15">
        <v>207311.38665999999</v>
      </c>
      <c r="E31" s="15">
        <v>0</v>
      </c>
      <c r="F31" s="15">
        <v>0</v>
      </c>
      <c r="G31" s="15">
        <v>523320.64746000001</v>
      </c>
      <c r="H31" s="15">
        <v>0</v>
      </c>
      <c r="I31" s="15">
        <v>0</v>
      </c>
      <c r="J31" s="15">
        <v>1251.53144</v>
      </c>
      <c r="K31" s="15">
        <v>0</v>
      </c>
      <c r="L31" s="15">
        <f t="shared" si="0"/>
        <v>2782599.9283400001</v>
      </c>
      <c r="M31" s="15">
        <v>2758062.3986500003</v>
      </c>
      <c r="N31" s="15">
        <v>-84646.788069999995</v>
      </c>
      <c r="O31" s="15">
        <v>24537.529689999992</v>
      </c>
      <c r="P31" s="15">
        <v>-1057.7087900000001</v>
      </c>
      <c r="Q31" s="15">
        <v>803079.81271000009</v>
      </c>
      <c r="R31" s="15">
        <v>803079.81271000009</v>
      </c>
      <c r="S31" s="15">
        <v>0</v>
      </c>
      <c r="T31" s="15">
        <v>0</v>
      </c>
      <c r="U31" s="15">
        <v>0</v>
      </c>
      <c r="V31" s="15">
        <v>0</v>
      </c>
      <c r="W31" s="15">
        <v>0</v>
      </c>
      <c r="X31" s="15">
        <v>0</v>
      </c>
      <c r="Y31" s="15">
        <v>53.913139999999999</v>
      </c>
      <c r="Z31" s="15">
        <v>3538.58565</v>
      </c>
      <c r="AA31" s="15">
        <v>68726.272030000007</v>
      </c>
      <c r="AB31" s="15">
        <v>44226.81293</v>
      </c>
      <c r="AC31" s="15">
        <v>0</v>
      </c>
      <c r="AD31" s="15">
        <v>24088.256069999999</v>
      </c>
      <c r="AE31" s="15">
        <v>-62.019120000000001</v>
      </c>
      <c r="AF31" s="15">
        <f t="shared" si="1"/>
        <v>4458197.1464299997</v>
      </c>
      <c r="AG31" s="15">
        <v>-85766.515979999996</v>
      </c>
      <c r="AH31" s="15">
        <f t="shared" si="2"/>
        <v>4543963.6624099994</v>
      </c>
      <c r="AI31" s="15">
        <v>1187.2</v>
      </c>
    </row>
    <row r="32" spans="1:35" ht="12.75" customHeight="1" x14ac:dyDescent="0.15">
      <c r="A32" s="25" t="s">
        <v>172</v>
      </c>
      <c r="B32" s="25" t="s">
        <v>173</v>
      </c>
      <c r="C32" s="15">
        <v>240549.50465000002</v>
      </c>
      <c r="D32" s="15">
        <v>74670.940050000005</v>
      </c>
      <c r="E32" s="15">
        <v>0</v>
      </c>
      <c r="F32" s="15">
        <v>-194.29845</v>
      </c>
      <c r="G32" s="15">
        <v>166072.86305000001</v>
      </c>
      <c r="H32" s="15">
        <v>503828.13500000001</v>
      </c>
      <c r="I32" s="15">
        <v>503828.13500000001</v>
      </c>
      <c r="J32" s="15">
        <v>45285.005400000002</v>
      </c>
      <c r="K32" s="15">
        <v>0</v>
      </c>
      <c r="L32" s="15">
        <f t="shared" si="0"/>
        <v>1498826.6472700001</v>
      </c>
      <c r="M32" s="15">
        <v>1063925.7938400002</v>
      </c>
      <c r="N32" s="15">
        <v>-24263.275429999998</v>
      </c>
      <c r="O32" s="15">
        <v>434900.85342999996</v>
      </c>
      <c r="P32" s="15">
        <v>-22528.14183</v>
      </c>
      <c r="Q32" s="15">
        <v>305742.60518000001</v>
      </c>
      <c r="R32" s="15">
        <v>305742.60518000001</v>
      </c>
      <c r="S32" s="15">
        <v>0</v>
      </c>
      <c r="T32" s="15">
        <v>0</v>
      </c>
      <c r="U32" s="15">
        <v>0</v>
      </c>
      <c r="V32" s="15">
        <v>0</v>
      </c>
      <c r="W32" s="15">
        <v>0</v>
      </c>
      <c r="X32" s="15">
        <v>87175.8</v>
      </c>
      <c r="Y32" s="15">
        <v>4108.8069299999997</v>
      </c>
      <c r="Z32" s="15">
        <v>12481.337589999999</v>
      </c>
      <c r="AA32" s="15">
        <v>124972.64232000001</v>
      </c>
      <c r="AB32" s="15">
        <v>74351.683130000005</v>
      </c>
      <c r="AC32" s="15">
        <v>-11173.05083</v>
      </c>
      <c r="AD32" s="15">
        <v>215807.69101000004</v>
      </c>
      <c r="AE32" s="15">
        <v>-160.88347999999999</v>
      </c>
      <c r="AF32" s="15">
        <f t="shared" si="1"/>
        <v>3113129.8584799999</v>
      </c>
      <c r="AG32" s="15">
        <v>-58319.650019999994</v>
      </c>
      <c r="AH32" s="15">
        <f t="shared" si="2"/>
        <v>3171449.5085</v>
      </c>
      <c r="AI32" s="15">
        <v>485350</v>
      </c>
    </row>
    <row r="33" spans="1:35" ht="12.75" customHeight="1" x14ac:dyDescent="0.15">
      <c r="A33" s="25" t="s">
        <v>138</v>
      </c>
      <c r="B33" s="25" t="s">
        <v>139</v>
      </c>
      <c r="C33" s="15">
        <v>127632.38158</v>
      </c>
      <c r="D33" s="15">
        <v>22206.779490000001</v>
      </c>
      <c r="E33" s="15">
        <v>0</v>
      </c>
      <c r="F33" s="15">
        <v>0</v>
      </c>
      <c r="G33" s="15">
        <v>105425.60209</v>
      </c>
      <c r="H33" s="15">
        <v>23577.79883</v>
      </c>
      <c r="I33" s="15">
        <v>0</v>
      </c>
      <c r="J33" s="15">
        <v>42500.24037</v>
      </c>
      <c r="K33" s="15">
        <v>0</v>
      </c>
      <c r="L33" s="15">
        <f t="shared" si="0"/>
        <v>3221246.6500399997</v>
      </c>
      <c r="M33" s="15">
        <v>41917.211520000012</v>
      </c>
      <c r="N33" s="15">
        <v>-68447.473069999993</v>
      </c>
      <c r="O33" s="15">
        <v>3179329.4385199999</v>
      </c>
      <c r="P33" s="15">
        <v>-383306.38131999999</v>
      </c>
      <c r="Q33" s="15">
        <v>0</v>
      </c>
      <c r="R33" s="15">
        <v>0</v>
      </c>
      <c r="S33" s="15">
        <v>0</v>
      </c>
      <c r="T33" s="15">
        <v>390238.35545999999</v>
      </c>
      <c r="U33" s="15">
        <v>0</v>
      </c>
      <c r="V33" s="15">
        <v>390238.35545999999</v>
      </c>
      <c r="W33" s="15">
        <v>0</v>
      </c>
      <c r="X33" s="15">
        <v>0</v>
      </c>
      <c r="Y33" s="15">
        <v>0</v>
      </c>
      <c r="Z33" s="15">
        <v>0</v>
      </c>
      <c r="AA33" s="15">
        <v>99684.736290000001</v>
      </c>
      <c r="AB33" s="15">
        <v>17254.102639999997</v>
      </c>
      <c r="AC33" s="15">
        <v>-5309.1186400000006</v>
      </c>
      <c r="AD33" s="15">
        <v>56361.221930000007</v>
      </c>
      <c r="AE33" s="15">
        <v>-190836.67144000001</v>
      </c>
      <c r="AF33" s="15">
        <f t="shared" si="1"/>
        <v>3978495.4871399994</v>
      </c>
      <c r="AG33" s="15">
        <v>-647899.64446999994</v>
      </c>
      <c r="AH33" s="15">
        <f t="shared" si="2"/>
        <v>4626395.1316099996</v>
      </c>
      <c r="AI33" s="15">
        <v>0</v>
      </c>
    </row>
    <row r="34" spans="1:35" ht="12.75" customHeight="1" x14ac:dyDescent="0.15">
      <c r="A34" s="25" t="s">
        <v>94</v>
      </c>
      <c r="B34" s="25" t="s">
        <v>95</v>
      </c>
      <c r="C34" s="15">
        <v>247368.91743</v>
      </c>
      <c r="D34" s="15">
        <v>122864.62993</v>
      </c>
      <c r="E34" s="15">
        <v>0</v>
      </c>
      <c r="F34" s="15">
        <v>-1044.7974099999999</v>
      </c>
      <c r="G34" s="15">
        <v>125549.08491000001</v>
      </c>
      <c r="H34" s="15">
        <v>0</v>
      </c>
      <c r="I34" s="15">
        <v>0</v>
      </c>
      <c r="J34" s="15">
        <v>31701.281289999999</v>
      </c>
      <c r="K34" s="15">
        <v>0</v>
      </c>
      <c r="L34" s="15">
        <f t="shared" si="0"/>
        <v>422952.9852</v>
      </c>
      <c r="M34" s="15">
        <v>293120.23099000001</v>
      </c>
      <c r="N34" s="15">
        <v>-4463.7598600000001</v>
      </c>
      <c r="O34" s="15">
        <v>129832.75421000001</v>
      </c>
      <c r="P34" s="15">
        <v>-3987.3561100000002</v>
      </c>
      <c r="Q34" s="15">
        <v>2700814.6184500004</v>
      </c>
      <c r="R34" s="15">
        <v>2700812.1184500004</v>
      </c>
      <c r="S34" s="15">
        <v>0</v>
      </c>
      <c r="T34" s="15">
        <v>0</v>
      </c>
      <c r="U34" s="15">
        <v>0</v>
      </c>
      <c r="V34" s="15">
        <v>0</v>
      </c>
      <c r="W34" s="15">
        <v>0</v>
      </c>
      <c r="X34" s="15">
        <v>177980.75737000001</v>
      </c>
      <c r="Y34" s="15">
        <v>1631.4072000000001</v>
      </c>
      <c r="Z34" s="15">
        <v>0</v>
      </c>
      <c r="AA34" s="15">
        <v>466416.54638000001</v>
      </c>
      <c r="AB34" s="15">
        <v>17201.911100000005</v>
      </c>
      <c r="AC34" s="15">
        <v>-9965.3529399999989</v>
      </c>
      <c r="AD34" s="15">
        <v>46789.237059999999</v>
      </c>
      <c r="AE34" s="15">
        <v>-931.92569000000003</v>
      </c>
      <c r="AF34" s="15">
        <f t="shared" si="1"/>
        <v>4112857.6614800007</v>
      </c>
      <c r="AG34" s="15">
        <v>-20393.192009999999</v>
      </c>
      <c r="AH34" s="15">
        <f t="shared" si="2"/>
        <v>4133250.8534900006</v>
      </c>
      <c r="AI34" s="15">
        <v>320000</v>
      </c>
    </row>
    <row r="35" spans="1:35" ht="12.75" customHeight="1" x14ac:dyDescent="0.15">
      <c r="A35" s="25" t="s">
        <v>140</v>
      </c>
      <c r="B35" s="25" t="s">
        <v>141</v>
      </c>
      <c r="C35" s="15">
        <v>186731.12894999998</v>
      </c>
      <c r="D35" s="15">
        <v>170491.88628999999</v>
      </c>
      <c r="E35" s="15">
        <v>0</v>
      </c>
      <c r="F35" s="15">
        <v>0</v>
      </c>
      <c r="G35" s="15">
        <v>16239.24266</v>
      </c>
      <c r="H35" s="15">
        <v>2323.7640000000001</v>
      </c>
      <c r="I35" s="15">
        <v>0</v>
      </c>
      <c r="J35" s="15">
        <v>16853.603910000002</v>
      </c>
      <c r="K35" s="15">
        <v>0</v>
      </c>
      <c r="L35" s="15">
        <f t="shared" si="0"/>
        <v>1256269.0020100002</v>
      </c>
      <c r="M35" s="15">
        <v>1183729.7565900001</v>
      </c>
      <c r="N35" s="15">
        <v>-149310.79179000002</v>
      </c>
      <c r="O35" s="15">
        <v>72539.245419999977</v>
      </c>
      <c r="P35" s="15">
        <v>-26004.568240000001</v>
      </c>
      <c r="Q35" s="15">
        <v>115232.31531000002</v>
      </c>
      <c r="R35" s="15">
        <v>115232.31531000001</v>
      </c>
      <c r="S35" s="15">
        <v>-63366.904779999997</v>
      </c>
      <c r="T35" s="15">
        <v>842680.71438000002</v>
      </c>
      <c r="U35" s="15">
        <v>0</v>
      </c>
      <c r="V35" s="15">
        <v>842680.71438000002</v>
      </c>
      <c r="W35" s="15">
        <v>0</v>
      </c>
      <c r="X35" s="15">
        <v>150494.08846</v>
      </c>
      <c r="Y35" s="15">
        <v>18312.69932</v>
      </c>
      <c r="Z35" s="15">
        <v>6076.2614100000001</v>
      </c>
      <c r="AA35" s="15">
        <v>176037.94656999991</v>
      </c>
      <c r="AB35" s="15">
        <v>12584.275890000001</v>
      </c>
      <c r="AC35" s="15">
        <v>-10692.55962</v>
      </c>
      <c r="AD35" s="15">
        <v>33685.38493</v>
      </c>
      <c r="AE35" s="15">
        <v>0</v>
      </c>
      <c r="AF35" s="15">
        <f t="shared" si="1"/>
        <v>2817281.1851400011</v>
      </c>
      <c r="AG35" s="15">
        <v>-249374.82443000001</v>
      </c>
      <c r="AH35" s="15">
        <f t="shared" si="2"/>
        <v>3066656.0095700012</v>
      </c>
      <c r="AI35" s="15">
        <v>111633</v>
      </c>
    </row>
    <row r="36" spans="1:35" ht="12.75" customHeight="1" x14ac:dyDescent="0.15">
      <c r="A36" s="25" t="s">
        <v>86</v>
      </c>
      <c r="B36" s="25" t="s">
        <v>87</v>
      </c>
      <c r="C36" s="15">
        <v>176808.92773</v>
      </c>
      <c r="D36" s="15">
        <v>60767.24912</v>
      </c>
      <c r="E36" s="15">
        <v>0</v>
      </c>
      <c r="F36" s="15">
        <v>0</v>
      </c>
      <c r="G36" s="15">
        <v>116041.67861</v>
      </c>
      <c r="H36" s="15">
        <v>0</v>
      </c>
      <c r="I36" s="15">
        <v>0</v>
      </c>
      <c r="J36" s="15">
        <v>47310.143779999999</v>
      </c>
      <c r="K36" s="15">
        <v>0</v>
      </c>
      <c r="L36" s="15">
        <f t="shared" si="0"/>
        <v>897537.84920999978</v>
      </c>
      <c r="M36" s="15">
        <v>739927.0998999998</v>
      </c>
      <c r="N36" s="15">
        <v>-10436.44112</v>
      </c>
      <c r="O36" s="15">
        <v>157610.74930999998</v>
      </c>
      <c r="P36" s="15">
        <v>-25594.445179999999</v>
      </c>
      <c r="Q36" s="15">
        <v>202954.03128000002</v>
      </c>
      <c r="R36" s="15">
        <v>202954.03128</v>
      </c>
      <c r="S36" s="15">
        <v>0</v>
      </c>
      <c r="T36" s="15">
        <v>440558.49314999999</v>
      </c>
      <c r="U36" s="15">
        <v>0</v>
      </c>
      <c r="V36" s="15">
        <v>440558.49314999999</v>
      </c>
      <c r="W36" s="15">
        <v>0</v>
      </c>
      <c r="X36" s="15">
        <v>180766.573</v>
      </c>
      <c r="Y36" s="15">
        <v>1936.80738</v>
      </c>
      <c r="Z36" s="15">
        <v>0</v>
      </c>
      <c r="AA36" s="15">
        <v>139153.28348000001</v>
      </c>
      <c r="AB36" s="15">
        <v>43557.089449999999</v>
      </c>
      <c r="AC36" s="15">
        <v>-101.14194000000001</v>
      </c>
      <c r="AD36" s="15">
        <v>187605.40899</v>
      </c>
      <c r="AE36" s="15">
        <v>0</v>
      </c>
      <c r="AF36" s="15">
        <f t="shared" si="1"/>
        <v>2318188.6074499995</v>
      </c>
      <c r="AG36" s="15">
        <v>-36132.028239999992</v>
      </c>
      <c r="AH36" s="15">
        <f t="shared" si="2"/>
        <v>2354320.6356899994</v>
      </c>
      <c r="AI36" s="15">
        <v>190326</v>
      </c>
    </row>
    <row r="37" spans="1:35" ht="12.75" customHeight="1" x14ac:dyDescent="0.15">
      <c r="A37" s="25" t="s">
        <v>188</v>
      </c>
      <c r="B37" s="25" t="s">
        <v>189</v>
      </c>
      <c r="C37" s="15">
        <v>119545.97033000001</v>
      </c>
      <c r="D37" s="15">
        <v>76407.475850000003</v>
      </c>
      <c r="E37" s="15">
        <v>0</v>
      </c>
      <c r="F37" s="15">
        <v>0</v>
      </c>
      <c r="G37" s="15">
        <v>43138.494480000001</v>
      </c>
      <c r="H37" s="15">
        <v>265.2</v>
      </c>
      <c r="I37" s="15">
        <v>0</v>
      </c>
      <c r="J37" s="15">
        <v>16202.395270000001</v>
      </c>
      <c r="K37" s="15">
        <v>0</v>
      </c>
      <c r="L37" s="15">
        <f t="shared" si="0"/>
        <v>941144.34627000021</v>
      </c>
      <c r="M37" s="15">
        <v>921308.13817000017</v>
      </c>
      <c r="N37" s="15">
        <v>-87788.508620000008</v>
      </c>
      <c r="O37" s="15">
        <v>19836.208099999996</v>
      </c>
      <c r="P37" s="15">
        <v>-214.57163</v>
      </c>
      <c r="Q37" s="15">
        <v>48030.350009999995</v>
      </c>
      <c r="R37" s="15">
        <v>48030.350009999995</v>
      </c>
      <c r="S37" s="15">
        <v>0</v>
      </c>
      <c r="T37" s="15">
        <v>555570.20548</v>
      </c>
      <c r="U37" s="15">
        <v>0</v>
      </c>
      <c r="V37" s="15">
        <v>555570.20548</v>
      </c>
      <c r="W37" s="15">
        <v>0</v>
      </c>
      <c r="X37" s="15">
        <v>0</v>
      </c>
      <c r="Y37" s="15">
        <v>1.09575</v>
      </c>
      <c r="Z37" s="15">
        <v>214.60400000000001</v>
      </c>
      <c r="AA37" s="15">
        <v>30962.369309999987</v>
      </c>
      <c r="AB37" s="15">
        <v>7929.2939400000005</v>
      </c>
      <c r="AC37" s="15">
        <v>-2245.7833499999997</v>
      </c>
      <c r="AD37" s="15">
        <v>20507.340319999996</v>
      </c>
      <c r="AE37" s="15">
        <v>-749.39682000000005</v>
      </c>
      <c r="AF37" s="15">
        <f t="shared" si="1"/>
        <v>1740373.1706800002</v>
      </c>
      <c r="AG37" s="15">
        <v>-90998.260420000006</v>
      </c>
      <c r="AH37" s="15">
        <f t="shared" si="2"/>
        <v>1831371.4311000002</v>
      </c>
      <c r="AI37" s="15">
        <v>50000</v>
      </c>
    </row>
    <row r="38" spans="1:35" ht="12.75" customHeight="1" x14ac:dyDescent="0.15">
      <c r="A38" s="25" t="s">
        <v>92</v>
      </c>
      <c r="B38" s="25" t="s">
        <v>93</v>
      </c>
      <c r="C38" s="15">
        <v>161997.25122999999</v>
      </c>
      <c r="D38" s="15">
        <v>42291.114479999997</v>
      </c>
      <c r="E38" s="15">
        <v>0</v>
      </c>
      <c r="F38" s="15">
        <v>0</v>
      </c>
      <c r="G38" s="15">
        <v>119706.13675000001</v>
      </c>
      <c r="H38" s="15">
        <v>0</v>
      </c>
      <c r="I38" s="15">
        <v>0</v>
      </c>
      <c r="J38" s="15">
        <v>63434.066059999997</v>
      </c>
      <c r="K38" s="15">
        <v>-318.76416999999998</v>
      </c>
      <c r="L38" s="15">
        <f t="shared" si="0"/>
        <v>2549712.6484399997</v>
      </c>
      <c r="M38" s="15">
        <v>87445.049040000027</v>
      </c>
      <c r="N38" s="15">
        <v>-57177.388510000004</v>
      </c>
      <c r="O38" s="15">
        <v>2462267.5993999997</v>
      </c>
      <c r="P38" s="15">
        <v>-643165.20164999994</v>
      </c>
      <c r="Q38" s="15">
        <v>70</v>
      </c>
      <c r="R38" s="15">
        <v>0</v>
      </c>
      <c r="S38" s="15">
        <v>0</v>
      </c>
      <c r="T38" s="15">
        <v>200369.24775000001</v>
      </c>
      <c r="U38" s="15">
        <v>0</v>
      </c>
      <c r="V38" s="15">
        <v>200369.24775000001</v>
      </c>
      <c r="W38" s="15">
        <v>0</v>
      </c>
      <c r="X38" s="15">
        <v>7544.4374500000004</v>
      </c>
      <c r="Y38" s="15">
        <v>9755.4348399999999</v>
      </c>
      <c r="Z38" s="15">
        <v>23419.726719999999</v>
      </c>
      <c r="AA38" s="15">
        <v>124766.97695</v>
      </c>
      <c r="AB38" s="15">
        <v>10941.406050000003</v>
      </c>
      <c r="AC38" s="15">
        <v>-12618.385409999999</v>
      </c>
      <c r="AD38" s="15">
        <v>19183.25388</v>
      </c>
      <c r="AE38" s="15">
        <v>0</v>
      </c>
      <c r="AF38" s="15">
        <f t="shared" si="1"/>
        <v>3171194.44937</v>
      </c>
      <c r="AG38" s="15">
        <v>-713279.73973999987</v>
      </c>
      <c r="AH38" s="15">
        <f t="shared" si="2"/>
        <v>3884474.1891099997</v>
      </c>
      <c r="AI38" s="15">
        <v>0</v>
      </c>
    </row>
    <row r="39" spans="1:35" ht="12.75" customHeight="1" x14ac:dyDescent="0.15">
      <c r="A39" s="25" t="s">
        <v>98</v>
      </c>
      <c r="B39" s="25" t="s">
        <v>99</v>
      </c>
      <c r="C39" s="15">
        <v>122758.94986000001</v>
      </c>
      <c r="D39" s="15">
        <v>27071.09303</v>
      </c>
      <c r="E39" s="15">
        <v>0</v>
      </c>
      <c r="F39" s="15">
        <v>0</v>
      </c>
      <c r="G39" s="15">
        <v>95687.856830000004</v>
      </c>
      <c r="H39" s="15">
        <v>0</v>
      </c>
      <c r="I39" s="15">
        <v>0</v>
      </c>
      <c r="J39" s="15">
        <v>400.86610999999999</v>
      </c>
      <c r="K39" s="15">
        <v>-2.0144099999999998</v>
      </c>
      <c r="L39" s="15">
        <f t="shared" ref="L39:L70" si="3">M39+O39</f>
        <v>721144.69881000021</v>
      </c>
      <c r="M39" s="15">
        <v>691590.00171000022</v>
      </c>
      <c r="N39" s="15">
        <v>-18646.67136</v>
      </c>
      <c r="O39" s="15">
        <v>29554.697100000005</v>
      </c>
      <c r="P39" s="15">
        <v>-17670.915799999999</v>
      </c>
      <c r="Q39" s="15">
        <v>285561.27175999997</v>
      </c>
      <c r="R39" s="15">
        <v>285561.27175999997</v>
      </c>
      <c r="S39" s="15">
        <v>0</v>
      </c>
      <c r="T39" s="15">
        <v>205227.30900000001</v>
      </c>
      <c r="U39" s="15">
        <v>0</v>
      </c>
      <c r="V39" s="15">
        <v>205227.30900000001</v>
      </c>
      <c r="W39" s="15">
        <v>0</v>
      </c>
      <c r="X39" s="15">
        <v>33721.269540000001</v>
      </c>
      <c r="Y39" s="15">
        <v>5758.0566699999999</v>
      </c>
      <c r="Z39" s="15">
        <v>48549.088009999999</v>
      </c>
      <c r="AA39" s="15">
        <v>73403.031510000001</v>
      </c>
      <c r="AB39" s="15">
        <v>418.18628999999999</v>
      </c>
      <c r="AC39" s="15">
        <v>-799.29423999999995</v>
      </c>
      <c r="AD39" s="15">
        <v>12285.301209999998</v>
      </c>
      <c r="AE39" s="15">
        <v>0</v>
      </c>
      <c r="AF39" s="15">
        <f t="shared" ref="AF39:AF70" si="4">C39+H39+J39+L39+Q39+T39+W39+X39+Y39+Z39+AA39+AB39+AD39</f>
        <v>1509228.0287700004</v>
      </c>
      <c r="AG39" s="15">
        <v>-37118.895810000002</v>
      </c>
      <c r="AH39" s="15">
        <f t="shared" ref="AH39:AH70" si="5">AF39-AG39</f>
        <v>1546346.9245800003</v>
      </c>
      <c r="AI39" s="15">
        <v>269633.59999999998</v>
      </c>
    </row>
    <row r="40" spans="1:35" ht="12.75" customHeight="1" x14ac:dyDescent="0.15">
      <c r="A40" s="25" t="s">
        <v>84</v>
      </c>
      <c r="B40" s="25" t="s">
        <v>85</v>
      </c>
      <c r="C40" s="15">
        <v>132601.04866</v>
      </c>
      <c r="D40" s="15">
        <v>46709.425199999998</v>
      </c>
      <c r="E40" s="15">
        <v>0</v>
      </c>
      <c r="F40" s="15">
        <v>0</v>
      </c>
      <c r="G40" s="15">
        <v>85891.623460000003</v>
      </c>
      <c r="H40" s="15">
        <v>2</v>
      </c>
      <c r="I40" s="15">
        <v>0</v>
      </c>
      <c r="J40" s="15">
        <v>318517.42267999996</v>
      </c>
      <c r="K40" s="15">
        <v>-3004.1720599999999</v>
      </c>
      <c r="L40" s="15">
        <f t="shared" si="3"/>
        <v>688541.55417999986</v>
      </c>
      <c r="M40" s="15">
        <v>543981.94037999981</v>
      </c>
      <c r="N40" s="15">
        <v>-103293.02312</v>
      </c>
      <c r="O40" s="15">
        <v>144559.61380000002</v>
      </c>
      <c r="P40" s="15">
        <v>-34667.985059999999</v>
      </c>
      <c r="Q40" s="15">
        <v>0</v>
      </c>
      <c r="R40" s="15">
        <v>0</v>
      </c>
      <c r="S40" s="15">
        <v>0</v>
      </c>
      <c r="T40" s="15">
        <v>374049.46019999997</v>
      </c>
      <c r="U40" s="15">
        <v>0</v>
      </c>
      <c r="V40" s="15">
        <v>374049.46019999997</v>
      </c>
      <c r="W40" s="15">
        <v>0</v>
      </c>
      <c r="X40" s="15">
        <v>3082.2</v>
      </c>
      <c r="Y40" s="15">
        <v>2440.7260000000001</v>
      </c>
      <c r="Z40" s="15">
        <v>0</v>
      </c>
      <c r="AA40" s="15">
        <v>212655.35223000002</v>
      </c>
      <c r="AB40" s="15">
        <v>930.76591999999982</v>
      </c>
      <c r="AC40" s="15">
        <v>-4634.4364500000001</v>
      </c>
      <c r="AD40" s="15">
        <v>5373.0839600000008</v>
      </c>
      <c r="AE40" s="15">
        <v>0</v>
      </c>
      <c r="AF40" s="15">
        <f t="shared" si="4"/>
        <v>1738193.6138299997</v>
      </c>
      <c r="AG40" s="15">
        <v>-145599.61669</v>
      </c>
      <c r="AH40" s="15">
        <f t="shared" si="5"/>
        <v>1883793.2305199997</v>
      </c>
      <c r="AI40" s="15">
        <v>0</v>
      </c>
    </row>
    <row r="41" spans="1:35" ht="12.75" customHeight="1" x14ac:dyDescent="0.15">
      <c r="A41" s="25" t="s">
        <v>112</v>
      </c>
      <c r="B41" s="25" t="s">
        <v>113</v>
      </c>
      <c r="C41" s="15">
        <v>86398.598180000001</v>
      </c>
      <c r="D41" s="15">
        <v>19965.037049999999</v>
      </c>
      <c r="E41" s="15">
        <v>0</v>
      </c>
      <c r="F41" s="15">
        <v>0</v>
      </c>
      <c r="G41" s="15">
        <v>66433.561130000002</v>
      </c>
      <c r="H41" s="15">
        <v>0</v>
      </c>
      <c r="I41" s="15">
        <v>0</v>
      </c>
      <c r="J41" s="15">
        <v>2490.0432599999999</v>
      </c>
      <c r="K41" s="15">
        <v>0</v>
      </c>
      <c r="L41" s="15">
        <f t="shared" si="3"/>
        <v>159706.28727999999</v>
      </c>
      <c r="M41" s="15">
        <v>82252.122709999967</v>
      </c>
      <c r="N41" s="15">
        <v>-719672.08210000012</v>
      </c>
      <c r="O41" s="15">
        <v>77454.164570000008</v>
      </c>
      <c r="P41" s="15">
        <v>-59306.203069999996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>
        <v>37802.154999999999</v>
      </c>
      <c r="Y41" s="15">
        <v>10.17897</v>
      </c>
      <c r="Z41" s="15">
        <v>130000</v>
      </c>
      <c r="AA41" s="15">
        <v>17633.703139999998</v>
      </c>
      <c r="AB41" s="15">
        <v>109.87071999999989</v>
      </c>
      <c r="AC41" s="15">
        <v>-1263.3619000000001</v>
      </c>
      <c r="AD41" s="15">
        <v>30498.922230000004</v>
      </c>
      <c r="AE41" s="15">
        <v>-233.21736000000001</v>
      </c>
      <c r="AF41" s="15">
        <f t="shared" si="4"/>
        <v>464649.75878000003</v>
      </c>
      <c r="AG41" s="15">
        <v>-780474.86443000007</v>
      </c>
      <c r="AH41" s="15">
        <f t="shared" si="5"/>
        <v>1245124.6232100001</v>
      </c>
      <c r="AI41" s="15">
        <v>0</v>
      </c>
    </row>
    <row r="42" spans="1:35" ht="12.75" customHeight="1" x14ac:dyDescent="0.15">
      <c r="A42" s="25" t="s">
        <v>180</v>
      </c>
      <c r="B42" s="25" t="s">
        <v>181</v>
      </c>
      <c r="C42" s="15">
        <v>52036.62977</v>
      </c>
      <c r="D42" s="15">
        <v>28356.970379999999</v>
      </c>
      <c r="E42" s="15">
        <v>0</v>
      </c>
      <c r="F42" s="15">
        <v>0</v>
      </c>
      <c r="G42" s="15">
        <v>23679.659390000001</v>
      </c>
      <c r="H42" s="15">
        <v>0</v>
      </c>
      <c r="I42" s="15">
        <v>0</v>
      </c>
      <c r="J42" s="15">
        <v>166.68149</v>
      </c>
      <c r="K42" s="15">
        <v>-57.81682</v>
      </c>
      <c r="L42" s="15">
        <f t="shared" si="3"/>
        <v>449063.80022000027</v>
      </c>
      <c r="M42" s="15">
        <v>430774.01343000028</v>
      </c>
      <c r="N42" s="15">
        <v>-532812.48728</v>
      </c>
      <c r="O42" s="15">
        <v>18289.786790000002</v>
      </c>
      <c r="P42" s="15">
        <v>-6401.3650100000004</v>
      </c>
      <c r="Q42" s="15">
        <v>100969.24649</v>
      </c>
      <c r="R42" s="15">
        <v>100969.24649</v>
      </c>
      <c r="S42" s="15">
        <v>0</v>
      </c>
      <c r="T42" s="15">
        <v>380390.41096000001</v>
      </c>
      <c r="U42" s="15">
        <v>0</v>
      </c>
      <c r="V42" s="15">
        <v>380390.41096000001</v>
      </c>
      <c r="W42" s="15">
        <v>0</v>
      </c>
      <c r="X42" s="15">
        <v>494767.79275999998</v>
      </c>
      <c r="Y42" s="15">
        <v>11073.3555</v>
      </c>
      <c r="Z42" s="15">
        <v>25355.246999999999</v>
      </c>
      <c r="AA42" s="15">
        <v>80529.211959999986</v>
      </c>
      <c r="AB42" s="15">
        <v>2723.0689299999999</v>
      </c>
      <c r="AC42" s="15">
        <v>-583.61501999999996</v>
      </c>
      <c r="AD42" s="15">
        <v>84958.590229999987</v>
      </c>
      <c r="AE42" s="15">
        <v>-211855.04740000001</v>
      </c>
      <c r="AF42" s="15">
        <f t="shared" si="4"/>
        <v>1682034.0353100004</v>
      </c>
      <c r="AG42" s="15">
        <v>-751710.33152999985</v>
      </c>
      <c r="AH42" s="15">
        <f t="shared" si="5"/>
        <v>2433744.3668400003</v>
      </c>
      <c r="AI42" s="15">
        <v>0</v>
      </c>
    </row>
    <row r="43" spans="1:35" ht="12.75" customHeight="1" x14ac:dyDescent="0.15">
      <c r="A43" s="25" t="s">
        <v>114</v>
      </c>
      <c r="B43" s="25" t="s">
        <v>115</v>
      </c>
      <c r="C43" s="15">
        <v>153462.34434000001</v>
      </c>
      <c r="D43" s="15">
        <v>36894.603419999999</v>
      </c>
      <c r="E43" s="15">
        <v>0</v>
      </c>
      <c r="F43" s="15">
        <v>-142.46415999999999</v>
      </c>
      <c r="G43" s="15">
        <v>116710.20508</v>
      </c>
      <c r="H43" s="15">
        <v>0</v>
      </c>
      <c r="I43" s="15">
        <v>0</v>
      </c>
      <c r="J43" s="15">
        <v>227.78587000000002</v>
      </c>
      <c r="K43" s="15">
        <v>0</v>
      </c>
      <c r="L43" s="15">
        <f t="shared" si="3"/>
        <v>929923.91482000006</v>
      </c>
      <c r="M43" s="15">
        <v>0</v>
      </c>
      <c r="N43" s="15">
        <v>-5262.4796500000002</v>
      </c>
      <c r="O43" s="15">
        <v>929923.91482000006</v>
      </c>
      <c r="P43" s="15">
        <v>-792498.22086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5">
        <v>9826.5348799999992</v>
      </c>
      <c r="Y43" s="15">
        <v>9426.7330000000002</v>
      </c>
      <c r="Z43" s="15">
        <v>25619.58</v>
      </c>
      <c r="AA43" s="15">
        <v>406206.76271000004</v>
      </c>
      <c r="AB43" s="15">
        <v>14848.681090000002</v>
      </c>
      <c r="AC43" s="15">
        <v>-3837.5012500000003</v>
      </c>
      <c r="AD43" s="15">
        <v>9785.1836800000001</v>
      </c>
      <c r="AE43" s="15">
        <v>0</v>
      </c>
      <c r="AF43" s="15">
        <f t="shared" si="4"/>
        <v>1559327.5203900004</v>
      </c>
      <c r="AG43" s="15">
        <v>-801740.66591999994</v>
      </c>
      <c r="AH43" s="15">
        <f t="shared" si="5"/>
        <v>2361068.1863100003</v>
      </c>
      <c r="AI43" s="15">
        <v>0</v>
      </c>
    </row>
    <row r="44" spans="1:35" ht="12.75" customHeight="1" x14ac:dyDescent="0.15">
      <c r="A44" s="25" t="s">
        <v>196</v>
      </c>
      <c r="B44" s="25" t="s">
        <v>197</v>
      </c>
      <c r="C44" s="15">
        <v>105519.66903999999</v>
      </c>
      <c r="D44" s="15">
        <v>25779.260169999998</v>
      </c>
      <c r="E44" s="15">
        <v>0</v>
      </c>
      <c r="F44" s="15">
        <v>0</v>
      </c>
      <c r="G44" s="15">
        <v>79740.408869999999</v>
      </c>
      <c r="H44" s="15">
        <v>160802.84089999998</v>
      </c>
      <c r="I44" s="15">
        <v>160802.84089999998</v>
      </c>
      <c r="J44" s="15">
        <v>26972.31883</v>
      </c>
      <c r="K44" s="15">
        <v>0</v>
      </c>
      <c r="L44" s="15">
        <f t="shared" si="3"/>
        <v>1223888.25077</v>
      </c>
      <c r="M44" s="15">
        <v>712761.16538000014</v>
      </c>
      <c r="N44" s="15">
        <v>-129973.05141</v>
      </c>
      <c r="O44" s="15">
        <v>511127.08538999991</v>
      </c>
      <c r="P44" s="15">
        <v>-17909.98128</v>
      </c>
      <c r="Q44" s="15">
        <v>115118.151</v>
      </c>
      <c r="R44" s="15">
        <v>115118.151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256506.59299999999</v>
      </c>
      <c r="Y44" s="15">
        <v>340</v>
      </c>
      <c r="Z44" s="15">
        <v>125.709</v>
      </c>
      <c r="AA44" s="15">
        <v>72713.055010000011</v>
      </c>
      <c r="AB44" s="15">
        <v>5964.4806600000002</v>
      </c>
      <c r="AC44" s="15">
        <v>-689.35851000000002</v>
      </c>
      <c r="AD44" s="15">
        <v>17776.370589999999</v>
      </c>
      <c r="AE44" s="15">
        <v>-13703.631439999999</v>
      </c>
      <c r="AF44" s="15">
        <f t="shared" si="4"/>
        <v>1985727.4388000001</v>
      </c>
      <c r="AG44" s="15">
        <v>-162276.02264000001</v>
      </c>
      <c r="AH44" s="15">
        <f t="shared" si="5"/>
        <v>2148003.4614400002</v>
      </c>
      <c r="AI44" s="15">
        <v>152632</v>
      </c>
    </row>
    <row r="45" spans="1:35" ht="12.75" customHeight="1" x14ac:dyDescent="0.15">
      <c r="A45" s="25" t="s">
        <v>164</v>
      </c>
      <c r="B45" s="25" t="s">
        <v>165</v>
      </c>
      <c r="C45" s="15">
        <v>62099.404450000002</v>
      </c>
      <c r="D45" s="15">
        <v>12987.589599999999</v>
      </c>
      <c r="E45" s="15">
        <v>0</v>
      </c>
      <c r="F45" s="15">
        <v>0</v>
      </c>
      <c r="G45" s="15">
        <v>49111.814850000002</v>
      </c>
      <c r="H45" s="15">
        <v>0</v>
      </c>
      <c r="I45" s="15">
        <v>0</v>
      </c>
      <c r="J45" s="15">
        <v>4748.5772999999999</v>
      </c>
      <c r="K45" s="15">
        <v>-24.132560000000002</v>
      </c>
      <c r="L45" s="15">
        <f t="shared" si="3"/>
        <v>641227.3921099999</v>
      </c>
      <c r="M45" s="15">
        <v>455108.18170999998</v>
      </c>
      <c r="N45" s="15">
        <v>-258148.84914999999</v>
      </c>
      <c r="O45" s="15">
        <v>186119.21039999998</v>
      </c>
      <c r="P45" s="15">
        <v>-20913.264200000001</v>
      </c>
      <c r="Q45" s="15">
        <v>0</v>
      </c>
      <c r="R45" s="15">
        <v>0</v>
      </c>
      <c r="S45" s="15">
        <v>0</v>
      </c>
      <c r="T45" s="15">
        <v>120971.5748</v>
      </c>
      <c r="U45" s="15">
        <v>0</v>
      </c>
      <c r="V45" s="15">
        <v>120971.5748</v>
      </c>
      <c r="W45" s="15">
        <v>0</v>
      </c>
      <c r="X45" s="15">
        <v>501280.40899999999</v>
      </c>
      <c r="Y45" s="15">
        <v>898.49400000000003</v>
      </c>
      <c r="Z45" s="15">
        <v>21995.66835</v>
      </c>
      <c r="AA45" s="15">
        <v>116308.55521999998</v>
      </c>
      <c r="AB45" s="15">
        <v>3493.2089000000001</v>
      </c>
      <c r="AC45" s="15">
        <v>-441.00137000000001</v>
      </c>
      <c r="AD45" s="15">
        <v>36795.601060000001</v>
      </c>
      <c r="AE45" s="15">
        <v>0</v>
      </c>
      <c r="AF45" s="15">
        <f t="shared" si="4"/>
        <v>1509818.8851899998</v>
      </c>
      <c r="AG45" s="15">
        <v>-279527.24728000001</v>
      </c>
      <c r="AH45" s="15">
        <f t="shared" si="5"/>
        <v>1789346.1324699998</v>
      </c>
      <c r="AI45" s="15">
        <v>115448</v>
      </c>
    </row>
    <row r="46" spans="1:35" ht="12.75" customHeight="1" x14ac:dyDescent="0.15">
      <c r="A46" s="25" t="s">
        <v>160</v>
      </c>
      <c r="B46" s="25" t="s">
        <v>161</v>
      </c>
      <c r="C46" s="15">
        <v>134354.78989000001</v>
      </c>
      <c r="D46" s="15">
        <v>77418.566170000006</v>
      </c>
      <c r="E46" s="15">
        <v>0</v>
      </c>
      <c r="F46" s="15">
        <v>0</v>
      </c>
      <c r="G46" s="15">
        <v>56936.223720000002</v>
      </c>
      <c r="H46" s="15">
        <v>0</v>
      </c>
      <c r="I46" s="15">
        <v>0</v>
      </c>
      <c r="J46" s="15">
        <v>0</v>
      </c>
      <c r="K46" s="15">
        <v>0</v>
      </c>
      <c r="L46" s="15">
        <f t="shared" si="3"/>
        <v>641554.01731000002</v>
      </c>
      <c r="M46" s="15">
        <v>110673.77684999999</v>
      </c>
      <c r="N46" s="15">
        <v>-1345.4012399999999</v>
      </c>
      <c r="O46" s="15">
        <v>530880.24046</v>
      </c>
      <c r="P46" s="15">
        <v>-31229.891469999999</v>
      </c>
      <c r="Q46" s="15">
        <v>0</v>
      </c>
      <c r="R46" s="15">
        <v>0</v>
      </c>
      <c r="S46" s="15">
        <v>0</v>
      </c>
      <c r="T46" s="15">
        <v>112310.2738</v>
      </c>
      <c r="U46" s="15">
        <v>0</v>
      </c>
      <c r="V46" s="15">
        <v>112310.2738</v>
      </c>
      <c r="W46" s="15">
        <v>0</v>
      </c>
      <c r="X46" s="15">
        <v>0</v>
      </c>
      <c r="Y46" s="15">
        <v>0</v>
      </c>
      <c r="Z46" s="15">
        <v>0</v>
      </c>
      <c r="AA46" s="15">
        <v>708875.86061999993</v>
      </c>
      <c r="AB46" s="15">
        <v>-1353.2038600000001</v>
      </c>
      <c r="AC46" s="15">
        <v>-1530.09239</v>
      </c>
      <c r="AD46" s="15">
        <v>688611.58311000001</v>
      </c>
      <c r="AE46" s="15">
        <v>0</v>
      </c>
      <c r="AF46" s="15">
        <f t="shared" si="4"/>
        <v>2284353.3208699999</v>
      </c>
      <c r="AG46" s="15">
        <v>-34105.3851</v>
      </c>
      <c r="AH46" s="15">
        <f t="shared" si="5"/>
        <v>2318458.70597</v>
      </c>
      <c r="AI46" s="15">
        <v>0</v>
      </c>
    </row>
    <row r="47" spans="1:35" ht="12.75" customHeight="1" x14ac:dyDescent="0.15">
      <c r="A47" s="25" t="s">
        <v>144</v>
      </c>
      <c r="B47" s="25" t="s">
        <v>145</v>
      </c>
      <c r="C47" s="15">
        <v>76072.191530000011</v>
      </c>
      <c r="D47" s="15">
        <v>52289.542010000005</v>
      </c>
      <c r="E47" s="15">
        <v>0</v>
      </c>
      <c r="F47" s="15">
        <v>0</v>
      </c>
      <c r="G47" s="15">
        <v>23782.649519999999</v>
      </c>
      <c r="H47" s="15">
        <v>0</v>
      </c>
      <c r="I47" s="15">
        <v>0</v>
      </c>
      <c r="J47" s="15">
        <v>8741.4808199999989</v>
      </c>
      <c r="K47" s="15">
        <v>-54.092779999999998</v>
      </c>
      <c r="L47" s="15">
        <f t="shared" si="3"/>
        <v>743501.11930000002</v>
      </c>
      <c r="M47" s="15">
        <v>687802.28555999999</v>
      </c>
      <c r="N47" s="15">
        <v>-54948.286250000005</v>
      </c>
      <c r="O47" s="15">
        <v>55698.833740000009</v>
      </c>
      <c r="P47" s="15">
        <v>-11852.151750000001</v>
      </c>
      <c r="Q47" s="15">
        <v>6328.3799099999997</v>
      </c>
      <c r="R47" s="15">
        <v>0</v>
      </c>
      <c r="S47" s="15">
        <v>-15730</v>
      </c>
      <c r="T47" s="15">
        <v>540654.67084000004</v>
      </c>
      <c r="U47" s="15">
        <v>0</v>
      </c>
      <c r="V47" s="15">
        <v>540654.67084000004</v>
      </c>
      <c r="W47" s="15">
        <v>0</v>
      </c>
      <c r="X47" s="15">
        <v>41358.437910000001</v>
      </c>
      <c r="Y47" s="15">
        <v>0</v>
      </c>
      <c r="Z47" s="15">
        <v>0</v>
      </c>
      <c r="AA47" s="15">
        <v>348212.60796000005</v>
      </c>
      <c r="AB47" s="15">
        <v>4709.5129100000004</v>
      </c>
      <c r="AC47" s="15">
        <v>-60.511510000000001</v>
      </c>
      <c r="AD47" s="15">
        <v>33446.381139999998</v>
      </c>
      <c r="AE47" s="15">
        <v>0</v>
      </c>
      <c r="AF47" s="15">
        <f t="shared" si="4"/>
        <v>1803024.78232</v>
      </c>
      <c r="AG47" s="15">
        <v>-82645.042289999998</v>
      </c>
      <c r="AH47" s="15">
        <f t="shared" si="5"/>
        <v>1885669.82461</v>
      </c>
      <c r="AI47" s="15">
        <v>0</v>
      </c>
    </row>
    <row r="48" spans="1:35" ht="12.75" customHeight="1" x14ac:dyDescent="0.15">
      <c r="A48" s="25" t="s">
        <v>120</v>
      </c>
      <c r="B48" s="25" t="s">
        <v>121</v>
      </c>
      <c r="C48" s="15">
        <v>28882.610290000001</v>
      </c>
      <c r="D48" s="15">
        <v>103.12281</v>
      </c>
      <c r="E48" s="15">
        <v>0</v>
      </c>
      <c r="F48" s="15">
        <v>0</v>
      </c>
      <c r="G48" s="15">
        <v>28779.48748</v>
      </c>
      <c r="H48" s="15">
        <v>0</v>
      </c>
      <c r="I48" s="15">
        <v>0</v>
      </c>
      <c r="J48" s="15">
        <v>31.068000000000001</v>
      </c>
      <c r="K48" s="15">
        <v>0</v>
      </c>
      <c r="L48" s="15">
        <f t="shared" si="3"/>
        <v>514801.93123000005</v>
      </c>
      <c r="M48" s="15">
        <v>514801.93123000005</v>
      </c>
      <c r="N48" s="15">
        <v>-58.536029999999997</v>
      </c>
      <c r="O48" s="15">
        <v>0</v>
      </c>
      <c r="P48" s="15">
        <v>0</v>
      </c>
      <c r="Q48" s="15">
        <v>0</v>
      </c>
      <c r="R48" s="15">
        <v>0</v>
      </c>
      <c r="S48" s="15">
        <v>0</v>
      </c>
      <c r="T48" s="15">
        <v>1108627.3814999999</v>
      </c>
      <c r="U48" s="15">
        <v>0</v>
      </c>
      <c r="V48" s="15">
        <v>1108627.3814999999</v>
      </c>
      <c r="W48" s="15">
        <v>0</v>
      </c>
      <c r="X48" s="15">
        <v>0</v>
      </c>
      <c r="Y48" s="15">
        <v>0.10306</v>
      </c>
      <c r="Z48" s="15">
        <v>931.56994999999995</v>
      </c>
      <c r="AA48" s="15">
        <v>13522.016259999999</v>
      </c>
      <c r="AB48" s="15">
        <v>93.016480000000016</v>
      </c>
      <c r="AC48" s="15">
        <v>-76.821449999999999</v>
      </c>
      <c r="AD48" s="15">
        <v>1296.5478000000001</v>
      </c>
      <c r="AE48" s="15">
        <v>0</v>
      </c>
      <c r="AF48" s="15">
        <f t="shared" si="4"/>
        <v>1668186.2445700001</v>
      </c>
      <c r="AG48" s="15">
        <v>-135.35748000000001</v>
      </c>
      <c r="AH48" s="15">
        <f t="shared" si="5"/>
        <v>1668321.6020500001</v>
      </c>
      <c r="AI48" s="15">
        <v>0</v>
      </c>
    </row>
    <row r="49" spans="1:35" ht="12.75" customHeight="1" x14ac:dyDescent="0.15">
      <c r="A49" s="25" t="s">
        <v>116</v>
      </c>
      <c r="B49" s="25" t="s">
        <v>117</v>
      </c>
      <c r="C49" s="15">
        <v>23575.978050000002</v>
      </c>
      <c r="D49" s="15">
        <v>612.70533999999998</v>
      </c>
      <c r="E49" s="15">
        <v>0</v>
      </c>
      <c r="F49" s="15">
        <v>0</v>
      </c>
      <c r="G49" s="15">
        <v>22963.272710000001</v>
      </c>
      <c r="H49" s="15">
        <v>397.20641000000001</v>
      </c>
      <c r="I49" s="15">
        <v>0</v>
      </c>
      <c r="J49" s="15">
        <v>0</v>
      </c>
      <c r="K49" s="15">
        <v>0</v>
      </c>
      <c r="L49" s="15">
        <f t="shared" si="3"/>
        <v>279114.42048999999</v>
      </c>
      <c r="M49" s="15">
        <v>279114.42048999999</v>
      </c>
      <c r="N49" s="15">
        <v>-6751.0862700000007</v>
      </c>
      <c r="O49" s="15">
        <v>3.637978807091713E-12</v>
      </c>
      <c r="P49" s="15">
        <v>-30074.96731</v>
      </c>
      <c r="Q49" s="15">
        <v>230984.20653</v>
      </c>
      <c r="R49" s="15">
        <v>230984.20653</v>
      </c>
      <c r="S49" s="15">
        <v>0</v>
      </c>
      <c r="T49" s="15">
        <v>0</v>
      </c>
      <c r="U49" s="15">
        <v>0</v>
      </c>
      <c r="V49" s="15">
        <v>0</v>
      </c>
      <c r="W49" s="15">
        <v>0</v>
      </c>
      <c r="X49" s="15">
        <v>23565.416509999999</v>
      </c>
      <c r="Y49" s="15">
        <v>8036.3455999999996</v>
      </c>
      <c r="Z49" s="15">
        <v>235.489</v>
      </c>
      <c r="AA49" s="15">
        <v>6517.6933200000003</v>
      </c>
      <c r="AB49" s="15">
        <v>1.2095400000000005</v>
      </c>
      <c r="AC49" s="15">
        <v>-4.4733499999999999</v>
      </c>
      <c r="AD49" s="15">
        <v>3930.8376399999997</v>
      </c>
      <c r="AE49" s="15">
        <v>0</v>
      </c>
      <c r="AF49" s="15">
        <f t="shared" si="4"/>
        <v>576358.80308999994</v>
      </c>
      <c r="AG49" s="15">
        <v>-36830.52693</v>
      </c>
      <c r="AH49" s="15">
        <f t="shared" si="5"/>
        <v>613189.33001999999</v>
      </c>
      <c r="AI49" s="15">
        <v>0</v>
      </c>
    </row>
    <row r="50" spans="1:35" ht="12.75" customHeight="1" x14ac:dyDescent="0.15">
      <c r="A50" s="25" t="s">
        <v>134</v>
      </c>
      <c r="B50" s="25" t="s">
        <v>135</v>
      </c>
      <c r="C50" s="15">
        <v>64482.990259999999</v>
      </c>
      <c r="D50" s="15">
        <v>24449.755949999999</v>
      </c>
      <c r="E50" s="15">
        <v>0</v>
      </c>
      <c r="F50" s="15">
        <v>0</v>
      </c>
      <c r="G50" s="15">
        <v>40033.23431</v>
      </c>
      <c r="H50" s="15">
        <v>0</v>
      </c>
      <c r="I50" s="15">
        <v>0</v>
      </c>
      <c r="J50" s="15">
        <v>15871.662390000001</v>
      </c>
      <c r="K50" s="15">
        <v>0</v>
      </c>
      <c r="L50" s="15">
        <f t="shared" si="3"/>
        <v>543362.70262999996</v>
      </c>
      <c r="M50" s="15">
        <v>477967.40396999998</v>
      </c>
      <c r="N50" s="15">
        <v>-32771.32776</v>
      </c>
      <c r="O50" s="15">
        <v>65395.298659999993</v>
      </c>
      <c r="P50" s="15">
        <v>-2145.7626700000001</v>
      </c>
      <c r="Q50" s="15">
        <v>0</v>
      </c>
      <c r="R50" s="15">
        <v>0</v>
      </c>
      <c r="S50" s="15">
        <v>0</v>
      </c>
      <c r="T50" s="15">
        <v>282577.46604999999</v>
      </c>
      <c r="U50" s="15">
        <v>0</v>
      </c>
      <c r="V50" s="15">
        <v>282577.46604999999</v>
      </c>
      <c r="W50" s="15">
        <v>0</v>
      </c>
      <c r="X50" s="15">
        <v>24883.158380000001</v>
      </c>
      <c r="Y50" s="15">
        <v>9297.1348099999996</v>
      </c>
      <c r="Z50" s="15">
        <v>0</v>
      </c>
      <c r="AA50" s="15">
        <v>135435.10210000002</v>
      </c>
      <c r="AB50" s="15">
        <v>4530.1112599999997</v>
      </c>
      <c r="AC50" s="15">
        <v>-1591.3603799999999</v>
      </c>
      <c r="AD50" s="15">
        <v>111472.18265000002</v>
      </c>
      <c r="AE50" s="15">
        <v>0</v>
      </c>
      <c r="AF50" s="15">
        <f t="shared" si="4"/>
        <v>1191912.5105300001</v>
      </c>
      <c r="AG50" s="15">
        <v>-36508.450810000002</v>
      </c>
      <c r="AH50" s="15">
        <f t="shared" si="5"/>
        <v>1228420.9613400002</v>
      </c>
      <c r="AI50" s="15">
        <v>0</v>
      </c>
    </row>
    <row r="51" spans="1:35" ht="12.75" customHeight="1" x14ac:dyDescent="0.15">
      <c r="A51" s="25" t="s">
        <v>122</v>
      </c>
      <c r="B51" s="25" t="s">
        <v>123</v>
      </c>
      <c r="C51" s="15">
        <v>63179.904239999996</v>
      </c>
      <c r="D51" s="15">
        <v>2104.88598</v>
      </c>
      <c r="E51" s="15">
        <v>0</v>
      </c>
      <c r="F51" s="15">
        <v>0</v>
      </c>
      <c r="G51" s="15">
        <v>61075.018259999997</v>
      </c>
      <c r="H51" s="15">
        <v>143809.41</v>
      </c>
      <c r="I51" s="15">
        <v>143809.41</v>
      </c>
      <c r="J51" s="15">
        <v>50082.584620000001</v>
      </c>
      <c r="K51" s="15">
        <v>0</v>
      </c>
      <c r="L51" s="15">
        <f t="shared" si="3"/>
        <v>309446.67914000002</v>
      </c>
      <c r="M51" s="15">
        <v>309446.67914000002</v>
      </c>
      <c r="N51" s="15">
        <v>0</v>
      </c>
      <c r="O51" s="15">
        <v>0</v>
      </c>
      <c r="P51" s="15">
        <v>0</v>
      </c>
      <c r="Q51" s="15">
        <v>0</v>
      </c>
      <c r="R51" s="15">
        <v>0</v>
      </c>
      <c r="S51" s="15">
        <v>0</v>
      </c>
      <c r="T51" s="15">
        <v>732525.27440000011</v>
      </c>
      <c r="U51" s="15">
        <v>0</v>
      </c>
      <c r="V51" s="15">
        <v>732525.27440000011</v>
      </c>
      <c r="W51" s="15">
        <v>0</v>
      </c>
      <c r="X51" s="15">
        <v>0</v>
      </c>
      <c r="Y51" s="15">
        <v>0</v>
      </c>
      <c r="Z51" s="15">
        <v>587.68899999999996</v>
      </c>
      <c r="AA51" s="15">
        <v>1739.388289999999</v>
      </c>
      <c r="AB51" s="15">
        <v>0.3</v>
      </c>
      <c r="AC51" s="15">
        <v>0</v>
      </c>
      <c r="AD51" s="15">
        <v>4645.839829999999</v>
      </c>
      <c r="AE51" s="15">
        <v>0</v>
      </c>
      <c r="AF51" s="15">
        <f t="shared" si="4"/>
        <v>1306017.0695200001</v>
      </c>
      <c r="AG51" s="15">
        <v>0</v>
      </c>
      <c r="AH51" s="15">
        <f t="shared" si="5"/>
        <v>1306017.0695200001</v>
      </c>
      <c r="AI51" s="15">
        <v>150000</v>
      </c>
    </row>
    <row r="52" spans="1:35" ht="12.75" customHeight="1" x14ac:dyDescent="0.15">
      <c r="A52" s="25" t="s">
        <v>182</v>
      </c>
      <c r="B52" s="25" t="s">
        <v>183</v>
      </c>
      <c r="C52" s="15">
        <v>88876.477760000009</v>
      </c>
      <c r="D52" s="15">
        <v>34800.443720000003</v>
      </c>
      <c r="E52" s="15">
        <v>0</v>
      </c>
      <c r="F52" s="15">
        <v>0</v>
      </c>
      <c r="G52" s="15">
        <v>54076.034039999999</v>
      </c>
      <c r="H52" s="15">
        <v>0</v>
      </c>
      <c r="I52" s="15">
        <v>0</v>
      </c>
      <c r="J52" s="15">
        <v>359.84323000000001</v>
      </c>
      <c r="K52" s="15">
        <v>0</v>
      </c>
      <c r="L52" s="15">
        <f t="shared" si="3"/>
        <v>476268.12362000003</v>
      </c>
      <c r="M52" s="15">
        <v>472695.37695000001</v>
      </c>
      <c r="N52" s="15">
        <v>-28327.21947</v>
      </c>
      <c r="O52" s="15">
        <v>3572.7466699999995</v>
      </c>
      <c r="P52" s="15">
        <v>-586.75956999999994</v>
      </c>
      <c r="Q52" s="15">
        <v>68.662909999999997</v>
      </c>
      <c r="R52" s="15">
        <v>0</v>
      </c>
      <c r="S52" s="15">
        <v>0</v>
      </c>
      <c r="T52" s="15">
        <v>210215.75399999999</v>
      </c>
      <c r="U52" s="15">
        <v>0</v>
      </c>
      <c r="V52" s="15">
        <v>210215.75399999999</v>
      </c>
      <c r="W52" s="15">
        <v>0</v>
      </c>
      <c r="X52" s="15">
        <v>0</v>
      </c>
      <c r="Y52" s="15">
        <v>0</v>
      </c>
      <c r="Z52" s="15">
        <v>1350.74935</v>
      </c>
      <c r="AA52" s="15">
        <v>20334.595679999995</v>
      </c>
      <c r="AB52" s="15">
        <v>13829.663610000001</v>
      </c>
      <c r="AC52" s="15">
        <v>-903.08715000000007</v>
      </c>
      <c r="AD52" s="15">
        <v>18619.166840000002</v>
      </c>
      <c r="AE52" s="15">
        <v>-1401.7055800000001</v>
      </c>
      <c r="AF52" s="15">
        <f t="shared" si="4"/>
        <v>829923.03700000001</v>
      </c>
      <c r="AG52" s="15">
        <v>-31218.771770000007</v>
      </c>
      <c r="AH52" s="15">
        <f t="shared" si="5"/>
        <v>861141.80877</v>
      </c>
      <c r="AI52" s="15">
        <v>0</v>
      </c>
    </row>
    <row r="53" spans="1:35" ht="12.75" customHeight="1" x14ac:dyDescent="0.15">
      <c r="A53" s="25" t="s">
        <v>118</v>
      </c>
      <c r="B53" s="25" t="s">
        <v>119</v>
      </c>
      <c r="C53" s="15">
        <v>58520.999830000001</v>
      </c>
      <c r="D53" s="15">
        <v>7250.40452</v>
      </c>
      <c r="E53" s="15">
        <v>0</v>
      </c>
      <c r="F53" s="15">
        <v>0</v>
      </c>
      <c r="G53" s="15">
        <v>51270.595309999997</v>
      </c>
      <c r="H53" s="15">
        <v>0</v>
      </c>
      <c r="I53" s="15">
        <v>0</v>
      </c>
      <c r="J53" s="15">
        <v>515.55862000000002</v>
      </c>
      <c r="K53" s="15">
        <v>0</v>
      </c>
      <c r="L53" s="15">
        <f t="shared" si="3"/>
        <v>590543.02062000008</v>
      </c>
      <c r="M53" s="15">
        <v>589913.52357000008</v>
      </c>
      <c r="N53" s="15">
        <v>-3463.6210000000001</v>
      </c>
      <c r="O53" s="15">
        <v>629.49705000000006</v>
      </c>
      <c r="P53" s="15">
        <v>-87.270499999999998</v>
      </c>
      <c r="Q53" s="15">
        <v>0</v>
      </c>
      <c r="R53" s="15">
        <v>0</v>
      </c>
      <c r="S53" s="15">
        <v>0</v>
      </c>
      <c r="T53" s="15">
        <v>290624.70014000003</v>
      </c>
      <c r="U53" s="15">
        <v>0</v>
      </c>
      <c r="V53" s="15">
        <v>290624.70014000003</v>
      </c>
      <c r="W53" s="15">
        <v>0</v>
      </c>
      <c r="X53" s="15">
        <v>1347</v>
      </c>
      <c r="Y53" s="15">
        <v>0</v>
      </c>
      <c r="Z53" s="15">
        <v>224.84800000000001</v>
      </c>
      <c r="AA53" s="15">
        <v>14263.73148</v>
      </c>
      <c r="AB53" s="15">
        <v>74.574069999999992</v>
      </c>
      <c r="AC53" s="15">
        <v>-160.83093</v>
      </c>
      <c r="AD53" s="15">
        <v>2383.7289699999997</v>
      </c>
      <c r="AE53" s="15">
        <v>0</v>
      </c>
      <c r="AF53" s="15">
        <f t="shared" si="4"/>
        <v>958498.16173000005</v>
      </c>
      <c r="AG53" s="15">
        <v>-3711.7224300000003</v>
      </c>
      <c r="AH53" s="15">
        <f t="shared" si="5"/>
        <v>962209.88416000002</v>
      </c>
      <c r="AI53" s="15">
        <v>0</v>
      </c>
    </row>
    <row r="54" spans="1:35" ht="12.75" customHeight="1" x14ac:dyDescent="0.15">
      <c r="A54" s="25" t="s">
        <v>156</v>
      </c>
      <c r="B54" s="25" t="s">
        <v>157</v>
      </c>
      <c r="C54" s="15">
        <v>110188.55836</v>
      </c>
      <c r="D54" s="15">
        <v>60900.151229999996</v>
      </c>
      <c r="E54" s="15">
        <v>0</v>
      </c>
      <c r="F54" s="15">
        <v>0</v>
      </c>
      <c r="G54" s="15">
        <v>49288.40713</v>
      </c>
      <c r="H54" s="15">
        <v>0</v>
      </c>
      <c r="I54" s="15">
        <v>0</v>
      </c>
      <c r="J54" s="15">
        <v>8565.3904399999992</v>
      </c>
      <c r="K54" s="15">
        <v>0</v>
      </c>
      <c r="L54" s="15">
        <f t="shared" si="3"/>
        <v>382399.14383999992</v>
      </c>
      <c r="M54" s="15">
        <v>345573.64611999993</v>
      </c>
      <c r="N54" s="15">
        <v>-35291.524799999999</v>
      </c>
      <c r="O54" s="15">
        <v>36825.497719999999</v>
      </c>
      <c r="P54" s="15">
        <v>-6568.1700700000001</v>
      </c>
      <c r="Q54" s="15">
        <v>0</v>
      </c>
      <c r="R54" s="15">
        <v>0</v>
      </c>
      <c r="S54" s="15">
        <v>0</v>
      </c>
      <c r="T54" s="15">
        <v>834.50815999999998</v>
      </c>
      <c r="U54" s="15">
        <v>0</v>
      </c>
      <c r="V54" s="15">
        <v>834.50815999999998</v>
      </c>
      <c r="W54" s="15">
        <v>0</v>
      </c>
      <c r="X54" s="15">
        <v>34369.740879999998</v>
      </c>
      <c r="Y54" s="15">
        <v>0</v>
      </c>
      <c r="Z54" s="15">
        <v>0</v>
      </c>
      <c r="AA54" s="15">
        <v>199188.05667000002</v>
      </c>
      <c r="AB54" s="15">
        <v>6230.2160400000002</v>
      </c>
      <c r="AC54" s="15">
        <v>-168.10146</v>
      </c>
      <c r="AD54" s="15">
        <v>122617.20327000001</v>
      </c>
      <c r="AE54" s="15">
        <v>0</v>
      </c>
      <c r="AF54" s="15">
        <f t="shared" si="4"/>
        <v>864392.81765999994</v>
      </c>
      <c r="AG54" s="15">
        <v>-42027.796329999997</v>
      </c>
      <c r="AH54" s="15">
        <f t="shared" si="5"/>
        <v>906420.61398999998</v>
      </c>
      <c r="AI54" s="15">
        <v>808</v>
      </c>
    </row>
    <row r="55" spans="1:35" ht="12.75" customHeight="1" x14ac:dyDescent="0.15">
      <c r="A55" s="25" t="s">
        <v>88</v>
      </c>
      <c r="B55" s="25" t="s">
        <v>89</v>
      </c>
      <c r="C55" s="15">
        <v>34517.465960000001</v>
      </c>
      <c r="D55" s="15">
        <v>5489.5027300000002</v>
      </c>
      <c r="E55" s="15">
        <v>0</v>
      </c>
      <c r="F55" s="15">
        <v>0</v>
      </c>
      <c r="G55" s="15">
        <v>29027.963230000001</v>
      </c>
      <c r="H55" s="15">
        <v>1738.14121</v>
      </c>
      <c r="I55" s="15">
        <v>0</v>
      </c>
      <c r="J55" s="15">
        <v>47906.005380000002</v>
      </c>
      <c r="K55" s="15">
        <v>-225.32043999999999</v>
      </c>
      <c r="L55" s="15">
        <f t="shared" si="3"/>
        <v>262209.44294000004</v>
      </c>
      <c r="M55" s="15">
        <v>252002.72371000005</v>
      </c>
      <c r="N55" s="15">
        <v>-301569.83993000002</v>
      </c>
      <c r="O55" s="15">
        <v>10206.719230000001</v>
      </c>
      <c r="P55" s="15">
        <v>-1306.8352199999999</v>
      </c>
      <c r="Q55" s="15">
        <v>338366.47422999999</v>
      </c>
      <c r="R55" s="15">
        <v>338366.47422999999</v>
      </c>
      <c r="S55" s="15">
        <v>0</v>
      </c>
      <c r="T55" s="15">
        <v>0</v>
      </c>
      <c r="U55" s="15">
        <v>0</v>
      </c>
      <c r="V55" s="15">
        <v>0</v>
      </c>
      <c r="W55" s="15">
        <v>0</v>
      </c>
      <c r="X55" s="15">
        <v>66061.413</v>
      </c>
      <c r="Y55" s="15">
        <v>1248.817</v>
      </c>
      <c r="Z55" s="15">
        <v>0</v>
      </c>
      <c r="AA55" s="15">
        <v>24692.536660000002</v>
      </c>
      <c r="AB55" s="15">
        <v>-232.77113999999983</v>
      </c>
      <c r="AC55" s="15">
        <v>-3614.3565100000001</v>
      </c>
      <c r="AD55" s="15">
        <v>125099.11782</v>
      </c>
      <c r="AE55" s="15">
        <v>0</v>
      </c>
      <c r="AF55" s="15">
        <f t="shared" si="4"/>
        <v>901606.64306000003</v>
      </c>
      <c r="AG55" s="15">
        <v>-306716.35210000002</v>
      </c>
      <c r="AH55" s="15">
        <f t="shared" si="5"/>
        <v>1208322.9951599999</v>
      </c>
      <c r="AI55" s="15">
        <v>239251</v>
      </c>
    </row>
    <row r="56" spans="1:35" ht="12.75" customHeight="1" x14ac:dyDescent="0.15">
      <c r="A56" s="25" t="s">
        <v>218</v>
      </c>
      <c r="B56" s="25" t="s">
        <v>219</v>
      </c>
      <c r="C56" s="15">
        <v>25203.095389999999</v>
      </c>
      <c r="D56" s="15">
        <v>0</v>
      </c>
      <c r="E56" s="15">
        <v>0</v>
      </c>
      <c r="F56" s="15">
        <v>0</v>
      </c>
      <c r="G56" s="15">
        <v>25203.095389999999</v>
      </c>
      <c r="H56" s="15">
        <v>723.28555000000006</v>
      </c>
      <c r="I56" s="15">
        <v>0</v>
      </c>
      <c r="J56" s="15">
        <v>173932.34303000002</v>
      </c>
      <c r="K56" s="15">
        <v>-55463.408920000002</v>
      </c>
      <c r="L56" s="15">
        <f t="shared" si="3"/>
        <v>76082.153209999989</v>
      </c>
      <c r="M56" s="15">
        <v>75509.393209999995</v>
      </c>
      <c r="N56" s="15">
        <v>-14010.20449</v>
      </c>
      <c r="O56" s="15">
        <v>572.76</v>
      </c>
      <c r="P56" s="15">
        <v>-93.24</v>
      </c>
      <c r="Q56" s="15">
        <v>674788.06389999995</v>
      </c>
      <c r="R56" s="15">
        <v>657637.48869999999</v>
      </c>
      <c r="S56" s="15">
        <v>-8835.1448</v>
      </c>
      <c r="T56" s="15">
        <v>135138.69899999999</v>
      </c>
      <c r="U56" s="15">
        <v>0</v>
      </c>
      <c r="V56" s="15">
        <v>135138.69899999999</v>
      </c>
      <c r="W56" s="15">
        <v>0</v>
      </c>
      <c r="X56" s="15">
        <v>0</v>
      </c>
      <c r="Y56" s="15">
        <v>0</v>
      </c>
      <c r="Z56" s="15">
        <v>577.58500000000004</v>
      </c>
      <c r="AA56" s="15">
        <v>1900.07249</v>
      </c>
      <c r="AB56" s="15">
        <v>275.76941999999997</v>
      </c>
      <c r="AC56" s="15">
        <v>-1.38171</v>
      </c>
      <c r="AD56" s="15">
        <v>819.28805</v>
      </c>
      <c r="AE56" s="15">
        <v>0</v>
      </c>
      <c r="AF56" s="15">
        <f t="shared" si="4"/>
        <v>1089440.3550400001</v>
      </c>
      <c r="AG56" s="15">
        <v>-78403.379919999992</v>
      </c>
      <c r="AH56" s="15">
        <f t="shared" si="5"/>
        <v>1167843.73496</v>
      </c>
      <c r="AI56" s="15">
        <v>628015</v>
      </c>
    </row>
    <row r="57" spans="1:35" ht="12.75" customHeight="1" x14ac:dyDescent="0.15">
      <c r="A57" s="25" t="s">
        <v>194</v>
      </c>
      <c r="B57" s="25" t="s">
        <v>195</v>
      </c>
      <c r="C57" s="15">
        <v>41178.033770000002</v>
      </c>
      <c r="D57" s="15">
        <v>21627.28413</v>
      </c>
      <c r="E57" s="15">
        <v>0</v>
      </c>
      <c r="F57" s="15">
        <v>0</v>
      </c>
      <c r="G57" s="15">
        <v>19550.749640000002</v>
      </c>
      <c r="H57" s="15">
        <v>0</v>
      </c>
      <c r="I57" s="15">
        <v>0</v>
      </c>
      <c r="J57" s="15">
        <v>10795.24324</v>
      </c>
      <c r="K57" s="15">
        <v>-10.85361</v>
      </c>
      <c r="L57" s="15">
        <f t="shared" si="3"/>
        <v>209771.89167999997</v>
      </c>
      <c r="M57" s="15">
        <v>206802.55777999997</v>
      </c>
      <c r="N57" s="15">
        <v>-19891.345720000001</v>
      </c>
      <c r="O57" s="15">
        <v>2969.3339000000001</v>
      </c>
      <c r="P57" s="15">
        <v>-275.68923000000001</v>
      </c>
      <c r="Q57" s="15">
        <v>0</v>
      </c>
      <c r="R57" s="15">
        <v>0</v>
      </c>
      <c r="S57" s="15">
        <v>0</v>
      </c>
      <c r="T57" s="15">
        <v>440508.22</v>
      </c>
      <c r="U57" s="15">
        <v>0</v>
      </c>
      <c r="V57" s="15">
        <v>440508.22</v>
      </c>
      <c r="W57" s="15">
        <v>0</v>
      </c>
      <c r="X57" s="15">
        <v>49.985439999999997</v>
      </c>
      <c r="Y57" s="15">
        <v>2061.0449800000001</v>
      </c>
      <c r="Z57" s="15">
        <v>587.85900000000004</v>
      </c>
      <c r="AA57" s="15">
        <v>39437.735510000006</v>
      </c>
      <c r="AB57" s="15">
        <v>125.73831</v>
      </c>
      <c r="AC57" s="15">
        <v>-1.7330300000000001</v>
      </c>
      <c r="AD57" s="15">
        <v>18164.12398</v>
      </c>
      <c r="AE57" s="15">
        <v>0</v>
      </c>
      <c r="AF57" s="15">
        <f t="shared" si="4"/>
        <v>762679.87591000006</v>
      </c>
      <c r="AG57" s="15">
        <v>-20179.621589999999</v>
      </c>
      <c r="AH57" s="15">
        <f t="shared" si="5"/>
        <v>782859.49750000006</v>
      </c>
      <c r="AI57" s="15">
        <v>0</v>
      </c>
    </row>
    <row r="58" spans="1:35" ht="12.75" customHeight="1" x14ac:dyDescent="0.15">
      <c r="A58" s="25" t="s">
        <v>148</v>
      </c>
      <c r="B58" s="25" t="s">
        <v>149</v>
      </c>
      <c r="C58" s="15">
        <v>34979.019119999997</v>
      </c>
      <c r="D58" s="15">
        <v>17532.744449999998</v>
      </c>
      <c r="E58" s="15">
        <v>0</v>
      </c>
      <c r="F58" s="15">
        <v>0</v>
      </c>
      <c r="G58" s="15">
        <v>17446.274669999999</v>
      </c>
      <c r="H58" s="15">
        <v>0</v>
      </c>
      <c r="I58" s="15">
        <v>0</v>
      </c>
      <c r="J58" s="15">
        <v>9199.1268500000006</v>
      </c>
      <c r="K58" s="15">
        <v>-1.3800699999999999</v>
      </c>
      <c r="L58" s="15">
        <f t="shared" si="3"/>
        <v>597875.15480999998</v>
      </c>
      <c r="M58" s="15">
        <v>565243.25055999996</v>
      </c>
      <c r="N58" s="15">
        <v>-12805.563109999999</v>
      </c>
      <c r="O58" s="15">
        <v>32631.904250000003</v>
      </c>
      <c r="P58" s="15">
        <v>-2602.7678900000001</v>
      </c>
      <c r="Q58" s="15">
        <v>131514.82875000002</v>
      </c>
      <c r="R58" s="15">
        <v>128392.39719</v>
      </c>
      <c r="S58" s="15">
        <v>0</v>
      </c>
      <c r="T58" s="15">
        <v>0</v>
      </c>
      <c r="U58" s="15">
        <v>0</v>
      </c>
      <c r="V58" s="15">
        <v>0</v>
      </c>
      <c r="W58" s="15">
        <v>0</v>
      </c>
      <c r="X58" s="15">
        <v>78049.033330000006</v>
      </c>
      <c r="Y58" s="15">
        <v>0</v>
      </c>
      <c r="Z58" s="15">
        <v>0</v>
      </c>
      <c r="AA58" s="15">
        <v>57687.440510000015</v>
      </c>
      <c r="AB58" s="15">
        <v>1177.2618299999999</v>
      </c>
      <c r="AC58" s="15">
        <v>-39.958120000000001</v>
      </c>
      <c r="AD58" s="15">
        <v>1490.4991900000002</v>
      </c>
      <c r="AE58" s="15">
        <v>-5275.9248600000001</v>
      </c>
      <c r="AF58" s="15">
        <f t="shared" si="4"/>
        <v>911972.36438999989</v>
      </c>
      <c r="AG58" s="15">
        <v>-20725.59405</v>
      </c>
      <c r="AH58" s="15">
        <f t="shared" si="5"/>
        <v>932697.95843999984</v>
      </c>
      <c r="AI58" s="15">
        <v>0</v>
      </c>
    </row>
    <row r="59" spans="1:35" ht="12.75" customHeight="1" x14ac:dyDescent="0.15">
      <c r="A59" s="25" t="s">
        <v>178</v>
      </c>
      <c r="B59" s="25" t="s">
        <v>179</v>
      </c>
      <c r="C59" s="15">
        <v>15908.127890000002</v>
      </c>
      <c r="D59" s="15">
        <v>14168.922470000001</v>
      </c>
      <c r="E59" s="15">
        <v>0</v>
      </c>
      <c r="F59" s="15">
        <v>0</v>
      </c>
      <c r="G59" s="15">
        <v>1739.20542</v>
      </c>
      <c r="H59" s="15">
        <v>0</v>
      </c>
      <c r="I59" s="15">
        <v>0</v>
      </c>
      <c r="J59" s="15">
        <v>49958.005750000004</v>
      </c>
      <c r="K59" s="15">
        <v>-2781.5484200000001</v>
      </c>
      <c r="L59" s="15">
        <f t="shared" si="3"/>
        <v>582561.45284000004</v>
      </c>
      <c r="M59" s="15">
        <v>556338.06081000005</v>
      </c>
      <c r="N59" s="15">
        <v>-87667.614399999991</v>
      </c>
      <c r="O59" s="15">
        <v>26223.392030000003</v>
      </c>
      <c r="P59" s="15">
        <v>-13524.997159999999</v>
      </c>
      <c r="Q59" s="15">
        <v>0</v>
      </c>
      <c r="R59" s="15">
        <v>0</v>
      </c>
      <c r="S59" s="15">
        <v>0</v>
      </c>
      <c r="T59" s="15">
        <v>115626.50685000001</v>
      </c>
      <c r="U59" s="15">
        <v>0</v>
      </c>
      <c r="V59" s="15">
        <v>115626.50685000001</v>
      </c>
      <c r="W59" s="15">
        <v>0</v>
      </c>
      <c r="X59" s="15">
        <v>10.115</v>
      </c>
      <c r="Y59" s="15">
        <v>0</v>
      </c>
      <c r="Z59" s="15">
        <v>352.76900000000001</v>
      </c>
      <c r="AA59" s="15">
        <v>56651.890520000001</v>
      </c>
      <c r="AB59" s="15">
        <v>469.06227000000007</v>
      </c>
      <c r="AC59" s="15">
        <v>-608.60404999999992</v>
      </c>
      <c r="AD59" s="15">
        <v>16066.340249999999</v>
      </c>
      <c r="AE59" s="15">
        <v>-6.83</v>
      </c>
      <c r="AF59" s="15">
        <f t="shared" si="4"/>
        <v>837604.27037000004</v>
      </c>
      <c r="AG59" s="15">
        <v>-104589.59402999999</v>
      </c>
      <c r="AH59" s="15">
        <f t="shared" si="5"/>
        <v>942193.86440000008</v>
      </c>
      <c r="AI59" s="15">
        <v>0</v>
      </c>
    </row>
    <row r="60" spans="1:35" ht="12.75" customHeight="1" x14ac:dyDescent="0.15">
      <c r="A60" s="25" t="s">
        <v>222</v>
      </c>
      <c r="B60" s="25" t="s">
        <v>223</v>
      </c>
      <c r="C60" s="15">
        <v>76473.103539999996</v>
      </c>
      <c r="D60" s="15">
        <v>50783.552599999995</v>
      </c>
      <c r="E60" s="15">
        <v>0</v>
      </c>
      <c r="F60" s="15">
        <v>0</v>
      </c>
      <c r="G60" s="15">
        <v>25689.550940000001</v>
      </c>
      <c r="H60" s="15">
        <v>0</v>
      </c>
      <c r="I60" s="15">
        <v>0</v>
      </c>
      <c r="J60" s="15">
        <v>9539.3618700000006</v>
      </c>
      <c r="K60" s="15">
        <v>-2E-3</v>
      </c>
      <c r="L60" s="15">
        <f t="shared" si="3"/>
        <v>361249.26549999998</v>
      </c>
      <c r="M60" s="15">
        <v>309525.56245999999</v>
      </c>
      <c r="N60" s="15">
        <v>-10378.812610000001</v>
      </c>
      <c r="O60" s="15">
        <v>51723.70304</v>
      </c>
      <c r="P60" s="15">
        <v>-20785.791019999997</v>
      </c>
      <c r="Q60" s="15">
        <v>20044.399999999998</v>
      </c>
      <c r="R60" s="15">
        <v>20044.399999999998</v>
      </c>
      <c r="S60" s="15">
        <v>0</v>
      </c>
      <c r="T60" s="15">
        <v>420541.8959</v>
      </c>
      <c r="U60" s="15">
        <v>0</v>
      </c>
      <c r="V60" s="15">
        <v>420541.8959</v>
      </c>
      <c r="W60" s="15">
        <v>0</v>
      </c>
      <c r="X60" s="15">
        <v>0</v>
      </c>
      <c r="Y60" s="15">
        <v>0</v>
      </c>
      <c r="Z60" s="15">
        <v>12.956200000000001</v>
      </c>
      <c r="AA60" s="15">
        <v>12108.332999999999</v>
      </c>
      <c r="AB60" s="15">
        <v>2409.9535500000002</v>
      </c>
      <c r="AC60" s="15">
        <v>-1285.5926099999999</v>
      </c>
      <c r="AD60" s="15">
        <v>96166.949479999996</v>
      </c>
      <c r="AE60" s="15">
        <v>-386.29588000000001</v>
      </c>
      <c r="AF60" s="15">
        <f t="shared" si="4"/>
        <v>998546.21903999988</v>
      </c>
      <c r="AG60" s="15">
        <v>-32836.494120000003</v>
      </c>
      <c r="AH60" s="15">
        <f t="shared" si="5"/>
        <v>1031382.7131599999</v>
      </c>
      <c r="AI60" s="15">
        <v>20000</v>
      </c>
    </row>
    <row r="61" spans="1:35" ht="12.75" customHeight="1" x14ac:dyDescent="0.15">
      <c r="A61" s="25" t="s">
        <v>204</v>
      </c>
      <c r="B61" s="25" t="s">
        <v>205</v>
      </c>
      <c r="C61" s="15">
        <v>77948.202520000006</v>
      </c>
      <c r="D61" s="15">
        <v>29320.818589999999</v>
      </c>
      <c r="E61" s="15">
        <v>0</v>
      </c>
      <c r="F61" s="15">
        <v>0</v>
      </c>
      <c r="G61" s="15">
        <v>48627.383930000004</v>
      </c>
      <c r="H61" s="15">
        <v>1657.7505000000001</v>
      </c>
      <c r="I61" s="15">
        <v>0</v>
      </c>
      <c r="J61" s="15">
        <v>153069.22717</v>
      </c>
      <c r="K61" s="15">
        <v>-3953.1529500000001</v>
      </c>
      <c r="L61" s="15">
        <f t="shared" si="3"/>
        <v>335472.86903000006</v>
      </c>
      <c r="M61" s="15">
        <v>141903.91437000001</v>
      </c>
      <c r="N61" s="15">
        <v>-1433.1829600000001</v>
      </c>
      <c r="O61" s="15">
        <v>193568.95466000005</v>
      </c>
      <c r="P61" s="15">
        <v>-3173.01073</v>
      </c>
      <c r="Q61" s="15">
        <v>263782.82624999998</v>
      </c>
      <c r="R61" s="15">
        <v>263782.82624999998</v>
      </c>
      <c r="S61" s="15">
        <v>0</v>
      </c>
      <c r="T61" s="15">
        <v>0</v>
      </c>
      <c r="U61" s="15">
        <v>0</v>
      </c>
      <c r="V61" s="15">
        <v>0</v>
      </c>
      <c r="W61" s="15">
        <v>0</v>
      </c>
      <c r="X61" s="15">
        <v>45370.916920000003</v>
      </c>
      <c r="Y61" s="15">
        <v>308.69799999999998</v>
      </c>
      <c r="Z61" s="15">
        <v>2370.5249699999999</v>
      </c>
      <c r="AA61" s="15">
        <v>59885.561370000003</v>
      </c>
      <c r="AB61" s="15">
        <v>1311.3929800000001</v>
      </c>
      <c r="AC61" s="15">
        <v>-158.27658</v>
      </c>
      <c r="AD61" s="15">
        <v>3232.74667</v>
      </c>
      <c r="AE61" s="15">
        <v>0</v>
      </c>
      <c r="AF61" s="15">
        <f t="shared" si="4"/>
        <v>944410.71638000011</v>
      </c>
      <c r="AG61" s="15">
        <v>-8717.6232199999995</v>
      </c>
      <c r="AH61" s="15">
        <f t="shared" si="5"/>
        <v>953128.33960000006</v>
      </c>
      <c r="AI61" s="15">
        <v>260000</v>
      </c>
    </row>
    <row r="62" spans="1:35" ht="12.75" customHeight="1" x14ac:dyDescent="0.15">
      <c r="A62" s="25" t="s">
        <v>154</v>
      </c>
      <c r="B62" s="25" t="s">
        <v>155</v>
      </c>
      <c r="C62" s="15">
        <v>65098.050589999999</v>
      </c>
      <c r="D62" s="15">
        <v>30257.601770000001</v>
      </c>
      <c r="E62" s="15">
        <v>0</v>
      </c>
      <c r="F62" s="15">
        <v>0</v>
      </c>
      <c r="G62" s="15">
        <v>34840.448819999998</v>
      </c>
      <c r="H62" s="15">
        <v>0</v>
      </c>
      <c r="I62" s="15">
        <v>0</v>
      </c>
      <c r="J62" s="15">
        <v>6963.1258099999995</v>
      </c>
      <c r="K62" s="15">
        <v>0</v>
      </c>
      <c r="L62" s="15">
        <f t="shared" si="3"/>
        <v>502947.82930999988</v>
      </c>
      <c r="M62" s="15">
        <v>499926.97033999988</v>
      </c>
      <c r="N62" s="15">
        <v>-54748.387470000001</v>
      </c>
      <c r="O62" s="15">
        <v>3020.8589699999993</v>
      </c>
      <c r="P62" s="15">
        <v>-1686.3808300000001</v>
      </c>
      <c r="Q62" s="15">
        <v>0</v>
      </c>
      <c r="R62" s="15">
        <v>0</v>
      </c>
      <c r="S62" s="15">
        <v>0</v>
      </c>
      <c r="T62" s="15">
        <v>167178.31505</v>
      </c>
      <c r="U62" s="15">
        <v>0</v>
      </c>
      <c r="V62" s="15">
        <v>167178.31505</v>
      </c>
      <c r="W62" s="15">
        <v>0</v>
      </c>
      <c r="X62" s="15">
        <v>69455.70551</v>
      </c>
      <c r="Y62" s="15">
        <v>0</v>
      </c>
      <c r="Z62" s="15">
        <v>0</v>
      </c>
      <c r="AA62" s="15">
        <v>22278.366479999997</v>
      </c>
      <c r="AB62" s="15">
        <v>121.49918999999998</v>
      </c>
      <c r="AC62" s="15">
        <v>-10.90635</v>
      </c>
      <c r="AD62" s="15">
        <v>47047.837869999996</v>
      </c>
      <c r="AE62" s="15">
        <v>0</v>
      </c>
      <c r="AF62" s="15">
        <f t="shared" si="4"/>
        <v>881090.72980999993</v>
      </c>
      <c r="AG62" s="15">
        <v>-56445.674650000001</v>
      </c>
      <c r="AH62" s="15">
        <f t="shared" si="5"/>
        <v>937536.40445999987</v>
      </c>
      <c r="AI62" s="15">
        <v>0</v>
      </c>
    </row>
    <row r="63" spans="1:35" ht="12.75" customHeight="1" x14ac:dyDescent="0.15">
      <c r="A63" s="25" t="s">
        <v>192</v>
      </c>
      <c r="B63" s="25" t="s">
        <v>193</v>
      </c>
      <c r="C63" s="15">
        <v>68696.0337</v>
      </c>
      <c r="D63" s="15">
        <v>58889.874100000001</v>
      </c>
      <c r="E63" s="15">
        <v>0</v>
      </c>
      <c r="F63" s="15">
        <v>0</v>
      </c>
      <c r="G63" s="15">
        <v>9806.1596000000009</v>
      </c>
      <c r="H63" s="15">
        <v>2037.2639999999999</v>
      </c>
      <c r="I63" s="15">
        <v>0</v>
      </c>
      <c r="J63" s="15">
        <v>241.75528</v>
      </c>
      <c r="K63" s="15">
        <v>0</v>
      </c>
      <c r="L63" s="15">
        <f t="shared" si="3"/>
        <v>269554.96493000002</v>
      </c>
      <c r="M63" s="15">
        <v>229102.54675000001</v>
      </c>
      <c r="N63" s="15">
        <v>-38971.542370000003</v>
      </c>
      <c r="O63" s="15">
        <v>40452.418179999993</v>
      </c>
      <c r="P63" s="15">
        <v>-382.79995999999994</v>
      </c>
      <c r="Q63" s="15">
        <v>59437.980820000004</v>
      </c>
      <c r="R63" s="15">
        <v>59437.980820000004</v>
      </c>
      <c r="S63" s="15">
        <v>0</v>
      </c>
      <c r="T63" s="15">
        <v>280287.67122999998</v>
      </c>
      <c r="U63" s="15">
        <v>0</v>
      </c>
      <c r="V63" s="15">
        <v>280287.67122999998</v>
      </c>
      <c r="W63" s="15">
        <v>0</v>
      </c>
      <c r="X63" s="15">
        <v>0</v>
      </c>
      <c r="Y63" s="15">
        <v>100</v>
      </c>
      <c r="Z63" s="15">
        <v>145.64227</v>
      </c>
      <c r="AA63" s="15">
        <v>14768.24267</v>
      </c>
      <c r="AB63" s="15">
        <v>755.41356000000007</v>
      </c>
      <c r="AC63" s="15">
        <v>-238.69084000000001</v>
      </c>
      <c r="AD63" s="15">
        <v>12482.23876</v>
      </c>
      <c r="AE63" s="15">
        <v>0</v>
      </c>
      <c r="AF63" s="15">
        <f t="shared" si="4"/>
        <v>708507.20721999987</v>
      </c>
      <c r="AG63" s="15">
        <v>-39593.033170000002</v>
      </c>
      <c r="AH63" s="15">
        <f t="shared" si="5"/>
        <v>748100.24038999982</v>
      </c>
      <c r="AI63" s="15">
        <v>40000</v>
      </c>
    </row>
    <row r="64" spans="1:35" ht="12.75" customHeight="1" x14ac:dyDescent="0.15">
      <c r="A64" s="25" t="s">
        <v>166</v>
      </c>
      <c r="B64" s="25" t="s">
        <v>167</v>
      </c>
      <c r="C64" s="15">
        <v>101676.87494000001</v>
      </c>
      <c r="D64" s="15">
        <v>20918.278050000001</v>
      </c>
      <c r="E64" s="15">
        <v>0</v>
      </c>
      <c r="F64" s="15">
        <v>0</v>
      </c>
      <c r="G64" s="15">
        <v>80758.596890000001</v>
      </c>
      <c r="H64" s="15">
        <v>0</v>
      </c>
      <c r="I64" s="15">
        <v>0</v>
      </c>
      <c r="J64" s="15">
        <v>12724.451370000001</v>
      </c>
      <c r="K64" s="15">
        <v>0</v>
      </c>
      <c r="L64" s="15">
        <f t="shared" si="3"/>
        <v>370328.90694000002</v>
      </c>
      <c r="M64" s="15">
        <v>337349.74447999999</v>
      </c>
      <c r="N64" s="15">
        <v>-64536.232510000002</v>
      </c>
      <c r="O64" s="15">
        <v>32979.16246</v>
      </c>
      <c r="P64" s="15">
        <v>-12695.67643</v>
      </c>
      <c r="Q64" s="15">
        <v>10233.1</v>
      </c>
      <c r="R64" s="15">
        <v>10233.1</v>
      </c>
      <c r="S64" s="15">
        <v>0</v>
      </c>
      <c r="T64" s="15">
        <v>201206.50685000001</v>
      </c>
      <c r="U64" s="15">
        <v>0</v>
      </c>
      <c r="V64" s="15">
        <v>201206.50685000001</v>
      </c>
      <c r="W64" s="15">
        <v>0</v>
      </c>
      <c r="X64" s="15">
        <v>0</v>
      </c>
      <c r="Y64" s="15">
        <v>1370.8230000000001</v>
      </c>
      <c r="Z64" s="15">
        <v>0</v>
      </c>
      <c r="AA64" s="15">
        <v>47697.374810000001</v>
      </c>
      <c r="AB64" s="15">
        <v>2417.3174200000003</v>
      </c>
      <c r="AC64" s="15">
        <v>-197.62134</v>
      </c>
      <c r="AD64" s="15">
        <v>4838.7806500000006</v>
      </c>
      <c r="AE64" s="15">
        <v>-1777.85411</v>
      </c>
      <c r="AF64" s="15">
        <f t="shared" si="4"/>
        <v>752494.1359799999</v>
      </c>
      <c r="AG64" s="15">
        <v>-79207.384390000007</v>
      </c>
      <c r="AH64" s="15">
        <f t="shared" si="5"/>
        <v>831701.52036999993</v>
      </c>
      <c r="AI64" s="15">
        <v>10000</v>
      </c>
    </row>
    <row r="65" spans="1:35" ht="12.75" customHeight="1" x14ac:dyDescent="0.15">
      <c r="A65" s="25" t="s">
        <v>212</v>
      </c>
      <c r="B65" s="25" t="s">
        <v>213</v>
      </c>
      <c r="C65" s="15">
        <v>46258.27319</v>
      </c>
      <c r="D65" s="15">
        <v>26279.619589999998</v>
      </c>
      <c r="E65" s="15">
        <v>0</v>
      </c>
      <c r="F65" s="15">
        <v>0</v>
      </c>
      <c r="G65" s="15">
        <v>19978.653600000001</v>
      </c>
      <c r="H65" s="15">
        <v>50.600520000000003</v>
      </c>
      <c r="I65" s="15">
        <v>0</v>
      </c>
      <c r="J65" s="15">
        <v>4405.1033799999996</v>
      </c>
      <c r="K65" s="15">
        <v>-0.52929999999999999</v>
      </c>
      <c r="L65" s="15">
        <f t="shared" si="3"/>
        <v>168707.58412000001</v>
      </c>
      <c r="M65" s="15">
        <v>164654.53795000003</v>
      </c>
      <c r="N65" s="15">
        <v>-3169.5353</v>
      </c>
      <c r="O65" s="15">
        <v>4053.0461699999992</v>
      </c>
      <c r="P65" s="15">
        <v>-582.29899</v>
      </c>
      <c r="Q65" s="15">
        <v>103417.63004999999</v>
      </c>
      <c r="R65" s="15">
        <v>103417.63004999999</v>
      </c>
      <c r="S65" s="15">
        <v>0</v>
      </c>
      <c r="T65" s="15">
        <v>15015.411</v>
      </c>
      <c r="U65" s="15">
        <v>0</v>
      </c>
      <c r="V65" s="15">
        <v>15015.411</v>
      </c>
      <c r="W65" s="15">
        <v>0</v>
      </c>
      <c r="X65" s="15">
        <v>0</v>
      </c>
      <c r="Y65" s="15">
        <v>248.25498999999999</v>
      </c>
      <c r="Z65" s="15">
        <v>0</v>
      </c>
      <c r="AA65" s="15">
        <v>42831.158479999998</v>
      </c>
      <c r="AB65" s="15">
        <v>3851.9061899999992</v>
      </c>
      <c r="AC65" s="15">
        <v>-729.00590999999997</v>
      </c>
      <c r="AD65" s="15">
        <v>86736.886190000005</v>
      </c>
      <c r="AE65" s="15">
        <v>-2159.6912400000001</v>
      </c>
      <c r="AF65" s="15">
        <f t="shared" si="4"/>
        <v>471522.80810999998</v>
      </c>
      <c r="AG65" s="15">
        <v>-6641.0607400000008</v>
      </c>
      <c r="AH65" s="15">
        <f t="shared" si="5"/>
        <v>478163.86884999997</v>
      </c>
      <c r="AI65" s="15">
        <v>85355</v>
      </c>
    </row>
    <row r="66" spans="1:35" ht="12.75" customHeight="1" x14ac:dyDescent="0.15">
      <c r="A66" s="25" t="s">
        <v>170</v>
      </c>
      <c r="B66" s="25" t="s">
        <v>171</v>
      </c>
      <c r="C66" s="15">
        <v>99432.700600000011</v>
      </c>
      <c r="D66" s="15">
        <v>75772.173850000006</v>
      </c>
      <c r="E66" s="15">
        <v>0</v>
      </c>
      <c r="F66" s="15">
        <v>0</v>
      </c>
      <c r="G66" s="15">
        <v>23660.526750000001</v>
      </c>
      <c r="H66" s="15">
        <v>394.39350000000002</v>
      </c>
      <c r="I66" s="15">
        <v>0</v>
      </c>
      <c r="J66" s="15">
        <v>2530.75198</v>
      </c>
      <c r="K66" s="15">
        <v>-144</v>
      </c>
      <c r="L66" s="15">
        <f t="shared" si="3"/>
        <v>392562.97492999997</v>
      </c>
      <c r="M66" s="15">
        <v>285495.16768999997</v>
      </c>
      <c r="N66" s="15">
        <v>-16681.117249999999</v>
      </c>
      <c r="O66" s="15">
        <v>107067.80723999999</v>
      </c>
      <c r="P66" s="15">
        <v>-1883.4497399999998</v>
      </c>
      <c r="Q66" s="15">
        <v>60</v>
      </c>
      <c r="R66" s="15">
        <v>0</v>
      </c>
      <c r="S66" s="15">
        <v>0</v>
      </c>
      <c r="T66" s="15">
        <v>50051.37</v>
      </c>
      <c r="U66" s="15">
        <v>0</v>
      </c>
      <c r="V66" s="15">
        <v>50051.37</v>
      </c>
      <c r="W66" s="15">
        <v>0</v>
      </c>
      <c r="X66" s="15">
        <v>0</v>
      </c>
      <c r="Y66" s="15">
        <v>18.93393</v>
      </c>
      <c r="Z66" s="15">
        <v>0</v>
      </c>
      <c r="AA66" s="15">
        <v>100406.61542000002</v>
      </c>
      <c r="AB66" s="15">
        <v>57477.666689999991</v>
      </c>
      <c r="AC66" s="15">
        <v>-2487.6338699999997</v>
      </c>
      <c r="AD66" s="15">
        <v>29715.74179</v>
      </c>
      <c r="AE66" s="15">
        <v>-562.10658000000001</v>
      </c>
      <c r="AF66" s="15">
        <f t="shared" si="4"/>
        <v>732651.14884000004</v>
      </c>
      <c r="AG66" s="15">
        <v>-21758.30744</v>
      </c>
      <c r="AH66" s="15">
        <f t="shared" si="5"/>
        <v>754409.45628000004</v>
      </c>
      <c r="AI66" s="15">
        <v>0</v>
      </c>
    </row>
    <row r="67" spans="1:35" ht="12.75" customHeight="1" x14ac:dyDescent="0.15">
      <c r="A67" s="25" t="s">
        <v>206</v>
      </c>
      <c r="B67" s="25" t="s">
        <v>207</v>
      </c>
      <c r="C67" s="15">
        <v>22771.063760000001</v>
      </c>
      <c r="D67" s="15">
        <v>2152.7548500000003</v>
      </c>
      <c r="E67" s="15">
        <v>0</v>
      </c>
      <c r="F67" s="15">
        <v>-39.641710000000003</v>
      </c>
      <c r="G67" s="15">
        <v>20657.95062</v>
      </c>
      <c r="H67" s="15">
        <v>0</v>
      </c>
      <c r="I67" s="15">
        <v>0</v>
      </c>
      <c r="J67" s="15">
        <v>860.99785000000008</v>
      </c>
      <c r="K67" s="15">
        <v>-26.628799999999998</v>
      </c>
      <c r="L67" s="15">
        <f t="shared" si="3"/>
        <v>373979.29951000004</v>
      </c>
      <c r="M67" s="15">
        <v>369624.55025000003</v>
      </c>
      <c r="N67" s="15">
        <v>-115829.85471</v>
      </c>
      <c r="O67" s="15">
        <v>4354.7492599999996</v>
      </c>
      <c r="P67" s="15">
        <v>-2703.0837499999998</v>
      </c>
      <c r="Q67" s="15">
        <v>0</v>
      </c>
      <c r="R67" s="15">
        <v>0</v>
      </c>
      <c r="S67" s="15">
        <v>0</v>
      </c>
      <c r="T67" s="15">
        <v>24024.65753</v>
      </c>
      <c r="U67" s="15">
        <v>0</v>
      </c>
      <c r="V67" s="15">
        <v>24024.65753</v>
      </c>
      <c r="W67" s="15">
        <v>0</v>
      </c>
      <c r="X67" s="15">
        <v>0</v>
      </c>
      <c r="Y67" s="15">
        <v>3270.5720000000001</v>
      </c>
      <c r="Z67" s="15">
        <v>4350.3818600000004</v>
      </c>
      <c r="AA67" s="15">
        <v>4907.1248699999915</v>
      </c>
      <c r="AB67" s="15">
        <v>42.475649999999995</v>
      </c>
      <c r="AC67" s="15">
        <v>-175.12519</v>
      </c>
      <c r="AD67" s="15">
        <v>1294.89734</v>
      </c>
      <c r="AE67" s="15">
        <v>0</v>
      </c>
      <c r="AF67" s="15">
        <f t="shared" si="4"/>
        <v>435501.47037000005</v>
      </c>
      <c r="AG67" s="15">
        <v>-118774.33416000001</v>
      </c>
      <c r="AH67" s="15">
        <f t="shared" si="5"/>
        <v>554275.80453000008</v>
      </c>
      <c r="AI67" s="15">
        <v>0</v>
      </c>
    </row>
    <row r="68" spans="1:35" ht="12.75" customHeight="1" x14ac:dyDescent="0.15">
      <c r="A68" s="25" t="s">
        <v>124</v>
      </c>
      <c r="B68" s="25" t="s">
        <v>125</v>
      </c>
      <c r="C68" s="15">
        <v>33407.301820000001</v>
      </c>
      <c r="D68" s="15">
        <v>21524.052629999998</v>
      </c>
      <c r="E68" s="15">
        <v>0</v>
      </c>
      <c r="F68" s="15">
        <v>0</v>
      </c>
      <c r="G68" s="15">
        <v>11883.24919</v>
      </c>
      <c r="H68" s="15">
        <v>1085.3795</v>
      </c>
      <c r="I68" s="15">
        <v>0</v>
      </c>
      <c r="J68" s="15">
        <v>950.66952000000003</v>
      </c>
      <c r="K68" s="15">
        <v>-1.3102100000000001</v>
      </c>
      <c r="L68" s="15">
        <f t="shared" si="3"/>
        <v>430857.62816999998</v>
      </c>
      <c r="M68" s="15">
        <v>428048.96344999998</v>
      </c>
      <c r="N68" s="15">
        <v>-17001.256580000001</v>
      </c>
      <c r="O68" s="15">
        <v>2808.6647200000002</v>
      </c>
      <c r="P68" s="15">
        <v>-585.53456000000006</v>
      </c>
      <c r="Q68" s="15">
        <v>0</v>
      </c>
      <c r="R68" s="15">
        <v>0</v>
      </c>
      <c r="S68" s="15">
        <v>-27348.067999999999</v>
      </c>
      <c r="T68" s="15">
        <v>150102.73973</v>
      </c>
      <c r="U68" s="15">
        <v>0</v>
      </c>
      <c r="V68" s="15">
        <v>150102.73973</v>
      </c>
      <c r="W68" s="15">
        <v>0</v>
      </c>
      <c r="X68" s="15">
        <v>0</v>
      </c>
      <c r="Y68" s="15">
        <v>0</v>
      </c>
      <c r="Z68" s="15">
        <v>552.47199999999998</v>
      </c>
      <c r="AA68" s="15">
        <v>12863.05456</v>
      </c>
      <c r="AB68" s="15">
        <v>253.01186000000001</v>
      </c>
      <c r="AC68" s="15">
        <v>-394.74146000000002</v>
      </c>
      <c r="AD68" s="15">
        <v>2906.2438800000004</v>
      </c>
      <c r="AE68" s="15">
        <v>-1.2698</v>
      </c>
      <c r="AF68" s="15">
        <f t="shared" si="4"/>
        <v>632978.50103999989</v>
      </c>
      <c r="AG68" s="15">
        <v>-45332.180609999996</v>
      </c>
      <c r="AH68" s="15">
        <f t="shared" si="5"/>
        <v>678310.68164999993</v>
      </c>
      <c r="AI68" s="15">
        <v>0</v>
      </c>
    </row>
    <row r="69" spans="1:35" ht="12.75" customHeight="1" x14ac:dyDescent="0.15">
      <c r="A69" s="25" t="s">
        <v>158</v>
      </c>
      <c r="B69" s="25" t="s">
        <v>159</v>
      </c>
      <c r="C69" s="15">
        <v>21120.746459999998</v>
      </c>
      <c r="D69" s="15">
        <v>14283.34556</v>
      </c>
      <c r="E69" s="15">
        <v>0</v>
      </c>
      <c r="F69" s="15">
        <v>0</v>
      </c>
      <c r="G69" s="15">
        <v>6837.4008999999996</v>
      </c>
      <c r="H69" s="15">
        <v>0</v>
      </c>
      <c r="I69" s="15">
        <v>0</v>
      </c>
      <c r="J69" s="15">
        <v>686.73683000000005</v>
      </c>
      <c r="K69" s="15">
        <v>-6.8669999999999995E-2</v>
      </c>
      <c r="L69" s="15">
        <f t="shared" si="3"/>
        <v>293831.72227999999</v>
      </c>
      <c r="M69" s="15">
        <v>288329.93569999997</v>
      </c>
      <c r="N69" s="15">
        <v>-27641.771680000002</v>
      </c>
      <c r="O69" s="15">
        <v>5501.78658</v>
      </c>
      <c r="P69" s="15">
        <v>-878.70086000000003</v>
      </c>
      <c r="Q69" s="15">
        <v>0</v>
      </c>
      <c r="R69" s="15">
        <v>0</v>
      </c>
      <c r="S69" s="15">
        <v>0</v>
      </c>
      <c r="T69" s="15">
        <v>70071.918000000005</v>
      </c>
      <c r="U69" s="15">
        <v>0</v>
      </c>
      <c r="V69" s="15">
        <v>70071.918000000005</v>
      </c>
      <c r="W69" s="15">
        <v>0</v>
      </c>
      <c r="X69" s="15">
        <v>46947.050999999999</v>
      </c>
      <c r="Y69" s="15">
        <v>18.241</v>
      </c>
      <c r="Z69" s="15">
        <v>0</v>
      </c>
      <c r="AA69" s="15">
        <v>40921.862190000007</v>
      </c>
      <c r="AB69" s="15">
        <v>861.41559999999981</v>
      </c>
      <c r="AC69" s="15">
        <v>-3574.3343</v>
      </c>
      <c r="AD69" s="15">
        <v>57524.848959999996</v>
      </c>
      <c r="AE69" s="15">
        <v>0</v>
      </c>
      <c r="AF69" s="15">
        <f t="shared" si="4"/>
        <v>531984.54232000001</v>
      </c>
      <c r="AG69" s="15">
        <v>-32094.875510000002</v>
      </c>
      <c r="AH69" s="15">
        <f t="shared" si="5"/>
        <v>564079.41783000005</v>
      </c>
      <c r="AI69" s="15">
        <v>0</v>
      </c>
    </row>
    <row r="70" spans="1:35" ht="12.75" customHeight="1" x14ac:dyDescent="0.15">
      <c r="A70" s="25" t="s">
        <v>162</v>
      </c>
      <c r="B70" s="25" t="s">
        <v>163</v>
      </c>
      <c r="C70" s="15">
        <v>24107.687449999998</v>
      </c>
      <c r="D70" s="15">
        <v>17096.540979999998</v>
      </c>
      <c r="E70" s="15">
        <v>0</v>
      </c>
      <c r="F70" s="15">
        <v>0</v>
      </c>
      <c r="G70" s="15">
        <v>7011.1464699999997</v>
      </c>
      <c r="H70" s="15">
        <v>0</v>
      </c>
      <c r="I70" s="15">
        <v>0</v>
      </c>
      <c r="J70" s="15">
        <v>855.12879999999996</v>
      </c>
      <c r="K70" s="15">
        <v>0</v>
      </c>
      <c r="L70" s="15">
        <f t="shared" si="3"/>
        <v>277232.27497999993</v>
      </c>
      <c r="M70" s="15">
        <v>267322.01470999996</v>
      </c>
      <c r="N70" s="15">
        <v>-17151.904320000001</v>
      </c>
      <c r="O70" s="15">
        <v>9910.260269999997</v>
      </c>
      <c r="P70" s="15">
        <v>-2276.0606499999999</v>
      </c>
      <c r="Q70" s="15">
        <v>158991.81195000003</v>
      </c>
      <c r="R70" s="15">
        <v>158991.81195000003</v>
      </c>
      <c r="S70" s="15">
        <v>0</v>
      </c>
      <c r="T70" s="15">
        <v>94096.575410000005</v>
      </c>
      <c r="U70" s="15">
        <v>0</v>
      </c>
      <c r="V70" s="15">
        <v>94096.575410000005</v>
      </c>
      <c r="W70" s="15">
        <v>0</v>
      </c>
      <c r="X70" s="15">
        <v>9340.0570000000007</v>
      </c>
      <c r="Y70" s="15">
        <v>5.5960099999999997</v>
      </c>
      <c r="Z70" s="15">
        <v>0</v>
      </c>
      <c r="AA70" s="15">
        <v>26788.363739999993</v>
      </c>
      <c r="AB70" s="15">
        <v>1099.2791100000002</v>
      </c>
      <c r="AC70" s="15">
        <v>-1706.5444299999999</v>
      </c>
      <c r="AD70" s="15">
        <v>28979.39257</v>
      </c>
      <c r="AE70" s="15">
        <v>0</v>
      </c>
      <c r="AF70" s="15">
        <f t="shared" si="4"/>
        <v>621496.16701999994</v>
      </c>
      <c r="AG70" s="15">
        <v>-21134.509399999999</v>
      </c>
      <c r="AH70" s="15">
        <f t="shared" si="5"/>
        <v>642630.67641999992</v>
      </c>
      <c r="AI70" s="15">
        <v>149342</v>
      </c>
    </row>
    <row r="71" spans="1:35" ht="12.75" customHeight="1" x14ac:dyDescent="0.15">
      <c r="A71" s="25" t="s">
        <v>228</v>
      </c>
      <c r="B71" s="25" t="s">
        <v>229</v>
      </c>
      <c r="C71" s="15">
        <v>135816.22878999999</v>
      </c>
      <c r="D71" s="15">
        <v>131538.09528000001</v>
      </c>
      <c r="E71" s="15">
        <v>0</v>
      </c>
      <c r="F71" s="15">
        <v>-559.44782999999995</v>
      </c>
      <c r="G71" s="15">
        <v>4837.5813399999997</v>
      </c>
      <c r="H71" s="15">
        <v>0</v>
      </c>
      <c r="I71" s="15">
        <v>0</v>
      </c>
      <c r="J71" s="15">
        <v>4.02799</v>
      </c>
      <c r="K71" s="15">
        <v>0</v>
      </c>
      <c r="L71" s="15">
        <f t="shared" ref="L71:L90" si="6">M71+O71</f>
        <v>165876.12386999998</v>
      </c>
      <c r="M71" s="15">
        <v>144117.40225999997</v>
      </c>
      <c r="N71" s="15">
        <v>-46147.43909</v>
      </c>
      <c r="O71" s="15">
        <v>21758.721610000008</v>
      </c>
      <c r="P71" s="15">
        <v>-9035.4062099999992</v>
      </c>
      <c r="Q71" s="15">
        <v>0</v>
      </c>
      <c r="R71" s="15">
        <v>0</v>
      </c>
      <c r="S71" s="15">
        <v>0</v>
      </c>
      <c r="T71" s="15">
        <v>0</v>
      </c>
      <c r="U71" s="15">
        <v>0</v>
      </c>
      <c r="V71" s="15">
        <v>0</v>
      </c>
      <c r="W71" s="15">
        <v>0</v>
      </c>
      <c r="X71" s="15">
        <v>0</v>
      </c>
      <c r="Y71" s="15">
        <v>187.46284</v>
      </c>
      <c r="Z71" s="15">
        <v>0</v>
      </c>
      <c r="AA71" s="15">
        <v>70089.055980000005</v>
      </c>
      <c r="AB71" s="15">
        <v>-94.682479999999941</v>
      </c>
      <c r="AC71" s="15">
        <v>-4035.5069800000001</v>
      </c>
      <c r="AD71" s="15">
        <v>5855.7927799999998</v>
      </c>
      <c r="AE71" s="15">
        <v>-12281.38227</v>
      </c>
      <c r="AF71" s="15">
        <f t="shared" ref="AF71:AF90" si="7">C71+H71+J71+L71+Q71+T71+W71+X71+Y71+Z71+AA71+AB71+AD71</f>
        <v>377734.00976999995</v>
      </c>
      <c r="AG71" s="15">
        <v>-72059.182379999998</v>
      </c>
      <c r="AH71" s="15">
        <f t="shared" ref="AH71:AH90" si="8">AF71-AG71</f>
        <v>449793.19214999996</v>
      </c>
      <c r="AI71" s="15">
        <v>0</v>
      </c>
    </row>
    <row r="72" spans="1:35" ht="12.75" customHeight="1" x14ac:dyDescent="0.15">
      <c r="A72" s="25" t="s">
        <v>190</v>
      </c>
      <c r="B72" s="25" t="s">
        <v>191</v>
      </c>
      <c r="C72" s="15">
        <v>34305.385689999996</v>
      </c>
      <c r="D72" s="15">
        <v>29361.221239999999</v>
      </c>
      <c r="E72" s="15">
        <v>0</v>
      </c>
      <c r="F72" s="15">
        <v>0</v>
      </c>
      <c r="G72" s="15">
        <v>4944.1644500000002</v>
      </c>
      <c r="H72" s="15">
        <v>0</v>
      </c>
      <c r="I72" s="15">
        <v>0</v>
      </c>
      <c r="J72" s="15">
        <v>42175.931360000002</v>
      </c>
      <c r="K72" s="15">
        <v>-333.89076999999997</v>
      </c>
      <c r="L72" s="15">
        <f t="shared" si="6"/>
        <v>279464.47506999999</v>
      </c>
      <c r="M72" s="15">
        <v>275195.08052999998</v>
      </c>
      <c r="N72" s="15">
        <v>-16186.499330000001</v>
      </c>
      <c r="O72" s="15">
        <v>4269.3945400000002</v>
      </c>
      <c r="P72" s="15">
        <v>-9880.7896299999993</v>
      </c>
      <c r="Q72" s="15">
        <v>0</v>
      </c>
      <c r="R72" s="15">
        <v>0</v>
      </c>
      <c r="S72" s="15">
        <v>0</v>
      </c>
      <c r="T72" s="15">
        <v>145148.97271</v>
      </c>
      <c r="U72" s="15">
        <v>0</v>
      </c>
      <c r="V72" s="15">
        <v>145148.97271</v>
      </c>
      <c r="W72" s="15">
        <v>0</v>
      </c>
      <c r="X72" s="15">
        <v>3442.0360000000001</v>
      </c>
      <c r="Y72" s="15">
        <v>0</v>
      </c>
      <c r="Z72" s="15">
        <v>477.95362</v>
      </c>
      <c r="AA72" s="15">
        <v>42638.19339</v>
      </c>
      <c r="AB72" s="15">
        <v>3247.9786899999999</v>
      </c>
      <c r="AC72" s="15">
        <v>-267.75068999999996</v>
      </c>
      <c r="AD72" s="15">
        <v>8156.6569500000005</v>
      </c>
      <c r="AE72" s="15">
        <v>-4520.7757700000002</v>
      </c>
      <c r="AF72" s="15">
        <f t="shared" si="7"/>
        <v>559057.58348000003</v>
      </c>
      <c r="AG72" s="15">
        <v>-31189.706190000001</v>
      </c>
      <c r="AH72" s="15">
        <f t="shared" si="8"/>
        <v>590247.28967000009</v>
      </c>
      <c r="AI72" s="15">
        <v>0</v>
      </c>
    </row>
    <row r="73" spans="1:35" ht="12.75" customHeight="1" x14ac:dyDescent="0.15">
      <c r="A73" s="25" t="s">
        <v>168</v>
      </c>
      <c r="B73" s="25" t="s">
        <v>169</v>
      </c>
      <c r="C73" s="15">
        <v>25771.05154</v>
      </c>
      <c r="D73" s="15">
        <v>17375.882229999999</v>
      </c>
      <c r="E73" s="15">
        <v>0</v>
      </c>
      <c r="F73" s="15">
        <v>0</v>
      </c>
      <c r="G73" s="15">
        <v>8395.1693099999993</v>
      </c>
      <c r="H73" s="15">
        <v>11.535</v>
      </c>
      <c r="I73" s="15">
        <v>0</v>
      </c>
      <c r="J73" s="15">
        <v>6733.0285800000001</v>
      </c>
      <c r="K73" s="15">
        <v>-486.99389000000002</v>
      </c>
      <c r="L73" s="15">
        <f t="shared" si="6"/>
        <v>238938.41240999999</v>
      </c>
      <c r="M73" s="15">
        <v>221070.41623999999</v>
      </c>
      <c r="N73" s="15">
        <v>-9505.12435</v>
      </c>
      <c r="O73" s="15">
        <v>17867.996169999999</v>
      </c>
      <c r="P73" s="15">
        <v>-1859.1077300000002</v>
      </c>
      <c r="Q73" s="15">
        <v>56.4</v>
      </c>
      <c r="R73" s="15">
        <v>0</v>
      </c>
      <c r="S73" s="15">
        <v>0</v>
      </c>
      <c r="T73" s="15">
        <v>234320.07829999999</v>
      </c>
      <c r="U73" s="15">
        <v>0</v>
      </c>
      <c r="V73" s="15">
        <v>234320.07829999999</v>
      </c>
      <c r="W73" s="15">
        <v>0</v>
      </c>
      <c r="X73" s="15">
        <v>0</v>
      </c>
      <c r="Y73" s="15">
        <v>0</v>
      </c>
      <c r="Z73" s="15">
        <v>71.386210000000005</v>
      </c>
      <c r="AA73" s="15">
        <v>37182.403439999995</v>
      </c>
      <c r="AB73" s="15">
        <v>767.96623999999997</v>
      </c>
      <c r="AC73" s="15">
        <v>-133.54079000000002</v>
      </c>
      <c r="AD73" s="15">
        <v>1305.00677</v>
      </c>
      <c r="AE73" s="15">
        <v>0</v>
      </c>
      <c r="AF73" s="15">
        <f t="shared" si="7"/>
        <v>545157.26848999993</v>
      </c>
      <c r="AG73" s="15">
        <v>-11984.76676</v>
      </c>
      <c r="AH73" s="15">
        <f t="shared" si="8"/>
        <v>557142.03524999996</v>
      </c>
      <c r="AI73" s="15">
        <v>0</v>
      </c>
    </row>
    <row r="74" spans="1:35" ht="12.75" customHeight="1" x14ac:dyDescent="0.15">
      <c r="A74" s="25" t="s">
        <v>202</v>
      </c>
      <c r="B74" s="25" t="s">
        <v>203</v>
      </c>
      <c r="C74" s="15">
        <v>62512.776270000002</v>
      </c>
      <c r="D74" s="15">
        <v>40313.270100000002</v>
      </c>
      <c r="E74" s="15">
        <v>0</v>
      </c>
      <c r="F74" s="15">
        <v>0</v>
      </c>
      <c r="G74" s="15">
        <v>22199.506170000001</v>
      </c>
      <c r="H74" s="15">
        <v>0</v>
      </c>
      <c r="I74" s="15">
        <v>0</v>
      </c>
      <c r="J74" s="15">
        <v>18453.182809999998</v>
      </c>
      <c r="K74" s="15">
        <v>0</v>
      </c>
      <c r="L74" s="15">
        <f t="shared" si="6"/>
        <v>239487.51080000005</v>
      </c>
      <c r="M74" s="15">
        <v>228830.89394000004</v>
      </c>
      <c r="N74" s="15">
        <v>-32258.419170000001</v>
      </c>
      <c r="O74" s="15">
        <v>10656.61686</v>
      </c>
      <c r="P74" s="15">
        <v>-4895.0510699999995</v>
      </c>
      <c r="Q74" s="15">
        <v>60</v>
      </c>
      <c r="R74" s="15">
        <v>0</v>
      </c>
      <c r="S74" s="15">
        <v>0</v>
      </c>
      <c r="T74" s="15">
        <v>93106.781000000003</v>
      </c>
      <c r="U74" s="15">
        <v>0</v>
      </c>
      <c r="V74" s="15">
        <v>93106.781000000003</v>
      </c>
      <c r="W74" s="15">
        <v>0</v>
      </c>
      <c r="X74" s="15">
        <v>0</v>
      </c>
      <c r="Y74" s="15">
        <v>723.71472000000006</v>
      </c>
      <c r="Z74" s="15">
        <v>3778.3255899999999</v>
      </c>
      <c r="AA74" s="15">
        <v>8057.1818299999986</v>
      </c>
      <c r="AB74" s="15">
        <v>622.88330000000019</v>
      </c>
      <c r="AC74" s="15">
        <v>-491.94758999999999</v>
      </c>
      <c r="AD74" s="15">
        <v>30765.13996</v>
      </c>
      <c r="AE74" s="15">
        <v>0</v>
      </c>
      <c r="AF74" s="15">
        <f t="shared" si="7"/>
        <v>457567.49628000008</v>
      </c>
      <c r="AG74" s="15">
        <v>-37645.417829999999</v>
      </c>
      <c r="AH74" s="15">
        <f t="shared" si="8"/>
        <v>495212.91411000007</v>
      </c>
      <c r="AI74" s="15">
        <v>0</v>
      </c>
    </row>
    <row r="75" spans="1:35" ht="12.75" customHeight="1" x14ac:dyDescent="0.15">
      <c r="A75" s="25" t="s">
        <v>136</v>
      </c>
      <c r="B75" s="25" t="s">
        <v>137</v>
      </c>
      <c r="C75" s="15">
        <v>17879.581290000002</v>
      </c>
      <c r="D75" s="15">
        <v>6014.488510000001</v>
      </c>
      <c r="E75" s="15">
        <v>0</v>
      </c>
      <c r="F75" s="15">
        <v>0</v>
      </c>
      <c r="G75" s="15">
        <v>11865.092780000001</v>
      </c>
      <c r="H75" s="15">
        <v>57.64425</v>
      </c>
      <c r="I75" s="15">
        <v>0</v>
      </c>
      <c r="J75" s="15">
        <v>1278.46579</v>
      </c>
      <c r="K75" s="15">
        <v>0</v>
      </c>
      <c r="L75" s="15">
        <f t="shared" si="6"/>
        <v>159589.14172000001</v>
      </c>
      <c r="M75" s="15">
        <v>140382.17538</v>
      </c>
      <c r="N75" s="15">
        <v>-4501.9464699999999</v>
      </c>
      <c r="O75" s="15">
        <v>19206.966339999999</v>
      </c>
      <c r="P75" s="15">
        <v>-3569.8289299999997</v>
      </c>
      <c r="Q75" s="15">
        <v>0</v>
      </c>
      <c r="R75" s="15">
        <v>0</v>
      </c>
      <c r="S75" s="15">
        <v>0</v>
      </c>
      <c r="T75" s="15">
        <v>30070.931519999998</v>
      </c>
      <c r="U75" s="15">
        <v>0</v>
      </c>
      <c r="V75" s="15">
        <v>30070.931519999998</v>
      </c>
      <c r="W75" s="15">
        <v>0</v>
      </c>
      <c r="X75" s="15">
        <v>0</v>
      </c>
      <c r="Y75" s="15">
        <v>13.645</v>
      </c>
      <c r="Z75" s="15">
        <v>65.906999999999996</v>
      </c>
      <c r="AA75" s="15">
        <v>91456.014479999983</v>
      </c>
      <c r="AB75" s="15">
        <v>446.69613000000004</v>
      </c>
      <c r="AC75" s="15">
        <v>-1.67265</v>
      </c>
      <c r="AD75" s="15">
        <v>54267.868479999997</v>
      </c>
      <c r="AE75" s="15">
        <v>0</v>
      </c>
      <c r="AF75" s="15">
        <f t="shared" si="7"/>
        <v>355125.89565999998</v>
      </c>
      <c r="AG75" s="15">
        <v>-8073.44805</v>
      </c>
      <c r="AH75" s="15">
        <f t="shared" si="8"/>
        <v>363199.34370999999</v>
      </c>
      <c r="AI75" s="15">
        <v>0</v>
      </c>
    </row>
    <row r="76" spans="1:35" ht="12.75" customHeight="1" x14ac:dyDescent="0.15">
      <c r="A76" s="25" t="s">
        <v>128</v>
      </c>
      <c r="B76" s="25" t="s">
        <v>129</v>
      </c>
      <c r="C76" s="15">
        <v>24919.793150000001</v>
      </c>
      <c r="D76" s="15">
        <v>17666.77621</v>
      </c>
      <c r="E76" s="15">
        <v>0</v>
      </c>
      <c r="F76" s="15">
        <v>0</v>
      </c>
      <c r="G76" s="15">
        <v>7253.0169400000004</v>
      </c>
      <c r="H76" s="15">
        <v>0</v>
      </c>
      <c r="I76" s="15">
        <v>0</v>
      </c>
      <c r="J76" s="15">
        <v>2694.0011300000001</v>
      </c>
      <c r="K76" s="15">
        <v>-13.03519</v>
      </c>
      <c r="L76" s="15">
        <f t="shared" si="6"/>
        <v>279404.58639000001</v>
      </c>
      <c r="M76" s="15">
        <v>276724.66645000002</v>
      </c>
      <c r="N76" s="15">
        <v>-23871.87946</v>
      </c>
      <c r="O76" s="15">
        <v>2679.9199399999998</v>
      </c>
      <c r="P76" s="15">
        <v>-1487.10751</v>
      </c>
      <c r="Q76" s="15">
        <v>2524.5644300000004</v>
      </c>
      <c r="R76" s="15">
        <v>0</v>
      </c>
      <c r="S76" s="15">
        <v>0</v>
      </c>
      <c r="T76" s="15">
        <v>37179.657709999999</v>
      </c>
      <c r="U76" s="15">
        <v>0</v>
      </c>
      <c r="V76" s="15">
        <v>37179.657709999999</v>
      </c>
      <c r="W76" s="15">
        <v>0</v>
      </c>
      <c r="X76" s="15">
        <v>26999.153999999999</v>
      </c>
      <c r="Y76" s="15">
        <v>0</v>
      </c>
      <c r="Z76" s="15">
        <v>162.52489</v>
      </c>
      <c r="AA76" s="15">
        <v>90932.749269999986</v>
      </c>
      <c r="AB76" s="15">
        <v>2210.3003299999996</v>
      </c>
      <c r="AC76" s="15">
        <v>-68.538519999999991</v>
      </c>
      <c r="AD76" s="15">
        <v>3309.6495200000004</v>
      </c>
      <c r="AE76" s="15">
        <v>-410.30058000000002</v>
      </c>
      <c r="AF76" s="15">
        <f t="shared" si="7"/>
        <v>470336.98081999994</v>
      </c>
      <c r="AG76" s="15">
        <v>-25850.861259999998</v>
      </c>
      <c r="AH76" s="15">
        <f t="shared" si="8"/>
        <v>496187.84207999991</v>
      </c>
      <c r="AI76" s="15">
        <v>0</v>
      </c>
    </row>
    <row r="77" spans="1:35" ht="12.75" customHeight="1" x14ac:dyDescent="0.15">
      <c r="A77" s="25" t="s">
        <v>198</v>
      </c>
      <c r="B77" s="25" t="s">
        <v>199</v>
      </c>
      <c r="C77" s="15">
        <v>15821.354309999999</v>
      </c>
      <c r="D77" s="15">
        <v>877.47289000000001</v>
      </c>
      <c r="E77" s="15">
        <v>0</v>
      </c>
      <c r="F77" s="15">
        <v>0</v>
      </c>
      <c r="G77" s="15">
        <v>14943.88142</v>
      </c>
      <c r="H77" s="15">
        <v>0</v>
      </c>
      <c r="I77" s="15">
        <v>0</v>
      </c>
      <c r="J77" s="15">
        <v>454.55412999999999</v>
      </c>
      <c r="K77" s="15">
        <v>0</v>
      </c>
      <c r="L77" s="15">
        <f t="shared" si="6"/>
        <v>129514.83794999997</v>
      </c>
      <c r="M77" s="15">
        <v>129514.83794999997</v>
      </c>
      <c r="N77" s="15">
        <v>-2867.43561</v>
      </c>
      <c r="O77" s="15">
        <v>0</v>
      </c>
      <c r="P77" s="15">
        <v>0</v>
      </c>
      <c r="Q77" s="15">
        <v>0</v>
      </c>
      <c r="R77" s="15">
        <v>0</v>
      </c>
      <c r="S77" s="15">
        <v>0</v>
      </c>
      <c r="T77" s="15">
        <v>288820.70684</v>
      </c>
      <c r="U77" s="15">
        <v>0</v>
      </c>
      <c r="V77" s="15">
        <v>288820.70684</v>
      </c>
      <c r="W77" s="15">
        <v>0</v>
      </c>
      <c r="X77" s="15">
        <v>0</v>
      </c>
      <c r="Y77" s="15">
        <v>328.53399999999999</v>
      </c>
      <c r="Z77" s="15">
        <v>0</v>
      </c>
      <c r="AA77" s="15">
        <v>16211.021790000001</v>
      </c>
      <c r="AB77" s="15">
        <v>-0.17168999999999812</v>
      </c>
      <c r="AC77" s="15">
        <v>-13.72437</v>
      </c>
      <c r="AD77" s="15">
        <v>2733.5155100000002</v>
      </c>
      <c r="AE77" s="15">
        <v>0</v>
      </c>
      <c r="AF77" s="15">
        <f t="shared" si="7"/>
        <v>453884.35284000001</v>
      </c>
      <c r="AG77" s="15">
        <v>-2881.1599799999999</v>
      </c>
      <c r="AH77" s="15">
        <f t="shared" si="8"/>
        <v>456765.51282</v>
      </c>
      <c r="AI77" s="15">
        <v>0</v>
      </c>
    </row>
    <row r="78" spans="1:35" ht="12.75" customHeight="1" x14ac:dyDescent="0.15">
      <c r="A78" s="25" t="s">
        <v>126</v>
      </c>
      <c r="B78" s="25" t="s">
        <v>127</v>
      </c>
      <c r="C78" s="15">
        <v>20419.711609999998</v>
      </c>
      <c r="D78" s="15">
        <v>6550.3643499999998</v>
      </c>
      <c r="E78" s="15">
        <v>0</v>
      </c>
      <c r="F78" s="15">
        <v>0</v>
      </c>
      <c r="G78" s="15">
        <v>13869.34726</v>
      </c>
      <c r="H78" s="15">
        <v>85340.168900000004</v>
      </c>
      <c r="I78" s="15">
        <v>85340.168900000004</v>
      </c>
      <c r="J78" s="15">
        <v>5606.0214599999999</v>
      </c>
      <c r="K78" s="15">
        <v>0</v>
      </c>
      <c r="L78" s="15">
        <f t="shared" si="6"/>
        <v>68559.888469999991</v>
      </c>
      <c r="M78" s="15">
        <v>68348.426439999996</v>
      </c>
      <c r="N78" s="15">
        <v>0</v>
      </c>
      <c r="O78" s="15">
        <v>211.46203</v>
      </c>
      <c r="P78" s="15">
        <v>0</v>
      </c>
      <c r="Q78" s="15">
        <v>11.555</v>
      </c>
      <c r="R78" s="15">
        <v>0</v>
      </c>
      <c r="S78" s="15">
        <v>0</v>
      </c>
      <c r="T78" s="15">
        <v>230236.30137</v>
      </c>
      <c r="U78" s="15">
        <v>0</v>
      </c>
      <c r="V78" s="15">
        <v>230236.30137</v>
      </c>
      <c r="W78" s="15">
        <v>0</v>
      </c>
      <c r="X78" s="15">
        <v>1335.16175</v>
      </c>
      <c r="Y78" s="15">
        <v>1332.60493</v>
      </c>
      <c r="Z78" s="15">
        <v>12771</v>
      </c>
      <c r="AA78" s="15">
        <v>13862.466839999999</v>
      </c>
      <c r="AB78" s="15">
        <v>70.593850000000003</v>
      </c>
      <c r="AC78" s="15">
        <v>-109.6627</v>
      </c>
      <c r="AD78" s="15">
        <v>1410.3237599999998</v>
      </c>
      <c r="AE78" s="15">
        <v>0</v>
      </c>
      <c r="AF78" s="15">
        <f t="shared" si="7"/>
        <v>440955.79794000002</v>
      </c>
      <c r="AG78" s="15">
        <v>-109.6627</v>
      </c>
      <c r="AH78" s="15">
        <f t="shared" si="8"/>
        <v>441065.46064</v>
      </c>
      <c r="AI78" s="15">
        <v>50200</v>
      </c>
    </row>
    <row r="79" spans="1:35" ht="12.75" customHeight="1" x14ac:dyDescent="0.15">
      <c r="A79" s="25" t="s">
        <v>224</v>
      </c>
      <c r="B79" s="25" t="s">
        <v>225</v>
      </c>
      <c r="C79" s="15">
        <v>147574.8523</v>
      </c>
      <c r="D79" s="15">
        <v>144552.56057999999</v>
      </c>
      <c r="E79" s="15">
        <v>0</v>
      </c>
      <c r="F79" s="15">
        <v>0</v>
      </c>
      <c r="G79" s="15">
        <v>3022.2917200000002</v>
      </c>
      <c r="H79" s="15">
        <v>0</v>
      </c>
      <c r="I79" s="15">
        <v>0</v>
      </c>
      <c r="J79" s="15">
        <v>12.528070000000014</v>
      </c>
      <c r="K79" s="15">
        <v>-272.48651000000001</v>
      </c>
      <c r="L79" s="15">
        <f t="shared" si="6"/>
        <v>27929.714390000001</v>
      </c>
      <c r="M79" s="15">
        <v>27331.247470000002</v>
      </c>
      <c r="N79" s="15">
        <v>-5079.8156900000004</v>
      </c>
      <c r="O79" s="15">
        <v>598.46691999999985</v>
      </c>
      <c r="P79" s="15">
        <v>-243.95546999999999</v>
      </c>
      <c r="Q79" s="15">
        <v>0</v>
      </c>
      <c r="R79" s="15">
        <v>0</v>
      </c>
      <c r="S79" s="15">
        <v>0</v>
      </c>
      <c r="T79" s="15">
        <v>78080.136989999999</v>
      </c>
      <c r="U79" s="15">
        <v>0</v>
      </c>
      <c r="V79" s="15">
        <v>78080.136989999999</v>
      </c>
      <c r="W79" s="15">
        <v>0</v>
      </c>
      <c r="X79" s="15">
        <v>216305.6</v>
      </c>
      <c r="Y79" s="15">
        <v>0</v>
      </c>
      <c r="Z79" s="15">
        <v>0</v>
      </c>
      <c r="AA79" s="15">
        <v>3754.3345199999999</v>
      </c>
      <c r="AB79" s="15">
        <v>-4982.8944799999999</v>
      </c>
      <c r="AC79" s="15">
        <v>-5835.1886299999996</v>
      </c>
      <c r="AD79" s="15">
        <v>46353.619449999998</v>
      </c>
      <c r="AE79" s="15">
        <v>-5.0000000000000001E-3</v>
      </c>
      <c r="AF79" s="15">
        <f t="shared" si="7"/>
        <v>515027.89123999997</v>
      </c>
      <c r="AG79" s="15">
        <v>-11431.451300000001</v>
      </c>
      <c r="AH79" s="15">
        <f t="shared" si="8"/>
        <v>526459.34253999998</v>
      </c>
      <c r="AI79" s="15">
        <v>0</v>
      </c>
    </row>
    <row r="80" spans="1:35" ht="12.75" customHeight="1" x14ac:dyDescent="0.15">
      <c r="A80" s="25" t="s">
        <v>174</v>
      </c>
      <c r="B80" s="25" t="s">
        <v>175</v>
      </c>
      <c r="C80" s="15">
        <v>12288.33692</v>
      </c>
      <c r="D80" s="15">
        <v>2685.5691000000002</v>
      </c>
      <c r="E80" s="15">
        <v>0</v>
      </c>
      <c r="F80" s="15">
        <v>0</v>
      </c>
      <c r="G80" s="15">
        <v>9602.7678199999991</v>
      </c>
      <c r="H80" s="15">
        <v>0</v>
      </c>
      <c r="I80" s="15">
        <v>0</v>
      </c>
      <c r="J80" s="15">
        <v>1648.39679</v>
      </c>
      <c r="K80" s="15">
        <v>0</v>
      </c>
      <c r="L80" s="15">
        <f t="shared" si="6"/>
        <v>270412.86521999992</v>
      </c>
      <c r="M80" s="15">
        <v>269647.89203999995</v>
      </c>
      <c r="N80" s="15">
        <v>-804.03563999999994</v>
      </c>
      <c r="O80" s="15">
        <v>764.97317999999996</v>
      </c>
      <c r="P80" s="15">
        <v>-81.082380000000001</v>
      </c>
      <c r="Q80" s="15">
        <v>0</v>
      </c>
      <c r="R80" s="15">
        <v>0</v>
      </c>
      <c r="S80" s="15">
        <v>0</v>
      </c>
      <c r="T80" s="15">
        <v>81117.749209999994</v>
      </c>
      <c r="U80" s="15">
        <v>0</v>
      </c>
      <c r="V80" s="15">
        <v>81117.749209999994</v>
      </c>
      <c r="W80" s="15">
        <v>0</v>
      </c>
      <c r="X80" s="15">
        <v>0</v>
      </c>
      <c r="Y80" s="15">
        <v>0</v>
      </c>
      <c r="Z80" s="15">
        <v>263.63056</v>
      </c>
      <c r="AA80" s="15">
        <v>15130.061999999998</v>
      </c>
      <c r="AB80" s="15">
        <v>159.88560000000001</v>
      </c>
      <c r="AC80" s="15">
        <v>-0.46200000000000002</v>
      </c>
      <c r="AD80" s="15">
        <v>36546.915579999993</v>
      </c>
      <c r="AE80" s="15">
        <v>0</v>
      </c>
      <c r="AF80" s="15">
        <f t="shared" si="7"/>
        <v>417567.84187999985</v>
      </c>
      <c r="AG80" s="15">
        <v>-885.58001999999988</v>
      </c>
      <c r="AH80" s="15">
        <f t="shared" si="8"/>
        <v>418453.42189999984</v>
      </c>
      <c r="AI80" s="15">
        <v>0</v>
      </c>
    </row>
    <row r="81" spans="1:35" ht="12.75" customHeight="1" x14ac:dyDescent="0.15">
      <c r="A81" s="25" t="s">
        <v>208</v>
      </c>
      <c r="B81" s="25" t="s">
        <v>209</v>
      </c>
      <c r="C81" s="15">
        <v>6285.7708400000001</v>
      </c>
      <c r="D81" s="15">
        <v>3556.0224400000002</v>
      </c>
      <c r="E81" s="15">
        <v>0</v>
      </c>
      <c r="F81" s="15">
        <v>0</v>
      </c>
      <c r="G81" s="15">
        <v>2729.7483999999999</v>
      </c>
      <c r="H81" s="15">
        <v>0</v>
      </c>
      <c r="I81" s="15">
        <v>0</v>
      </c>
      <c r="J81" s="15">
        <v>2062.8317699999998</v>
      </c>
      <c r="K81" s="15">
        <v>0</v>
      </c>
      <c r="L81" s="15">
        <f t="shared" si="6"/>
        <v>296141.93653000001</v>
      </c>
      <c r="M81" s="15">
        <v>292555.05330999999</v>
      </c>
      <c r="N81" s="15">
        <v>-35580.053639999998</v>
      </c>
      <c r="O81" s="15">
        <v>3586.8832200000002</v>
      </c>
      <c r="P81" s="15">
        <v>-293.68615</v>
      </c>
      <c r="Q81" s="15">
        <v>0</v>
      </c>
      <c r="R81" s="15">
        <v>0</v>
      </c>
      <c r="S81" s="15">
        <v>0</v>
      </c>
      <c r="T81" s="15">
        <v>8008.2191999999995</v>
      </c>
      <c r="U81" s="15">
        <v>0</v>
      </c>
      <c r="V81" s="15">
        <v>8008.2191999999995</v>
      </c>
      <c r="W81" s="15">
        <v>0</v>
      </c>
      <c r="X81" s="15">
        <v>0</v>
      </c>
      <c r="Y81" s="15">
        <v>550.89200000000005</v>
      </c>
      <c r="Z81" s="15">
        <v>0</v>
      </c>
      <c r="AA81" s="15">
        <v>30617.161079999998</v>
      </c>
      <c r="AB81" s="15">
        <v>1419.21676</v>
      </c>
      <c r="AC81" s="15">
        <v>-22.94126</v>
      </c>
      <c r="AD81" s="15">
        <v>2250.2215100000003</v>
      </c>
      <c r="AE81" s="15">
        <v>-15433.21679</v>
      </c>
      <c r="AF81" s="15">
        <f t="shared" si="7"/>
        <v>347336.24968999997</v>
      </c>
      <c r="AG81" s="15">
        <v>-51329.897839999998</v>
      </c>
      <c r="AH81" s="15">
        <f t="shared" si="8"/>
        <v>398666.14752999996</v>
      </c>
      <c r="AI81" s="15">
        <v>0</v>
      </c>
    </row>
    <row r="82" spans="1:35" ht="12.75" customHeight="1" x14ac:dyDescent="0.15">
      <c r="A82" s="25" t="s">
        <v>152</v>
      </c>
      <c r="B82" s="26" t="s">
        <v>153</v>
      </c>
      <c r="C82" s="15">
        <v>8257.4367000000002</v>
      </c>
      <c r="D82" s="15">
        <v>2655.48882</v>
      </c>
      <c r="E82" s="15">
        <v>0</v>
      </c>
      <c r="F82" s="15">
        <v>0</v>
      </c>
      <c r="G82" s="15">
        <v>5601.9478799999997</v>
      </c>
      <c r="H82" s="15">
        <v>0</v>
      </c>
      <c r="I82" s="15">
        <v>0</v>
      </c>
      <c r="J82" s="15">
        <v>422.90143999999998</v>
      </c>
      <c r="K82" s="15">
        <v>-13.058490000000001</v>
      </c>
      <c r="L82" s="15">
        <f t="shared" si="6"/>
        <v>76695.059810000006</v>
      </c>
      <c r="M82" s="15">
        <v>73647.231740000003</v>
      </c>
      <c r="N82" s="15">
        <v>-26919.758290000002</v>
      </c>
      <c r="O82" s="15">
        <v>3047.8280699999996</v>
      </c>
      <c r="P82" s="15">
        <v>-561.86861999999996</v>
      </c>
      <c r="Q82" s="15">
        <v>0</v>
      </c>
      <c r="R82" s="15">
        <v>0</v>
      </c>
      <c r="S82" s="15">
        <v>0</v>
      </c>
      <c r="T82" s="15">
        <v>51052.397299999997</v>
      </c>
      <c r="U82" s="15">
        <v>0</v>
      </c>
      <c r="V82" s="15">
        <v>51052.397299999997</v>
      </c>
      <c r="W82" s="15">
        <v>0</v>
      </c>
      <c r="X82" s="15">
        <v>85700.018049999999</v>
      </c>
      <c r="Y82" s="15">
        <v>414.94299999999998</v>
      </c>
      <c r="Z82" s="15">
        <v>0</v>
      </c>
      <c r="AA82" s="15">
        <v>140867.52816999998</v>
      </c>
      <c r="AB82" s="15">
        <v>54.056520000000006</v>
      </c>
      <c r="AC82" s="15">
        <v>-9.0017999999999994</v>
      </c>
      <c r="AD82" s="15">
        <v>38272.602029999995</v>
      </c>
      <c r="AE82" s="15">
        <v>-146.83357000000001</v>
      </c>
      <c r="AF82" s="15">
        <f t="shared" si="7"/>
        <v>401736.94302000001</v>
      </c>
      <c r="AG82" s="15">
        <v>-27650.520769999996</v>
      </c>
      <c r="AH82" s="15">
        <f t="shared" si="8"/>
        <v>429387.46379000001</v>
      </c>
      <c r="AI82" s="15">
        <v>0</v>
      </c>
    </row>
    <row r="83" spans="1:35" ht="12.75" customHeight="1" x14ac:dyDescent="0.15">
      <c r="A83" s="25" t="s">
        <v>132</v>
      </c>
      <c r="B83" s="25" t="s">
        <v>133</v>
      </c>
      <c r="C83" s="15">
        <v>3795.3744000000002</v>
      </c>
      <c r="D83" s="15">
        <v>492.22717</v>
      </c>
      <c r="E83" s="15">
        <v>0</v>
      </c>
      <c r="F83" s="15">
        <v>0</v>
      </c>
      <c r="G83" s="15">
        <v>3303.14723</v>
      </c>
      <c r="H83" s="15">
        <v>0</v>
      </c>
      <c r="I83" s="15">
        <v>0</v>
      </c>
      <c r="J83" s="15">
        <v>882.47492</v>
      </c>
      <c r="K83" s="15">
        <v>-248.61108999999999</v>
      </c>
      <c r="L83" s="15">
        <f t="shared" si="6"/>
        <v>16587.06538</v>
      </c>
      <c r="M83" s="15">
        <v>14801.909419999998</v>
      </c>
      <c r="N83" s="15">
        <v>-127.5598</v>
      </c>
      <c r="O83" s="15">
        <v>1785.1559600000003</v>
      </c>
      <c r="P83" s="15">
        <v>-2113.2144499999999</v>
      </c>
      <c r="Q83" s="15">
        <v>0</v>
      </c>
      <c r="R83" s="15">
        <v>0</v>
      </c>
      <c r="S83" s="15">
        <v>0</v>
      </c>
      <c r="T83" s="15">
        <v>159417.52145999999</v>
      </c>
      <c r="U83" s="15">
        <v>0</v>
      </c>
      <c r="V83" s="15">
        <v>159417.52145999999</v>
      </c>
      <c r="W83" s="15">
        <v>0</v>
      </c>
      <c r="X83" s="15">
        <v>0</v>
      </c>
      <c r="Y83" s="15">
        <v>18.66</v>
      </c>
      <c r="Z83" s="15">
        <v>0</v>
      </c>
      <c r="AA83" s="15">
        <v>33890.837139999996</v>
      </c>
      <c r="AB83" s="15">
        <v>35914.210979999996</v>
      </c>
      <c r="AC83" s="15">
        <v>-1031.31358</v>
      </c>
      <c r="AD83" s="15">
        <v>1633.8869500000001</v>
      </c>
      <c r="AE83" s="15">
        <v>-1.60521</v>
      </c>
      <c r="AF83" s="15">
        <f t="shared" si="7"/>
        <v>252140.03122999996</v>
      </c>
      <c r="AG83" s="15">
        <v>-3522.30413</v>
      </c>
      <c r="AH83" s="15">
        <f t="shared" si="8"/>
        <v>255662.33535999997</v>
      </c>
      <c r="AI83" s="15">
        <v>40000</v>
      </c>
    </row>
    <row r="84" spans="1:35" ht="12.75" customHeight="1" x14ac:dyDescent="0.15">
      <c r="A84" s="25" t="s">
        <v>186</v>
      </c>
      <c r="B84" s="25" t="s">
        <v>187</v>
      </c>
      <c r="C84" s="15">
        <v>10691.667080000001</v>
      </c>
      <c r="D84" s="15">
        <v>9851.1932100000013</v>
      </c>
      <c r="E84" s="15">
        <v>0</v>
      </c>
      <c r="F84" s="15">
        <v>0</v>
      </c>
      <c r="G84" s="15">
        <v>840.47387000000003</v>
      </c>
      <c r="H84" s="15">
        <v>0</v>
      </c>
      <c r="I84" s="15">
        <v>0</v>
      </c>
      <c r="J84" s="15">
        <v>6030.26188</v>
      </c>
      <c r="K84" s="15">
        <v>0</v>
      </c>
      <c r="L84" s="15">
        <f t="shared" si="6"/>
        <v>78569.376120000001</v>
      </c>
      <c r="M84" s="15">
        <v>77529.117070000008</v>
      </c>
      <c r="N84" s="15">
        <v>-18664.851129999999</v>
      </c>
      <c r="O84" s="15">
        <v>1040.2590500000001</v>
      </c>
      <c r="P84" s="15">
        <v>-1804.3121900000001</v>
      </c>
      <c r="Q84" s="15">
        <v>0</v>
      </c>
      <c r="R84" s="15">
        <v>0</v>
      </c>
      <c r="S84" s="15">
        <v>0</v>
      </c>
      <c r="T84" s="15">
        <v>25638.098460000001</v>
      </c>
      <c r="U84" s="15">
        <v>-4673.0374199999997</v>
      </c>
      <c r="V84" s="15">
        <v>23886.272350000003</v>
      </c>
      <c r="W84" s="15">
        <v>0</v>
      </c>
      <c r="X84" s="15">
        <v>79396.805999999997</v>
      </c>
      <c r="Y84" s="15">
        <v>0</v>
      </c>
      <c r="Z84" s="15">
        <v>0</v>
      </c>
      <c r="AA84" s="15">
        <v>44413.187760000008</v>
      </c>
      <c r="AB84" s="15">
        <v>503.91437999999999</v>
      </c>
      <c r="AC84" s="15">
        <v>-13.27862</v>
      </c>
      <c r="AD84" s="15">
        <v>42706.194519999997</v>
      </c>
      <c r="AE84" s="15">
        <v>-0.15409999999999999</v>
      </c>
      <c r="AF84" s="15">
        <f t="shared" si="7"/>
        <v>287949.5062</v>
      </c>
      <c r="AG84" s="15">
        <v>-25155.633460000001</v>
      </c>
      <c r="AH84" s="15">
        <f t="shared" si="8"/>
        <v>313105.13965999999</v>
      </c>
      <c r="AI84" s="15">
        <v>1000.4</v>
      </c>
    </row>
    <row r="85" spans="1:35" ht="12.75" customHeight="1" x14ac:dyDescent="0.15">
      <c r="A85" s="25" t="s">
        <v>214</v>
      </c>
      <c r="B85" s="25" t="s">
        <v>215</v>
      </c>
      <c r="C85" s="15">
        <v>15934.147550000002</v>
      </c>
      <c r="D85" s="15">
        <v>9062.8927600000006</v>
      </c>
      <c r="E85" s="15">
        <v>0</v>
      </c>
      <c r="F85" s="15">
        <v>0</v>
      </c>
      <c r="G85" s="15">
        <v>6871.25479</v>
      </c>
      <c r="H85" s="15">
        <v>2275.1697199999999</v>
      </c>
      <c r="I85" s="15">
        <v>0</v>
      </c>
      <c r="J85" s="15">
        <v>240.93124</v>
      </c>
      <c r="K85" s="15">
        <v>0</v>
      </c>
      <c r="L85" s="15">
        <f t="shared" si="6"/>
        <v>188942.43295999998</v>
      </c>
      <c r="M85" s="15">
        <v>131569.48565999998</v>
      </c>
      <c r="N85" s="15">
        <v>-8260.6365000000005</v>
      </c>
      <c r="O85" s="15">
        <v>57372.947300000007</v>
      </c>
      <c r="P85" s="15">
        <v>-2062.4052299999998</v>
      </c>
      <c r="Q85" s="15">
        <v>0</v>
      </c>
      <c r="R85" s="15">
        <v>0</v>
      </c>
      <c r="S85" s="15">
        <v>0</v>
      </c>
      <c r="T85" s="15">
        <v>20020.54795</v>
      </c>
      <c r="U85" s="15">
        <v>0</v>
      </c>
      <c r="V85" s="15">
        <v>20020.54795</v>
      </c>
      <c r="W85" s="15">
        <v>0</v>
      </c>
      <c r="X85" s="15">
        <v>0</v>
      </c>
      <c r="Y85" s="15">
        <v>0</v>
      </c>
      <c r="Z85" s="15">
        <v>541.84325999999999</v>
      </c>
      <c r="AA85" s="15">
        <v>19383.376920000002</v>
      </c>
      <c r="AB85" s="15">
        <v>11450.745249999998</v>
      </c>
      <c r="AC85" s="15">
        <v>0</v>
      </c>
      <c r="AD85" s="15">
        <v>10196.412820000001</v>
      </c>
      <c r="AE85" s="15">
        <v>0</v>
      </c>
      <c r="AF85" s="15">
        <f t="shared" si="7"/>
        <v>268985.60767</v>
      </c>
      <c r="AG85" s="15">
        <v>-10323.041730000001</v>
      </c>
      <c r="AH85" s="15">
        <f t="shared" si="8"/>
        <v>279308.64939999999</v>
      </c>
      <c r="AI85" s="15">
        <v>0</v>
      </c>
    </row>
    <row r="86" spans="1:35" ht="12.75" customHeight="1" x14ac:dyDescent="0.15">
      <c r="A86" s="25" t="s">
        <v>210</v>
      </c>
      <c r="B86" s="25" t="s">
        <v>211</v>
      </c>
      <c r="C86" s="15">
        <v>9186.1682899999996</v>
      </c>
      <c r="D86" s="15">
        <v>4065.5427100000002</v>
      </c>
      <c r="E86" s="15">
        <v>0</v>
      </c>
      <c r="F86" s="15">
        <v>0</v>
      </c>
      <c r="G86" s="15">
        <v>5120.6255799999999</v>
      </c>
      <c r="H86" s="15">
        <v>0</v>
      </c>
      <c r="I86" s="15">
        <v>0</v>
      </c>
      <c r="J86" s="15">
        <v>0.16707</v>
      </c>
      <c r="K86" s="15">
        <v>0</v>
      </c>
      <c r="L86" s="15">
        <f t="shared" si="6"/>
        <v>151109.35517</v>
      </c>
      <c r="M86" s="15">
        <v>150427.56940000001</v>
      </c>
      <c r="N86" s="15">
        <v>-20607.98445</v>
      </c>
      <c r="O86" s="15">
        <v>681.78577000000007</v>
      </c>
      <c r="P86" s="15">
        <v>-10.65846</v>
      </c>
      <c r="Q86" s="15">
        <v>0</v>
      </c>
      <c r="R86" s="15">
        <v>0</v>
      </c>
      <c r="S86" s="15">
        <v>0</v>
      </c>
      <c r="T86" s="15">
        <v>63100.616499999996</v>
      </c>
      <c r="U86" s="15">
        <v>0</v>
      </c>
      <c r="V86" s="15">
        <v>63100.616499999996</v>
      </c>
      <c r="W86" s="15">
        <v>0</v>
      </c>
      <c r="X86" s="15">
        <v>3456.2840000000001</v>
      </c>
      <c r="Y86" s="15">
        <v>1631.2329999999999</v>
      </c>
      <c r="Z86" s="15">
        <v>3.7949999999999999</v>
      </c>
      <c r="AA86" s="15">
        <v>11798.907759999996</v>
      </c>
      <c r="AB86" s="15">
        <v>346.54814999999996</v>
      </c>
      <c r="AC86" s="15">
        <v>-41.873939999999997</v>
      </c>
      <c r="AD86" s="15">
        <v>27790.293819999995</v>
      </c>
      <c r="AE86" s="15">
        <v>-21.473680000000002</v>
      </c>
      <c r="AF86" s="15">
        <f t="shared" si="7"/>
        <v>268423.36876000004</v>
      </c>
      <c r="AG86" s="15">
        <v>-20681.990529999999</v>
      </c>
      <c r="AH86" s="15">
        <f t="shared" si="8"/>
        <v>289105.35929000005</v>
      </c>
      <c r="AI86" s="15">
        <v>0</v>
      </c>
    </row>
    <row r="87" spans="1:35" ht="12.75" customHeight="1" x14ac:dyDescent="0.15">
      <c r="A87" s="25" t="s">
        <v>220</v>
      </c>
      <c r="B87" s="25" t="s">
        <v>221</v>
      </c>
      <c r="C87" s="15">
        <v>7078.03485</v>
      </c>
      <c r="D87" s="15">
        <v>2778.73794</v>
      </c>
      <c r="E87" s="15">
        <v>0</v>
      </c>
      <c r="F87" s="15">
        <v>0</v>
      </c>
      <c r="G87" s="15">
        <v>4299.29691</v>
      </c>
      <c r="H87" s="15">
        <v>0</v>
      </c>
      <c r="I87" s="15">
        <v>0</v>
      </c>
      <c r="J87" s="15">
        <v>0.45408999999999999</v>
      </c>
      <c r="K87" s="15">
        <v>0</v>
      </c>
      <c r="L87" s="15">
        <f t="shared" si="6"/>
        <v>141894.74273999996</v>
      </c>
      <c r="M87" s="15">
        <v>128653.23645999997</v>
      </c>
      <c r="N87" s="15">
        <v>-12494.23646</v>
      </c>
      <c r="O87" s="15">
        <v>13241.506280000001</v>
      </c>
      <c r="P87" s="15">
        <v>-1172.4436800000001</v>
      </c>
      <c r="Q87" s="15">
        <v>0</v>
      </c>
      <c r="R87" s="15">
        <v>0</v>
      </c>
      <c r="S87" s="15">
        <v>0</v>
      </c>
      <c r="T87" s="15">
        <v>80237.068459999995</v>
      </c>
      <c r="U87" s="15">
        <v>0</v>
      </c>
      <c r="V87" s="15">
        <v>80237.068459999995</v>
      </c>
      <c r="W87" s="15">
        <v>0</v>
      </c>
      <c r="X87" s="15">
        <v>0</v>
      </c>
      <c r="Y87" s="15">
        <v>0</v>
      </c>
      <c r="Z87" s="15">
        <v>52.161439999999999</v>
      </c>
      <c r="AA87" s="15">
        <v>3454.1484900000005</v>
      </c>
      <c r="AB87" s="15">
        <v>-168.94153000000003</v>
      </c>
      <c r="AC87" s="15">
        <v>-176.68881000000002</v>
      </c>
      <c r="AD87" s="15">
        <v>505.45176000000004</v>
      </c>
      <c r="AE87" s="15">
        <v>-16347.268470000001</v>
      </c>
      <c r="AF87" s="15">
        <f t="shared" si="7"/>
        <v>233053.12029999992</v>
      </c>
      <c r="AG87" s="15">
        <v>-30190.637420000003</v>
      </c>
      <c r="AH87" s="15">
        <f t="shared" si="8"/>
        <v>263243.75771999994</v>
      </c>
      <c r="AI87" s="15">
        <v>0</v>
      </c>
    </row>
    <row r="88" spans="1:35" ht="12.75" customHeight="1" x14ac:dyDescent="0.15">
      <c r="A88" s="25" t="s">
        <v>72</v>
      </c>
      <c r="B88" s="25" t="s">
        <v>73</v>
      </c>
      <c r="C88" s="15">
        <v>1983.6043299999999</v>
      </c>
      <c r="D88" s="15">
        <v>0</v>
      </c>
      <c r="E88" s="15">
        <v>0</v>
      </c>
      <c r="F88" s="15">
        <v>0</v>
      </c>
      <c r="G88" s="15">
        <v>1983.6043299999999</v>
      </c>
      <c r="H88" s="15">
        <v>0</v>
      </c>
      <c r="I88" s="15">
        <v>0</v>
      </c>
      <c r="J88" s="15">
        <v>-25.613350000000001</v>
      </c>
      <c r="K88" s="15">
        <v>-25.982240000000001</v>
      </c>
      <c r="L88" s="15">
        <f t="shared" si="6"/>
        <v>0</v>
      </c>
      <c r="M88" s="15">
        <v>0</v>
      </c>
      <c r="N88" s="15">
        <v>0</v>
      </c>
      <c r="O88" s="15">
        <v>0</v>
      </c>
      <c r="P88" s="15">
        <v>0</v>
      </c>
      <c r="Q88" s="15">
        <v>0</v>
      </c>
      <c r="R88" s="15">
        <v>0</v>
      </c>
      <c r="S88" s="15">
        <v>0</v>
      </c>
      <c r="T88" s="15">
        <v>165319.07775</v>
      </c>
      <c r="U88" s="15">
        <v>0</v>
      </c>
      <c r="V88" s="15">
        <v>165319.07775</v>
      </c>
      <c r="W88" s="15">
        <v>0</v>
      </c>
      <c r="X88" s="15">
        <v>37983.079160000001</v>
      </c>
      <c r="Y88" s="15">
        <v>130.78468000000001</v>
      </c>
      <c r="Z88" s="15">
        <v>0</v>
      </c>
      <c r="AA88" s="15">
        <v>55892.912690000005</v>
      </c>
      <c r="AB88" s="15">
        <v>1115.14348</v>
      </c>
      <c r="AC88" s="15">
        <v>-90.085319999999996</v>
      </c>
      <c r="AD88" s="15">
        <v>721.43031999999994</v>
      </c>
      <c r="AE88" s="15">
        <v>0</v>
      </c>
      <c r="AF88" s="15">
        <f t="shared" si="7"/>
        <v>263120.41905999999</v>
      </c>
      <c r="AG88" s="15">
        <v>-116.06756</v>
      </c>
      <c r="AH88" s="15">
        <f t="shared" si="8"/>
        <v>263236.48661999998</v>
      </c>
      <c r="AI88" s="15">
        <v>0</v>
      </c>
    </row>
    <row r="89" spans="1:35" ht="12.75" customHeight="1" x14ac:dyDescent="0.15">
      <c r="A89" s="25" t="s">
        <v>70</v>
      </c>
      <c r="B89" s="25" t="s">
        <v>71</v>
      </c>
      <c r="C89" s="15">
        <v>2849.2962399999997</v>
      </c>
      <c r="D89" s="15">
        <v>901.46957999999995</v>
      </c>
      <c r="E89" s="15">
        <v>0</v>
      </c>
      <c r="F89" s="15">
        <v>0</v>
      </c>
      <c r="G89" s="15">
        <v>1947.8266599999999</v>
      </c>
      <c r="H89" s="15">
        <v>0</v>
      </c>
      <c r="I89" s="15">
        <v>0</v>
      </c>
      <c r="J89" s="15">
        <v>0</v>
      </c>
      <c r="K89" s="15">
        <v>0</v>
      </c>
      <c r="L89" s="15">
        <f t="shared" si="6"/>
        <v>0</v>
      </c>
      <c r="M89" s="15">
        <v>0</v>
      </c>
      <c r="N89" s="15">
        <v>0</v>
      </c>
      <c r="O89" s="15">
        <v>0</v>
      </c>
      <c r="P89" s="15">
        <v>0</v>
      </c>
      <c r="Q89" s="15">
        <v>0</v>
      </c>
      <c r="R89" s="15">
        <v>0</v>
      </c>
      <c r="S89" s="15">
        <v>0</v>
      </c>
      <c r="T89" s="15">
        <v>149719.83811000001</v>
      </c>
      <c r="U89" s="15">
        <v>0</v>
      </c>
      <c r="V89" s="15">
        <v>149719.83811000001</v>
      </c>
      <c r="W89" s="15">
        <v>0</v>
      </c>
      <c r="X89" s="15">
        <v>27807.852579999999</v>
      </c>
      <c r="Y89" s="15">
        <v>248.27967000000001</v>
      </c>
      <c r="Z89" s="15">
        <v>0</v>
      </c>
      <c r="AA89" s="15">
        <v>28694.666529999999</v>
      </c>
      <c r="AB89" s="15">
        <v>-43.337829999999997</v>
      </c>
      <c r="AC89" s="15">
        <v>-64.909400000000005</v>
      </c>
      <c r="AD89" s="15">
        <v>825.55938000000003</v>
      </c>
      <c r="AE89" s="15">
        <v>0</v>
      </c>
      <c r="AF89" s="15">
        <f t="shared" si="7"/>
        <v>210102.15467999998</v>
      </c>
      <c r="AG89" s="15">
        <v>-64.909400000000005</v>
      </c>
      <c r="AH89" s="15">
        <f t="shared" si="8"/>
        <v>210167.06407999998</v>
      </c>
      <c r="AI89" s="15">
        <v>123550</v>
      </c>
    </row>
    <row r="90" spans="1:35" ht="12.75" customHeight="1" x14ac:dyDescent="0.15">
      <c r="A90" s="25" t="s">
        <v>216</v>
      </c>
      <c r="B90" s="25" t="s">
        <v>217</v>
      </c>
      <c r="C90" s="15">
        <v>2095.89624</v>
      </c>
      <c r="D90" s="15">
        <v>1089.2033100000001</v>
      </c>
      <c r="E90" s="15">
        <v>0</v>
      </c>
      <c r="F90" s="15">
        <v>0</v>
      </c>
      <c r="G90" s="15">
        <v>1006.69293</v>
      </c>
      <c r="H90" s="15">
        <v>0</v>
      </c>
      <c r="I90" s="15">
        <v>0</v>
      </c>
      <c r="J90" s="15">
        <v>611.66772000000003</v>
      </c>
      <c r="K90" s="15">
        <v>-7.5599999999999999E-3</v>
      </c>
      <c r="L90" s="15">
        <f t="shared" si="6"/>
        <v>4494.8430599999992</v>
      </c>
      <c r="M90" s="15">
        <v>4494.8430599999992</v>
      </c>
      <c r="N90" s="15">
        <v>0</v>
      </c>
      <c r="O90" s="15">
        <v>0</v>
      </c>
      <c r="P90" s="15">
        <v>0</v>
      </c>
      <c r="Q90" s="15">
        <v>82387.819999999992</v>
      </c>
      <c r="R90" s="15">
        <v>82387.819999999992</v>
      </c>
      <c r="S90" s="15">
        <v>0</v>
      </c>
      <c r="T90" s="15">
        <v>112718.75035999999</v>
      </c>
      <c r="U90" s="15">
        <v>0</v>
      </c>
      <c r="V90" s="15">
        <v>112718.75035999999</v>
      </c>
      <c r="W90" s="15">
        <v>0</v>
      </c>
      <c r="X90" s="15">
        <v>0</v>
      </c>
      <c r="Y90" s="15">
        <v>1.052</v>
      </c>
      <c r="Z90" s="15">
        <v>651.04427999999996</v>
      </c>
      <c r="AA90" s="15">
        <v>1779.1475799999998</v>
      </c>
      <c r="AB90" s="15">
        <v>33.055430000000001</v>
      </c>
      <c r="AC90" s="15">
        <v>-0.25</v>
      </c>
      <c r="AD90" s="15">
        <v>146.42986999999999</v>
      </c>
      <c r="AE90" s="15">
        <v>0</v>
      </c>
      <c r="AF90" s="15">
        <f t="shared" si="7"/>
        <v>204919.70653999998</v>
      </c>
      <c r="AG90" s="15">
        <v>-0.25756000000000001</v>
      </c>
      <c r="AH90" s="15">
        <f t="shared" si="8"/>
        <v>204919.96409999998</v>
      </c>
      <c r="AI90" s="15">
        <v>78000</v>
      </c>
    </row>
    <row r="91" spans="1:35" s="3" customFormat="1" ht="12.75" customHeight="1" x14ac:dyDescent="0.15">
      <c r="A91" s="36" t="s">
        <v>230</v>
      </c>
      <c r="B91" s="36"/>
      <c r="C91" s="17">
        <f t="shared" ref="C91:AI91" si="9">SUM(C7:C90)</f>
        <v>66248713.491690025</v>
      </c>
      <c r="D91" s="17">
        <f t="shared" si="9"/>
        <v>28997790.27015001</v>
      </c>
      <c r="E91" s="17">
        <f t="shared" si="9"/>
        <v>0</v>
      </c>
      <c r="F91" s="17">
        <f t="shared" si="9"/>
        <v>-207752.41912000004</v>
      </c>
      <c r="G91" s="17">
        <f t="shared" si="9"/>
        <v>37458675.640660033</v>
      </c>
      <c r="H91" s="17">
        <f t="shared" si="9"/>
        <v>97344147.888359994</v>
      </c>
      <c r="I91" s="17">
        <f t="shared" si="9"/>
        <v>41053554.286519989</v>
      </c>
      <c r="J91" s="17">
        <f t="shared" si="9"/>
        <v>2626740.383940001</v>
      </c>
      <c r="K91" s="17">
        <f t="shared" si="9"/>
        <v>-2481925.8307799986</v>
      </c>
      <c r="L91" s="17">
        <f t="shared" si="9"/>
        <v>313038254.30059999</v>
      </c>
      <c r="M91" s="17">
        <f t="shared" si="9"/>
        <v>233656755.10477996</v>
      </c>
      <c r="N91" s="17">
        <f t="shared" si="9"/>
        <v>-235247922.69039005</v>
      </c>
      <c r="O91" s="17">
        <f t="shared" si="9"/>
        <v>79381499.195819944</v>
      </c>
      <c r="P91" s="17">
        <f t="shared" si="9"/>
        <v>-23880257.79511999</v>
      </c>
      <c r="Q91" s="17">
        <f t="shared" si="9"/>
        <v>163810941.52332997</v>
      </c>
      <c r="R91" s="17">
        <f t="shared" si="9"/>
        <v>159497757.70971993</v>
      </c>
      <c r="S91" s="17">
        <f t="shared" si="9"/>
        <v>-4768991.8600899996</v>
      </c>
      <c r="T91" s="17">
        <f t="shared" si="9"/>
        <v>99594324.935769945</v>
      </c>
      <c r="U91" s="17">
        <f t="shared" si="9"/>
        <v>-5425.9584399999994</v>
      </c>
      <c r="V91" s="17">
        <f t="shared" si="9"/>
        <v>98639843.943409935</v>
      </c>
      <c r="W91" s="17">
        <f t="shared" si="9"/>
        <v>827420.34574000002</v>
      </c>
      <c r="X91" s="17">
        <f t="shared" si="9"/>
        <v>16317918.868089998</v>
      </c>
      <c r="Y91" s="17">
        <f t="shared" si="9"/>
        <v>1559114.8176899999</v>
      </c>
      <c r="Z91" s="17">
        <f t="shared" si="9"/>
        <v>7077575.0125100017</v>
      </c>
      <c r="AA91" s="17">
        <f t="shared" si="9"/>
        <v>36098611.423179977</v>
      </c>
      <c r="AB91" s="17">
        <f t="shared" si="9"/>
        <v>18358310.862500001</v>
      </c>
      <c r="AC91" s="17">
        <f t="shared" si="9"/>
        <v>-6477490.3631799975</v>
      </c>
      <c r="AD91" s="17">
        <f t="shared" si="9"/>
        <v>19834857.390940003</v>
      </c>
      <c r="AE91" s="17">
        <f t="shared" si="9"/>
        <v>-657184.24075999984</v>
      </c>
      <c r="AF91" s="17">
        <f t="shared" si="9"/>
        <v>842736931.24433982</v>
      </c>
      <c r="AG91" s="17">
        <f t="shared" si="9"/>
        <v>-273726951.15788001</v>
      </c>
      <c r="AH91" s="17">
        <f t="shared" si="9"/>
        <v>1116463882.4022198</v>
      </c>
      <c r="AI91" s="17">
        <f t="shared" si="9"/>
        <v>246505865.99999997</v>
      </c>
    </row>
    <row r="93" spans="1:35" ht="28.5" customHeight="1" x14ac:dyDescent="0.15">
      <c r="A93" s="42" t="s">
        <v>273</v>
      </c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</row>
  </sheetData>
  <mergeCells count="5">
    <mergeCell ref="A91:B91"/>
    <mergeCell ref="A2:B2"/>
    <mergeCell ref="A3:B3"/>
    <mergeCell ref="C4:AI4"/>
    <mergeCell ref="A93:S93"/>
  </mergeCells>
  <pageMargins left="0.23622047244094491" right="0.23622047244094491" top="0.19685039370078741" bottom="0.19685039370078741" header="0.31496062992125984" footer="0.31496062992125984"/>
  <pageSetup paperSize="9" scale="38" orientation="landscape" horizont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 tint="0.39997558519241921"/>
    <outlinePr summaryBelow="0"/>
  </sheetPr>
  <dimension ref="A1:S93"/>
  <sheetViews>
    <sheetView showGridLines="0" zoomScale="80" zoomScaleNormal="80" workbookViewId="0">
      <pane xSplit="2" ySplit="5" topLeftCell="C6" activePane="bottomRight" state="frozenSplit"/>
      <selection activeCell="G97" sqref="G97"/>
      <selection pane="topRight" activeCell="G97" sqref="G97"/>
      <selection pane="bottomLeft" activeCell="G97" sqref="G97"/>
      <selection pane="bottomRight"/>
    </sheetView>
  </sheetViews>
  <sheetFormatPr baseColWidth="10" defaultColWidth="10.83203125" defaultRowHeight="12.75" customHeight="1" x14ac:dyDescent="0.15"/>
  <cols>
    <col min="1" max="1" width="4.83203125" style="2" customWidth="1"/>
    <col min="2" max="2" width="34.6640625" style="2" customWidth="1"/>
    <col min="3" max="4" width="11" style="2" bestFit="1" customWidth="1"/>
    <col min="5" max="5" width="12.5" style="2" customWidth="1"/>
    <col min="6" max="6" width="13.6640625" style="2" customWidth="1"/>
    <col min="7" max="7" width="12.33203125" style="2" customWidth="1"/>
    <col min="8" max="8" width="12" style="2" customWidth="1"/>
    <col min="9" max="9" width="12.5" style="2" customWidth="1"/>
    <col min="10" max="18" width="11" style="2" bestFit="1" customWidth="1"/>
    <col min="19" max="19" width="12.83203125" style="3" customWidth="1"/>
    <col min="20" max="16384" width="10.83203125" style="2"/>
  </cols>
  <sheetData>
    <row r="1" spans="1:19" ht="15.75" customHeight="1" x14ac:dyDescent="0.2">
      <c r="A1" s="29" t="s">
        <v>268</v>
      </c>
      <c r="B1" s="18"/>
    </row>
    <row r="2" spans="1:19" ht="17.25" customHeight="1" x14ac:dyDescent="0.2">
      <c r="A2" s="45"/>
      <c r="B2" s="45"/>
    </row>
    <row r="3" spans="1:19" ht="14.25" customHeight="1" x14ac:dyDescent="0.15">
      <c r="A3" s="38" t="s">
        <v>231</v>
      </c>
      <c r="B3" s="38"/>
      <c r="S3" s="7" t="s">
        <v>1</v>
      </c>
    </row>
    <row r="4" spans="1:19" ht="14.25" customHeight="1" x14ac:dyDescent="0.2">
      <c r="A4" s="24"/>
      <c r="B4" s="30">
        <v>43101</v>
      </c>
      <c r="C4" s="46" t="s">
        <v>2</v>
      </c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8"/>
    </row>
    <row r="5" spans="1:19" s="14" customFormat="1" ht="178.5" customHeight="1" x14ac:dyDescent="0.2">
      <c r="A5" s="28" t="s">
        <v>5</v>
      </c>
      <c r="B5" s="28" t="s">
        <v>6</v>
      </c>
      <c r="C5" s="10" t="s">
        <v>38</v>
      </c>
      <c r="D5" s="10" t="s">
        <v>39</v>
      </c>
      <c r="E5" s="10" t="s">
        <v>40</v>
      </c>
      <c r="F5" s="10" t="s">
        <v>41</v>
      </c>
      <c r="G5" s="11" t="s">
        <v>42</v>
      </c>
      <c r="H5" s="10" t="s">
        <v>43</v>
      </c>
      <c r="I5" s="11" t="s">
        <v>42</v>
      </c>
      <c r="J5" s="10" t="s">
        <v>44</v>
      </c>
      <c r="K5" s="10" t="s">
        <v>45</v>
      </c>
      <c r="L5" s="10" t="s">
        <v>46</v>
      </c>
      <c r="M5" s="10" t="s">
        <v>47</v>
      </c>
      <c r="N5" s="10" t="s">
        <v>48</v>
      </c>
      <c r="O5" s="10" t="s">
        <v>49</v>
      </c>
      <c r="P5" s="10" t="s">
        <v>50</v>
      </c>
      <c r="Q5" s="10" t="s">
        <v>51</v>
      </c>
      <c r="R5" s="10" t="s">
        <v>52</v>
      </c>
      <c r="S5" s="10" t="s">
        <v>53</v>
      </c>
    </row>
    <row r="6" spans="1:19" s="14" customFormat="1" ht="16.25" customHeight="1" x14ac:dyDescent="0.2">
      <c r="A6" s="19">
        <v>1</v>
      </c>
      <c r="B6" s="19">
        <v>2</v>
      </c>
      <c r="C6" s="9">
        <v>3</v>
      </c>
      <c r="D6" s="35">
        <v>4</v>
      </c>
      <c r="E6" s="35">
        <v>5</v>
      </c>
      <c r="F6" s="35">
        <v>6</v>
      </c>
      <c r="G6" s="35">
        <v>7</v>
      </c>
      <c r="H6" s="35">
        <v>8</v>
      </c>
      <c r="I6" s="35">
        <v>9</v>
      </c>
      <c r="J6" s="35">
        <v>10</v>
      </c>
      <c r="K6" s="35">
        <v>11</v>
      </c>
      <c r="L6" s="35">
        <v>12</v>
      </c>
      <c r="M6" s="35">
        <v>13</v>
      </c>
      <c r="N6" s="35">
        <v>14</v>
      </c>
      <c r="O6" s="35">
        <v>15</v>
      </c>
      <c r="P6" s="35">
        <v>16</v>
      </c>
      <c r="Q6" s="35">
        <v>17</v>
      </c>
      <c r="R6" s="35">
        <v>18</v>
      </c>
      <c r="S6" s="35">
        <v>19</v>
      </c>
    </row>
    <row r="7" spans="1:19" ht="12.75" customHeight="1" x14ac:dyDescent="0.15">
      <c r="A7" s="25" t="s">
        <v>66</v>
      </c>
      <c r="B7" s="25" t="s">
        <v>67</v>
      </c>
      <c r="C7" s="15">
        <v>12393520.339199999</v>
      </c>
      <c r="D7" s="15">
        <v>44374.768709999997</v>
      </c>
      <c r="E7" s="15">
        <v>114768283.24266002</v>
      </c>
      <c r="F7" s="15">
        <v>27086717.668520004</v>
      </c>
      <c r="G7" s="15">
        <v>23676241.511769999</v>
      </c>
      <c r="H7" s="15">
        <v>87681554.341890007</v>
      </c>
      <c r="I7" s="15">
        <v>38683172.744460002</v>
      </c>
      <c r="J7" s="15">
        <v>0</v>
      </c>
      <c r="K7" s="15">
        <v>2028.5992200000001</v>
      </c>
      <c r="L7" s="15">
        <v>0</v>
      </c>
      <c r="M7" s="15">
        <v>0</v>
      </c>
      <c r="N7" s="15">
        <v>107614.61521</v>
      </c>
      <c r="O7" s="15">
        <v>2136221.4040000001</v>
      </c>
      <c r="P7" s="15">
        <v>6153528.4449299993</v>
      </c>
      <c r="Q7" s="15">
        <v>1341072.10461</v>
      </c>
      <c r="R7" s="15">
        <v>128534.6237</v>
      </c>
      <c r="S7" s="16">
        <v>137075178.14223999</v>
      </c>
    </row>
    <row r="8" spans="1:19" ht="12.75" customHeight="1" x14ac:dyDescent="0.15">
      <c r="A8" s="25" t="s">
        <v>64</v>
      </c>
      <c r="B8" s="25" t="s">
        <v>65</v>
      </c>
      <c r="C8" s="15">
        <v>5000000</v>
      </c>
      <c r="D8" s="15">
        <v>204122.07397999999</v>
      </c>
      <c r="E8" s="15">
        <v>77809868.528939992</v>
      </c>
      <c r="F8" s="15">
        <v>29293540.550189998</v>
      </c>
      <c r="G8" s="15">
        <v>16824011.319049999</v>
      </c>
      <c r="H8" s="15">
        <v>48505497.149379998</v>
      </c>
      <c r="I8" s="15">
        <v>17731743.731520001</v>
      </c>
      <c r="J8" s="15">
        <v>0</v>
      </c>
      <c r="K8" s="15">
        <v>0</v>
      </c>
      <c r="L8" s="15">
        <v>51552.395329999999</v>
      </c>
      <c r="M8" s="15">
        <v>0</v>
      </c>
      <c r="N8" s="15">
        <v>399909.02827000001</v>
      </c>
      <c r="O8" s="15">
        <v>71991.600709999999</v>
      </c>
      <c r="P8" s="15">
        <v>1919823.7621299999</v>
      </c>
      <c r="Q8" s="15">
        <v>428072.78176000004</v>
      </c>
      <c r="R8" s="15">
        <v>0</v>
      </c>
      <c r="S8" s="16">
        <v>85885340.171120018</v>
      </c>
    </row>
    <row r="9" spans="1:19" ht="12.75" customHeight="1" x14ac:dyDescent="0.15">
      <c r="A9" s="25" t="s">
        <v>62</v>
      </c>
      <c r="B9" s="25" t="s">
        <v>63</v>
      </c>
      <c r="C9" s="15">
        <v>2424.3960900000002</v>
      </c>
      <c r="D9" s="15">
        <v>218489.40745999999</v>
      </c>
      <c r="E9" s="15">
        <v>25451119.518610001</v>
      </c>
      <c r="F9" s="15">
        <v>17693432.202700004</v>
      </c>
      <c r="G9" s="15">
        <v>11435625.292800002</v>
      </c>
      <c r="H9" s="15">
        <v>7712180.9220099989</v>
      </c>
      <c r="I9" s="15">
        <v>3222581.5028900001</v>
      </c>
      <c r="J9" s="15">
        <v>0</v>
      </c>
      <c r="K9" s="15">
        <v>0</v>
      </c>
      <c r="L9" s="15">
        <v>519.12359000000004</v>
      </c>
      <c r="M9" s="15">
        <v>0</v>
      </c>
      <c r="N9" s="15">
        <v>0</v>
      </c>
      <c r="O9" s="15">
        <v>5350.4702699999998</v>
      </c>
      <c r="P9" s="15">
        <v>514248.50251999998</v>
      </c>
      <c r="Q9" s="15">
        <v>262271.51893000002</v>
      </c>
      <c r="R9" s="15">
        <v>0</v>
      </c>
      <c r="S9" s="16">
        <v>26454422.93747</v>
      </c>
    </row>
    <row r="10" spans="1:19" ht="12.75" customHeight="1" x14ac:dyDescent="0.15">
      <c r="A10" s="25" t="s">
        <v>68</v>
      </c>
      <c r="B10" s="25" t="s">
        <v>69</v>
      </c>
      <c r="C10" s="15">
        <v>414104.40732999996</v>
      </c>
      <c r="D10" s="15">
        <v>145254.75095000002</v>
      </c>
      <c r="E10" s="15">
        <v>31784924.39573</v>
      </c>
      <c r="F10" s="15">
        <v>23802636.7641</v>
      </c>
      <c r="G10" s="15">
        <v>12747890.515509998</v>
      </c>
      <c r="H10" s="15">
        <v>7922653.7832300002</v>
      </c>
      <c r="I10" s="15">
        <v>2677733.7209700001</v>
      </c>
      <c r="J10" s="15">
        <v>3751.84512</v>
      </c>
      <c r="K10" s="15">
        <v>0</v>
      </c>
      <c r="L10" s="15">
        <v>104792.1829</v>
      </c>
      <c r="M10" s="15">
        <v>0</v>
      </c>
      <c r="N10" s="15">
        <v>0</v>
      </c>
      <c r="O10" s="15">
        <v>5332.0902999999998</v>
      </c>
      <c r="P10" s="15">
        <v>160991.72203999999</v>
      </c>
      <c r="Q10" s="15">
        <v>186121.03716000001</v>
      </c>
      <c r="R10" s="15">
        <v>0</v>
      </c>
      <c r="S10" s="16">
        <v>32805272.431530006</v>
      </c>
    </row>
    <row r="11" spans="1:19" ht="12.75" customHeight="1" x14ac:dyDescent="0.15">
      <c r="A11" s="25" t="s">
        <v>78</v>
      </c>
      <c r="B11" s="25" t="s">
        <v>79</v>
      </c>
      <c r="C11" s="15">
        <v>0</v>
      </c>
      <c r="D11" s="15">
        <v>1482473.27104</v>
      </c>
      <c r="E11" s="15">
        <v>36850808.443210006</v>
      </c>
      <c r="F11" s="15">
        <v>23551194.255990002</v>
      </c>
      <c r="G11" s="15">
        <v>19635019.579569995</v>
      </c>
      <c r="H11" s="15">
        <v>13291584.551580001</v>
      </c>
      <c r="I11" s="15">
        <v>10499964.777380001</v>
      </c>
      <c r="J11" s="15">
        <v>4688.5152400000006</v>
      </c>
      <c r="K11" s="15">
        <v>0</v>
      </c>
      <c r="L11" s="15">
        <v>0</v>
      </c>
      <c r="M11" s="15">
        <v>194042.76659000001</v>
      </c>
      <c r="N11" s="15">
        <v>62045.243589999998</v>
      </c>
      <c r="O11" s="15">
        <v>24583.220580000001</v>
      </c>
      <c r="P11" s="15">
        <v>5388180.8553400002</v>
      </c>
      <c r="Q11" s="15">
        <v>458292.43669</v>
      </c>
      <c r="R11" s="15">
        <v>0</v>
      </c>
      <c r="S11" s="16">
        <v>44465114.752279997</v>
      </c>
    </row>
    <row r="12" spans="1:19" ht="12.75" customHeight="1" x14ac:dyDescent="0.15">
      <c r="A12" s="25" t="s">
        <v>110</v>
      </c>
      <c r="B12" s="25" t="s">
        <v>111</v>
      </c>
      <c r="C12" s="15">
        <v>0</v>
      </c>
      <c r="D12" s="15">
        <v>2068.5019400000001</v>
      </c>
      <c r="E12" s="15">
        <v>3682128.9638</v>
      </c>
      <c r="F12" s="15">
        <v>2314693.7725800001</v>
      </c>
      <c r="G12" s="15">
        <v>877749.04024</v>
      </c>
      <c r="H12" s="15">
        <v>1367435.1912199999</v>
      </c>
      <c r="I12" s="15">
        <v>550184.44264999998</v>
      </c>
      <c r="J12" s="15">
        <v>0</v>
      </c>
      <c r="K12" s="15">
        <v>0</v>
      </c>
      <c r="L12" s="15">
        <v>0</v>
      </c>
      <c r="M12" s="15">
        <v>10585.5273</v>
      </c>
      <c r="N12" s="15">
        <v>19319.659810000001</v>
      </c>
      <c r="O12" s="15">
        <v>112.82243</v>
      </c>
      <c r="P12" s="15">
        <v>63892.248449999999</v>
      </c>
      <c r="Q12" s="15">
        <v>222106.53759999998</v>
      </c>
      <c r="R12" s="15">
        <v>0</v>
      </c>
      <c r="S12" s="16">
        <v>4000214.2613300001</v>
      </c>
    </row>
    <row r="13" spans="1:19" ht="12.75" customHeight="1" x14ac:dyDescent="0.15">
      <c r="A13" s="25" t="s">
        <v>76</v>
      </c>
      <c r="B13" s="25" t="s">
        <v>77</v>
      </c>
      <c r="C13" s="15">
        <v>0</v>
      </c>
      <c r="D13" s="15">
        <v>180369.23777000001</v>
      </c>
      <c r="E13" s="15">
        <v>11079689.873720001</v>
      </c>
      <c r="F13" s="15">
        <v>6061875.8699900005</v>
      </c>
      <c r="G13" s="15">
        <v>5023506.9162000008</v>
      </c>
      <c r="H13" s="15">
        <v>5017743.0166699998</v>
      </c>
      <c r="I13" s="15">
        <v>2240257.6823800001</v>
      </c>
      <c r="J13" s="15">
        <v>158.63999999999999</v>
      </c>
      <c r="K13" s="15">
        <v>0</v>
      </c>
      <c r="L13" s="15">
        <v>0</v>
      </c>
      <c r="M13" s="15">
        <v>0</v>
      </c>
      <c r="N13" s="15">
        <v>0</v>
      </c>
      <c r="O13" s="15">
        <v>6222.1051099999995</v>
      </c>
      <c r="P13" s="15">
        <v>293600.30498000002</v>
      </c>
      <c r="Q13" s="15">
        <v>499633.00274999999</v>
      </c>
      <c r="R13" s="15">
        <v>0</v>
      </c>
      <c r="S13" s="16">
        <v>12059673.164330004</v>
      </c>
    </row>
    <row r="14" spans="1:19" ht="12.75" customHeight="1" x14ac:dyDescent="0.15">
      <c r="A14" s="25" t="s">
        <v>100</v>
      </c>
      <c r="B14" s="25" t="s">
        <v>101</v>
      </c>
      <c r="C14" s="15">
        <v>624993.14225999999</v>
      </c>
      <c r="D14" s="15">
        <v>251452.85790999999</v>
      </c>
      <c r="E14" s="15">
        <v>19453299.638080005</v>
      </c>
      <c r="F14" s="15">
        <v>10887246.630770005</v>
      </c>
      <c r="G14" s="15">
        <v>6629861.865220001</v>
      </c>
      <c r="H14" s="15">
        <v>8566053.0073099993</v>
      </c>
      <c r="I14" s="15">
        <v>2427084.3536899998</v>
      </c>
      <c r="J14" s="15">
        <v>28662.791369999999</v>
      </c>
      <c r="K14" s="15">
        <v>62249.884319999997</v>
      </c>
      <c r="L14" s="15">
        <v>0</v>
      </c>
      <c r="M14" s="15">
        <v>0</v>
      </c>
      <c r="N14" s="15">
        <v>0</v>
      </c>
      <c r="O14" s="15">
        <v>0</v>
      </c>
      <c r="P14" s="15">
        <v>876582.10232000006</v>
      </c>
      <c r="Q14" s="15">
        <v>439580.90992000001</v>
      </c>
      <c r="R14" s="15">
        <v>0</v>
      </c>
      <c r="S14" s="16">
        <v>21736821.326180004</v>
      </c>
    </row>
    <row r="15" spans="1:19" ht="12.75" customHeight="1" x14ac:dyDescent="0.15">
      <c r="A15" s="25" t="s">
        <v>146</v>
      </c>
      <c r="B15" s="25" t="s">
        <v>147</v>
      </c>
      <c r="C15" s="15">
        <v>0</v>
      </c>
      <c r="D15" s="15">
        <v>432959.07831000001</v>
      </c>
      <c r="E15" s="15">
        <v>19915341.235169999</v>
      </c>
      <c r="F15" s="15">
        <v>13289874.500600001</v>
      </c>
      <c r="G15" s="15">
        <v>6844521.0860000011</v>
      </c>
      <c r="H15" s="15">
        <v>6625466.7345699985</v>
      </c>
      <c r="I15" s="15">
        <v>3101099.3761299998</v>
      </c>
      <c r="J15" s="15">
        <v>10355.311460000001</v>
      </c>
      <c r="K15" s="15">
        <v>0</v>
      </c>
      <c r="L15" s="15">
        <v>0</v>
      </c>
      <c r="M15" s="15">
        <v>0</v>
      </c>
      <c r="N15" s="15">
        <v>0</v>
      </c>
      <c r="O15" s="15">
        <v>4847.2698700000001</v>
      </c>
      <c r="P15" s="15">
        <v>1086621.1256899999</v>
      </c>
      <c r="Q15" s="15">
        <v>256952.13773000002</v>
      </c>
      <c r="R15" s="15">
        <v>489656.34760999994</v>
      </c>
      <c r="S15" s="16">
        <v>22196732.50584</v>
      </c>
    </row>
    <row r="16" spans="1:19" ht="12.75" customHeight="1" x14ac:dyDescent="0.15">
      <c r="A16" s="25" t="s">
        <v>90</v>
      </c>
      <c r="B16" s="25" t="s">
        <v>91</v>
      </c>
      <c r="C16" s="15">
        <v>0</v>
      </c>
      <c r="D16" s="15">
        <v>60078.904130000003</v>
      </c>
      <c r="E16" s="15">
        <v>21573997.343559995</v>
      </c>
      <c r="F16" s="15">
        <v>14894809.010579996</v>
      </c>
      <c r="G16" s="15">
        <v>13786076.559619997</v>
      </c>
      <c r="H16" s="15">
        <v>6679188.3329799995</v>
      </c>
      <c r="I16" s="15">
        <v>5835853.47743</v>
      </c>
      <c r="J16" s="15">
        <v>7195.7516599999999</v>
      </c>
      <c r="K16" s="15">
        <v>0</v>
      </c>
      <c r="L16" s="15">
        <v>7018.6707399999996</v>
      </c>
      <c r="M16" s="15">
        <v>0</v>
      </c>
      <c r="N16" s="15">
        <v>0</v>
      </c>
      <c r="O16" s="15">
        <v>188028.36564999999</v>
      </c>
      <c r="P16" s="15">
        <v>1219937.3615900003</v>
      </c>
      <c r="Q16" s="15">
        <v>184122.95758999998</v>
      </c>
      <c r="R16" s="15">
        <v>0</v>
      </c>
      <c r="S16" s="16">
        <v>23240379.354919996</v>
      </c>
    </row>
    <row r="17" spans="1:19" ht="12.75" customHeight="1" x14ac:dyDescent="0.15">
      <c r="A17" s="25" t="s">
        <v>74</v>
      </c>
      <c r="B17" s="25" t="s">
        <v>75</v>
      </c>
      <c r="C17" s="15">
        <v>0</v>
      </c>
      <c r="D17" s="15">
        <v>0</v>
      </c>
      <c r="E17" s="15">
        <v>4346390.0671500005</v>
      </c>
      <c r="F17" s="15">
        <v>2259386.0677300002</v>
      </c>
      <c r="G17" s="15">
        <v>2153920.8299400001</v>
      </c>
      <c r="H17" s="15">
        <v>2086989.2779699999</v>
      </c>
      <c r="I17" s="15">
        <v>387987.35589000001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32609.162349999999</v>
      </c>
      <c r="P17" s="15">
        <v>102393.95341</v>
      </c>
      <c r="Q17" s="15">
        <v>131506.41553</v>
      </c>
      <c r="R17" s="15">
        <v>0</v>
      </c>
      <c r="S17" s="16">
        <v>4612899.5984399999</v>
      </c>
    </row>
    <row r="18" spans="1:19" ht="12.75" customHeight="1" x14ac:dyDescent="0.15">
      <c r="A18" s="25" t="s">
        <v>104</v>
      </c>
      <c r="B18" s="25" t="s">
        <v>105</v>
      </c>
      <c r="C18" s="15">
        <v>0</v>
      </c>
      <c r="D18" s="15">
        <v>2.0549300000000001</v>
      </c>
      <c r="E18" s="15">
        <v>16133439.373500004</v>
      </c>
      <c r="F18" s="15">
        <v>11318651.510020005</v>
      </c>
      <c r="G18" s="15">
        <v>10277815.68599</v>
      </c>
      <c r="H18" s="15">
        <v>4814787.8634799998</v>
      </c>
      <c r="I18" s="15">
        <v>2734606.8807100002</v>
      </c>
      <c r="J18" s="15">
        <v>24278.250360000002</v>
      </c>
      <c r="K18" s="15">
        <v>0</v>
      </c>
      <c r="L18" s="15">
        <v>351.67907000000002</v>
      </c>
      <c r="M18" s="15">
        <v>0</v>
      </c>
      <c r="N18" s="15">
        <v>0</v>
      </c>
      <c r="O18" s="15">
        <v>112218.79822000001</v>
      </c>
      <c r="P18" s="15">
        <v>520826.24277999997</v>
      </c>
      <c r="Q18" s="15">
        <v>302480.77167000005</v>
      </c>
      <c r="R18" s="15">
        <v>0</v>
      </c>
      <c r="S18" s="16">
        <v>17093597.170530003</v>
      </c>
    </row>
    <row r="19" spans="1:19" ht="12.75" customHeight="1" x14ac:dyDescent="0.15">
      <c r="A19" s="25" t="s">
        <v>96</v>
      </c>
      <c r="B19" s="25" t="s">
        <v>97</v>
      </c>
      <c r="C19" s="15">
        <v>0</v>
      </c>
      <c r="D19" s="15">
        <v>5550.6766699999998</v>
      </c>
      <c r="E19" s="15">
        <v>15616013.306080002</v>
      </c>
      <c r="F19" s="15">
        <v>12955953.991950002</v>
      </c>
      <c r="G19" s="15">
        <v>5619810.3750799987</v>
      </c>
      <c r="H19" s="15">
        <v>2660057.5979000004</v>
      </c>
      <c r="I19" s="15">
        <v>1758539.9860100001</v>
      </c>
      <c r="J19" s="15">
        <v>7564.8953499999998</v>
      </c>
      <c r="K19" s="15">
        <v>0</v>
      </c>
      <c r="L19" s="15">
        <v>0</v>
      </c>
      <c r="M19" s="15">
        <v>48583.91</v>
      </c>
      <c r="N19" s="15">
        <v>0</v>
      </c>
      <c r="O19" s="15">
        <v>40365.921759999997</v>
      </c>
      <c r="P19" s="15">
        <v>465777.39107000001</v>
      </c>
      <c r="Q19" s="15">
        <v>189104.17764000001</v>
      </c>
      <c r="R19" s="15">
        <v>0</v>
      </c>
      <c r="S19" s="16">
        <v>16372960.278570004</v>
      </c>
    </row>
    <row r="20" spans="1:19" ht="12.75" customHeight="1" x14ac:dyDescent="0.15">
      <c r="A20" s="25" t="s">
        <v>142</v>
      </c>
      <c r="B20" s="25" t="s">
        <v>143</v>
      </c>
      <c r="C20" s="15">
        <v>0</v>
      </c>
      <c r="D20" s="15">
        <v>74306.700809999995</v>
      </c>
      <c r="E20" s="15">
        <v>9695239.0289099999</v>
      </c>
      <c r="F20" s="15">
        <v>6777606.6666199993</v>
      </c>
      <c r="G20" s="15">
        <v>5328666.2180300001</v>
      </c>
      <c r="H20" s="15">
        <v>2917630.3934199996</v>
      </c>
      <c r="I20" s="15">
        <v>872107.12006999995</v>
      </c>
      <c r="J20" s="15">
        <v>0</v>
      </c>
      <c r="K20" s="15">
        <v>0</v>
      </c>
      <c r="L20" s="15">
        <v>0</v>
      </c>
      <c r="M20" s="15">
        <v>16851.617119999999</v>
      </c>
      <c r="N20" s="15">
        <v>44233.840499999998</v>
      </c>
      <c r="O20" s="15">
        <v>1235.0155099999999</v>
      </c>
      <c r="P20" s="15">
        <v>355515.47791000002</v>
      </c>
      <c r="Q20" s="15">
        <v>90917.943809999997</v>
      </c>
      <c r="R20" s="15">
        <v>20203.98674</v>
      </c>
      <c r="S20" s="16">
        <v>10298503.611310001</v>
      </c>
    </row>
    <row r="21" spans="1:19" ht="12.75" customHeight="1" x14ac:dyDescent="0.15">
      <c r="A21" s="25" t="s">
        <v>226</v>
      </c>
      <c r="B21" s="25" t="s">
        <v>227</v>
      </c>
      <c r="C21" s="15">
        <v>9708783.4253000002</v>
      </c>
      <c r="D21" s="15">
        <v>0</v>
      </c>
      <c r="E21" s="15">
        <v>806264.59814999998</v>
      </c>
      <c r="F21" s="15">
        <v>488525.64677000005</v>
      </c>
      <c r="G21" s="15">
        <v>449887.22084000002</v>
      </c>
      <c r="H21" s="15">
        <v>317738.95137999998</v>
      </c>
      <c r="I21" s="15">
        <v>131815.12643999999</v>
      </c>
      <c r="J21" s="15">
        <v>0</v>
      </c>
      <c r="K21" s="15">
        <v>10058.771430000001</v>
      </c>
      <c r="L21" s="15">
        <v>5400082.7992000002</v>
      </c>
      <c r="M21" s="15">
        <v>0</v>
      </c>
      <c r="N21" s="15">
        <v>0</v>
      </c>
      <c r="O21" s="15">
        <v>50968.586049999998</v>
      </c>
      <c r="P21" s="15">
        <v>2491.2823200000003</v>
      </c>
      <c r="Q21" s="15">
        <v>35382.712899999999</v>
      </c>
      <c r="R21" s="15">
        <v>0</v>
      </c>
      <c r="S21" s="16">
        <v>16014032.175350001</v>
      </c>
    </row>
    <row r="22" spans="1:19" ht="12.75" customHeight="1" x14ac:dyDescent="0.15">
      <c r="A22" s="25" t="s">
        <v>80</v>
      </c>
      <c r="B22" s="25" t="s">
        <v>81</v>
      </c>
      <c r="C22" s="15">
        <v>0</v>
      </c>
      <c r="D22" s="15">
        <v>860742.77986000001</v>
      </c>
      <c r="E22" s="15">
        <v>2499333.8278799998</v>
      </c>
      <c r="F22" s="15">
        <v>1250055.23544</v>
      </c>
      <c r="G22" s="15">
        <v>420462.71363999997</v>
      </c>
      <c r="H22" s="15">
        <v>1249278.59244</v>
      </c>
      <c r="I22" s="15">
        <v>223677.01345</v>
      </c>
      <c r="J22" s="15">
        <v>731.44849999999997</v>
      </c>
      <c r="K22" s="15">
        <v>0</v>
      </c>
      <c r="L22" s="15">
        <v>0</v>
      </c>
      <c r="M22" s="15">
        <v>0</v>
      </c>
      <c r="N22" s="15">
        <v>0</v>
      </c>
      <c r="O22" s="15">
        <v>275.14904999999999</v>
      </c>
      <c r="P22" s="15">
        <v>55414.02861999999</v>
      </c>
      <c r="Q22" s="15">
        <v>117116.35378999999</v>
      </c>
      <c r="R22" s="15">
        <v>0</v>
      </c>
      <c r="S22" s="16">
        <v>3533613.5877</v>
      </c>
    </row>
    <row r="23" spans="1:19" ht="12.75" customHeight="1" x14ac:dyDescent="0.15">
      <c r="A23" s="25" t="s">
        <v>106</v>
      </c>
      <c r="B23" s="25" t="s">
        <v>107</v>
      </c>
      <c r="C23" s="15">
        <v>0</v>
      </c>
      <c r="D23" s="15">
        <v>124976.30581999999</v>
      </c>
      <c r="E23" s="15">
        <v>11844590.54764</v>
      </c>
      <c r="F23" s="15">
        <v>11838190.844389999</v>
      </c>
      <c r="G23" s="15">
        <v>11404989.362979999</v>
      </c>
      <c r="H23" s="15">
        <v>6399.7032500000005</v>
      </c>
      <c r="I23" s="15">
        <v>6399.7032500000005</v>
      </c>
      <c r="J23" s="15">
        <v>0</v>
      </c>
      <c r="K23" s="15">
        <v>0</v>
      </c>
      <c r="L23" s="15">
        <v>0</v>
      </c>
      <c r="M23" s="15">
        <v>54980.472000000002</v>
      </c>
      <c r="N23" s="15">
        <v>2524.3409999999999</v>
      </c>
      <c r="O23" s="15">
        <v>43.788910000000001</v>
      </c>
      <c r="P23" s="15">
        <v>188979.10206999996</v>
      </c>
      <c r="Q23" s="15">
        <v>36336.700809999995</v>
      </c>
      <c r="R23" s="15">
        <v>0</v>
      </c>
      <c r="S23" s="16">
        <v>12252431.258249998</v>
      </c>
    </row>
    <row r="24" spans="1:19" ht="12.75" customHeight="1" x14ac:dyDescent="0.15">
      <c r="A24" s="25" t="s">
        <v>108</v>
      </c>
      <c r="B24" s="25" t="s">
        <v>109</v>
      </c>
      <c r="C24" s="15">
        <v>0</v>
      </c>
      <c r="D24" s="15">
        <v>0</v>
      </c>
      <c r="E24" s="15">
        <v>8068758.23233</v>
      </c>
      <c r="F24" s="15">
        <v>5817898.9685699996</v>
      </c>
      <c r="G24" s="15">
        <v>3550159.4989200002</v>
      </c>
      <c r="H24" s="15">
        <v>2250859.26376</v>
      </c>
      <c r="I24" s="15">
        <v>915051.81346000009</v>
      </c>
      <c r="J24" s="15">
        <v>0</v>
      </c>
      <c r="K24" s="15">
        <v>0</v>
      </c>
      <c r="L24" s="15">
        <v>1469773.77828</v>
      </c>
      <c r="M24" s="15">
        <v>35738.487000000001</v>
      </c>
      <c r="N24" s="15">
        <v>0</v>
      </c>
      <c r="O24" s="15">
        <v>868.65647999999999</v>
      </c>
      <c r="P24" s="15">
        <v>157174.51093000005</v>
      </c>
      <c r="Q24" s="15">
        <v>25096.527529999999</v>
      </c>
      <c r="R24" s="15">
        <v>0</v>
      </c>
      <c r="S24" s="16">
        <v>9757410.1925499979</v>
      </c>
    </row>
    <row r="25" spans="1:19" ht="12.75" customHeight="1" x14ac:dyDescent="0.15">
      <c r="A25" s="25" t="s">
        <v>82</v>
      </c>
      <c r="B25" s="25" t="s">
        <v>83</v>
      </c>
      <c r="C25" s="15">
        <v>0</v>
      </c>
      <c r="D25" s="15">
        <v>39073.009490000004</v>
      </c>
      <c r="E25" s="15">
        <v>6645686.2941500004</v>
      </c>
      <c r="F25" s="15">
        <v>3966130.612410001</v>
      </c>
      <c r="G25" s="15">
        <v>2413030.9573100004</v>
      </c>
      <c r="H25" s="15">
        <v>2679555.6817399999</v>
      </c>
      <c r="I25" s="15">
        <v>956860.28615000006</v>
      </c>
      <c r="J25" s="15">
        <v>0</v>
      </c>
      <c r="K25" s="15">
        <v>4759.4586199999994</v>
      </c>
      <c r="L25" s="15">
        <v>102465.35773</v>
      </c>
      <c r="M25" s="15">
        <v>20312.65423</v>
      </c>
      <c r="N25" s="15">
        <v>0</v>
      </c>
      <c r="O25" s="15">
        <v>6520.4698200000003</v>
      </c>
      <c r="P25" s="15">
        <v>242128.34898000001</v>
      </c>
      <c r="Q25" s="15">
        <v>92943.09908</v>
      </c>
      <c r="R25" s="15">
        <v>0</v>
      </c>
      <c r="S25" s="16">
        <v>7153888.6921000015</v>
      </c>
    </row>
    <row r="26" spans="1:19" ht="12.75" customHeight="1" x14ac:dyDescent="0.15">
      <c r="A26" s="25" t="s">
        <v>130</v>
      </c>
      <c r="B26" s="25" t="s">
        <v>131</v>
      </c>
      <c r="C26" s="15">
        <v>0</v>
      </c>
      <c r="D26" s="15">
        <v>8753.0640700000004</v>
      </c>
      <c r="E26" s="15">
        <v>6390917.5172799993</v>
      </c>
      <c r="F26" s="15">
        <v>3662994.5828199997</v>
      </c>
      <c r="G26" s="15">
        <v>1413736.0174599998</v>
      </c>
      <c r="H26" s="15">
        <v>2727922.9344600001</v>
      </c>
      <c r="I26" s="15">
        <v>199959.68752000001</v>
      </c>
      <c r="J26" s="15">
        <v>716.34365000000003</v>
      </c>
      <c r="K26" s="15">
        <v>93932.552159999992</v>
      </c>
      <c r="L26" s="15">
        <v>0</v>
      </c>
      <c r="M26" s="15">
        <v>20296.493999999999</v>
      </c>
      <c r="N26" s="15">
        <v>0</v>
      </c>
      <c r="O26" s="15">
        <v>2064.3816700000002</v>
      </c>
      <c r="P26" s="15">
        <v>337622.36082</v>
      </c>
      <c r="Q26" s="15">
        <v>57348.060429999998</v>
      </c>
      <c r="R26" s="15">
        <v>55233.561549999999</v>
      </c>
      <c r="S26" s="16">
        <v>6966884.3356299996</v>
      </c>
    </row>
    <row r="27" spans="1:19" ht="12.75" customHeight="1" x14ac:dyDescent="0.15">
      <c r="A27" s="25" t="s">
        <v>176</v>
      </c>
      <c r="B27" s="25" t="s">
        <v>177</v>
      </c>
      <c r="C27" s="15">
        <v>0</v>
      </c>
      <c r="D27" s="15">
        <v>0</v>
      </c>
      <c r="E27" s="15">
        <v>4221468.6271900004</v>
      </c>
      <c r="F27" s="15">
        <v>2475043.15222</v>
      </c>
      <c r="G27" s="15">
        <v>2210262.3818100002</v>
      </c>
      <c r="H27" s="15">
        <v>1746425.4749700001</v>
      </c>
      <c r="I27" s="15">
        <v>521301.08968999999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1139.3425499999998</v>
      </c>
      <c r="P27" s="15">
        <v>153234.33208999998</v>
      </c>
      <c r="Q27" s="15">
        <v>32829.955470000001</v>
      </c>
      <c r="R27" s="15">
        <v>0</v>
      </c>
      <c r="S27" s="16">
        <v>4408672.2573000006</v>
      </c>
    </row>
    <row r="28" spans="1:19" ht="12.75" customHeight="1" x14ac:dyDescent="0.15">
      <c r="A28" s="25" t="s">
        <v>102</v>
      </c>
      <c r="B28" s="25" t="s">
        <v>103</v>
      </c>
      <c r="C28" s="15">
        <v>0</v>
      </c>
      <c r="D28" s="15">
        <v>291643.22635999997</v>
      </c>
      <c r="E28" s="15">
        <v>4074651.5495099998</v>
      </c>
      <c r="F28" s="15">
        <v>4073717.8724599998</v>
      </c>
      <c r="G28" s="15">
        <v>784589.23965999996</v>
      </c>
      <c r="H28" s="15">
        <v>933.67705000000001</v>
      </c>
      <c r="I28" s="15">
        <v>933.67705000000001</v>
      </c>
      <c r="J28" s="15">
        <v>4879.2811600000005</v>
      </c>
      <c r="K28" s="15">
        <v>0</v>
      </c>
      <c r="L28" s="15">
        <v>0</v>
      </c>
      <c r="M28" s="15">
        <v>26234.388019999999</v>
      </c>
      <c r="N28" s="15">
        <v>0</v>
      </c>
      <c r="O28" s="15">
        <v>3537.61868</v>
      </c>
      <c r="P28" s="15">
        <v>94907.983309999981</v>
      </c>
      <c r="Q28" s="15">
        <v>40817.591690000001</v>
      </c>
      <c r="R28" s="15">
        <v>0</v>
      </c>
      <c r="S28" s="16">
        <v>4536671.6387300007</v>
      </c>
    </row>
    <row r="29" spans="1:19" ht="12.75" customHeight="1" x14ac:dyDescent="0.15">
      <c r="A29" s="25" t="s">
        <v>150</v>
      </c>
      <c r="B29" s="25" t="s">
        <v>151</v>
      </c>
      <c r="C29" s="15">
        <v>0</v>
      </c>
      <c r="D29" s="15">
        <v>0</v>
      </c>
      <c r="E29" s="15">
        <v>2992411.56152</v>
      </c>
      <c r="F29" s="15">
        <v>1363331.8517599998</v>
      </c>
      <c r="G29" s="15">
        <v>865588.75506999984</v>
      </c>
      <c r="H29" s="15">
        <v>1629079.7097600002</v>
      </c>
      <c r="I29" s="15">
        <v>177832.71160000001</v>
      </c>
      <c r="J29" s="15">
        <v>0</v>
      </c>
      <c r="K29" s="15">
        <v>0</v>
      </c>
      <c r="L29" s="15">
        <v>0</v>
      </c>
      <c r="M29" s="15">
        <v>0</v>
      </c>
      <c r="N29" s="15">
        <v>4602.2434300000004</v>
      </c>
      <c r="O29" s="15">
        <v>2124.9948899999999</v>
      </c>
      <c r="P29" s="15">
        <v>90598.573340000017</v>
      </c>
      <c r="Q29" s="15">
        <v>20169.299630000001</v>
      </c>
      <c r="R29" s="15">
        <v>0</v>
      </c>
      <c r="S29" s="16">
        <v>3109906.6728099999</v>
      </c>
    </row>
    <row r="30" spans="1:19" ht="12.75" customHeight="1" x14ac:dyDescent="0.15">
      <c r="A30" s="25" t="s">
        <v>200</v>
      </c>
      <c r="B30" s="25" t="s">
        <v>201</v>
      </c>
      <c r="C30" s="15">
        <v>0</v>
      </c>
      <c r="D30" s="15">
        <v>276.78618</v>
      </c>
      <c r="E30" s="15">
        <v>3664108.6152500007</v>
      </c>
      <c r="F30" s="15">
        <v>3090492.2129100007</v>
      </c>
      <c r="G30" s="15">
        <v>354756.64545000007</v>
      </c>
      <c r="H30" s="15">
        <v>573616.40233999991</v>
      </c>
      <c r="I30" s="15">
        <v>386658.09577999997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6526.2475200000008</v>
      </c>
      <c r="Q30" s="15">
        <v>18096.338879999999</v>
      </c>
      <c r="R30" s="15">
        <v>0</v>
      </c>
      <c r="S30" s="16">
        <v>3689007.9878300009</v>
      </c>
    </row>
    <row r="31" spans="1:19" ht="12.75" customHeight="1" x14ac:dyDescent="0.15">
      <c r="A31" s="25" t="s">
        <v>184</v>
      </c>
      <c r="B31" s="25" t="s">
        <v>185</v>
      </c>
      <c r="C31" s="15">
        <v>0</v>
      </c>
      <c r="D31" s="15">
        <v>219.99838</v>
      </c>
      <c r="E31" s="15">
        <v>3619888.8470499995</v>
      </c>
      <c r="F31" s="15">
        <v>2909631.0539399995</v>
      </c>
      <c r="G31" s="15">
        <v>2610282.5701199998</v>
      </c>
      <c r="H31" s="15">
        <v>710257.79310999997</v>
      </c>
      <c r="I31" s="15">
        <v>434187.89581000002</v>
      </c>
      <c r="J31" s="15">
        <v>543.87093000000004</v>
      </c>
      <c r="K31" s="15">
        <v>0</v>
      </c>
      <c r="L31" s="15">
        <v>0</v>
      </c>
      <c r="M31" s="15">
        <v>8679.7293900000004</v>
      </c>
      <c r="N31" s="15">
        <v>0</v>
      </c>
      <c r="O31" s="15">
        <v>0</v>
      </c>
      <c r="P31" s="15">
        <v>114103.34639999998</v>
      </c>
      <c r="Q31" s="15">
        <v>31222.065029999998</v>
      </c>
      <c r="R31" s="15">
        <v>35502.683960000002</v>
      </c>
      <c r="S31" s="16">
        <v>3810160.5411399999</v>
      </c>
    </row>
    <row r="32" spans="1:19" ht="12.75" customHeight="1" x14ac:dyDescent="0.15">
      <c r="A32" s="25" t="s">
        <v>172</v>
      </c>
      <c r="B32" s="25" t="s">
        <v>173</v>
      </c>
      <c r="C32" s="15">
        <v>0</v>
      </c>
      <c r="D32" s="15">
        <v>1.7158599999999999</v>
      </c>
      <c r="E32" s="15">
        <v>2056128.1931099999</v>
      </c>
      <c r="F32" s="15">
        <v>1260633.0565799999</v>
      </c>
      <c r="G32" s="15">
        <v>578493.57224999997</v>
      </c>
      <c r="H32" s="15">
        <v>795495.1365299999</v>
      </c>
      <c r="I32" s="15">
        <v>230653.24937000001</v>
      </c>
      <c r="J32" s="15">
        <v>0</v>
      </c>
      <c r="K32" s="15">
        <v>0</v>
      </c>
      <c r="L32" s="15">
        <v>710.39780000000007</v>
      </c>
      <c r="M32" s="15">
        <v>3.4828199999999998</v>
      </c>
      <c r="N32" s="15">
        <v>221.4836</v>
      </c>
      <c r="O32" s="15">
        <v>7.11714</v>
      </c>
      <c r="P32" s="15">
        <v>91321.290240000002</v>
      </c>
      <c r="Q32" s="15">
        <v>28174.929700000001</v>
      </c>
      <c r="R32" s="15">
        <v>0</v>
      </c>
      <c r="S32" s="16">
        <v>2176568.6102700001</v>
      </c>
    </row>
    <row r="33" spans="1:19" ht="12.75" customHeight="1" x14ac:dyDescent="0.15">
      <c r="A33" s="25" t="s">
        <v>138</v>
      </c>
      <c r="B33" s="25" t="s">
        <v>139</v>
      </c>
      <c r="C33" s="15">
        <v>0</v>
      </c>
      <c r="D33" s="15">
        <v>0</v>
      </c>
      <c r="E33" s="15">
        <v>3152607.6995199998</v>
      </c>
      <c r="F33" s="15">
        <v>263780.79260999995</v>
      </c>
      <c r="G33" s="15">
        <v>205833.63941999999</v>
      </c>
      <c r="H33" s="15">
        <v>2888826.9069099999</v>
      </c>
      <c r="I33" s="15">
        <v>324314.12494999997</v>
      </c>
      <c r="J33" s="15">
        <v>0</v>
      </c>
      <c r="K33" s="15">
        <v>0</v>
      </c>
      <c r="L33" s="15">
        <v>0</v>
      </c>
      <c r="M33" s="15">
        <v>10000</v>
      </c>
      <c r="N33" s="15">
        <v>6384.4383699999998</v>
      </c>
      <c r="O33" s="15">
        <v>0</v>
      </c>
      <c r="P33" s="15">
        <v>73195.563680000007</v>
      </c>
      <c r="Q33" s="15">
        <v>39277.065470000001</v>
      </c>
      <c r="R33" s="15">
        <v>0</v>
      </c>
      <c r="S33" s="16">
        <v>3281464.7670399998</v>
      </c>
    </row>
    <row r="34" spans="1:19" ht="12.75" customHeight="1" x14ac:dyDescent="0.15">
      <c r="A34" s="25" t="s">
        <v>94</v>
      </c>
      <c r="B34" s="25" t="s">
        <v>95</v>
      </c>
      <c r="C34" s="15">
        <v>0</v>
      </c>
      <c r="D34" s="15">
        <v>1112963.62745</v>
      </c>
      <c r="E34" s="15">
        <v>1834065.7274299997</v>
      </c>
      <c r="F34" s="15">
        <v>1219026.8517299998</v>
      </c>
      <c r="G34" s="15">
        <v>1165534.4580399997</v>
      </c>
      <c r="H34" s="15">
        <v>615029.37898999988</v>
      </c>
      <c r="I34" s="15">
        <v>461952.06286999997</v>
      </c>
      <c r="J34" s="15">
        <v>955.77511000000004</v>
      </c>
      <c r="K34" s="15">
        <v>0</v>
      </c>
      <c r="L34" s="15">
        <v>0</v>
      </c>
      <c r="M34" s="15">
        <v>0</v>
      </c>
      <c r="N34" s="15">
        <v>7104.7123700000002</v>
      </c>
      <c r="O34" s="15">
        <v>4659.2002299999995</v>
      </c>
      <c r="P34" s="15">
        <v>47112.233970000001</v>
      </c>
      <c r="Q34" s="15">
        <v>49730.905780000001</v>
      </c>
      <c r="R34" s="15">
        <v>0</v>
      </c>
      <c r="S34" s="16">
        <v>3056592.1823399994</v>
      </c>
    </row>
    <row r="35" spans="1:19" ht="12.75" customHeight="1" x14ac:dyDescent="0.15">
      <c r="A35" s="25" t="s">
        <v>140</v>
      </c>
      <c r="B35" s="25" t="s">
        <v>141</v>
      </c>
      <c r="C35" s="15">
        <v>0</v>
      </c>
      <c r="D35" s="15">
        <v>9864.7997699999996</v>
      </c>
      <c r="E35" s="15">
        <v>1752377.4296200001</v>
      </c>
      <c r="F35" s="15">
        <v>864541.73043</v>
      </c>
      <c r="G35" s="15">
        <v>531501.22568000015</v>
      </c>
      <c r="H35" s="15">
        <v>887835.69840000023</v>
      </c>
      <c r="I35" s="15">
        <v>310481.01625000004</v>
      </c>
      <c r="J35" s="15">
        <v>224.42160000000001</v>
      </c>
      <c r="K35" s="15">
        <v>0</v>
      </c>
      <c r="L35" s="15">
        <v>1667.6406500000001</v>
      </c>
      <c r="M35" s="15">
        <v>1471.0106499999999</v>
      </c>
      <c r="N35" s="15">
        <v>155.10410999999999</v>
      </c>
      <c r="O35" s="15">
        <v>8.7775300000000005</v>
      </c>
      <c r="P35" s="15">
        <v>55616.079939999996</v>
      </c>
      <c r="Q35" s="15">
        <v>21309.023089999999</v>
      </c>
      <c r="R35" s="15">
        <v>0</v>
      </c>
      <c r="S35" s="16">
        <v>1842694.2869600002</v>
      </c>
    </row>
    <row r="36" spans="1:19" ht="12.75" customHeight="1" x14ac:dyDescent="0.15">
      <c r="A36" s="25" t="s">
        <v>86</v>
      </c>
      <c r="B36" s="25" t="s">
        <v>87</v>
      </c>
      <c r="C36" s="15">
        <v>0</v>
      </c>
      <c r="D36" s="15">
        <v>0</v>
      </c>
      <c r="E36" s="15">
        <v>1790699.0667599998</v>
      </c>
      <c r="F36" s="15">
        <v>1337480.7977499999</v>
      </c>
      <c r="G36" s="15">
        <v>1189633.7314499998</v>
      </c>
      <c r="H36" s="15">
        <v>453218.26900999999</v>
      </c>
      <c r="I36" s="15">
        <v>238281.49312</v>
      </c>
      <c r="J36" s="15">
        <v>0</v>
      </c>
      <c r="K36" s="15">
        <v>0</v>
      </c>
      <c r="L36" s="15">
        <v>0</v>
      </c>
      <c r="M36" s="15">
        <v>0</v>
      </c>
      <c r="N36" s="15">
        <v>4113.57</v>
      </c>
      <c r="O36" s="15">
        <v>2401.47525</v>
      </c>
      <c r="P36" s="15">
        <v>21181.696060000002</v>
      </c>
      <c r="Q36" s="15">
        <v>23299.367409999999</v>
      </c>
      <c r="R36" s="15">
        <v>0</v>
      </c>
      <c r="S36" s="16">
        <v>1841695.1754799997</v>
      </c>
    </row>
    <row r="37" spans="1:19" ht="12.75" customHeight="1" x14ac:dyDescent="0.15">
      <c r="A37" s="25" t="s">
        <v>188</v>
      </c>
      <c r="B37" s="25" t="s">
        <v>189</v>
      </c>
      <c r="C37" s="15">
        <v>0</v>
      </c>
      <c r="D37" s="15">
        <v>0</v>
      </c>
      <c r="E37" s="15">
        <v>1211812.9936099998</v>
      </c>
      <c r="F37" s="15">
        <v>769063.09919999994</v>
      </c>
      <c r="G37" s="15">
        <v>369504.66761999991</v>
      </c>
      <c r="H37" s="15">
        <v>442749.89440999995</v>
      </c>
      <c r="I37" s="15">
        <v>56624.891469999995</v>
      </c>
      <c r="J37" s="15">
        <v>1690.0462</v>
      </c>
      <c r="K37" s="15">
        <v>0</v>
      </c>
      <c r="L37" s="15">
        <v>0</v>
      </c>
      <c r="M37" s="15">
        <v>55.45</v>
      </c>
      <c r="N37" s="15">
        <v>0</v>
      </c>
      <c r="O37" s="15">
        <v>1502.3606</v>
      </c>
      <c r="P37" s="15">
        <v>45896.857680000001</v>
      </c>
      <c r="Q37" s="15">
        <v>14839.10153</v>
      </c>
      <c r="R37" s="15">
        <v>0</v>
      </c>
      <c r="S37" s="16">
        <v>1275796.8096199997</v>
      </c>
    </row>
    <row r="38" spans="1:19" ht="12.75" customHeight="1" x14ac:dyDescent="0.15">
      <c r="A38" s="25" t="s">
        <v>92</v>
      </c>
      <c r="B38" s="25" t="s">
        <v>93</v>
      </c>
      <c r="C38" s="15">
        <v>0</v>
      </c>
      <c r="D38" s="15">
        <v>0</v>
      </c>
      <c r="E38" s="15">
        <v>2633562.3712500003</v>
      </c>
      <c r="F38" s="15">
        <v>685867.77803000004</v>
      </c>
      <c r="G38" s="15">
        <v>274770.26692999993</v>
      </c>
      <c r="H38" s="15">
        <v>1947694.5932200002</v>
      </c>
      <c r="I38" s="15">
        <v>157262.30877</v>
      </c>
      <c r="J38" s="15">
        <v>0</v>
      </c>
      <c r="K38" s="15">
        <v>0</v>
      </c>
      <c r="L38" s="15">
        <v>0</v>
      </c>
      <c r="M38" s="15">
        <v>0</v>
      </c>
      <c r="N38" s="15">
        <v>0</v>
      </c>
      <c r="O38" s="15">
        <v>108.08735</v>
      </c>
      <c r="P38" s="15">
        <v>66996.037059999988</v>
      </c>
      <c r="Q38" s="15">
        <v>41680.489370000003</v>
      </c>
      <c r="R38" s="15">
        <v>0</v>
      </c>
      <c r="S38" s="16">
        <v>2742346.9850300006</v>
      </c>
    </row>
    <row r="39" spans="1:19" ht="12.75" customHeight="1" x14ac:dyDescent="0.15">
      <c r="A39" s="25" t="s">
        <v>98</v>
      </c>
      <c r="B39" s="25" t="s">
        <v>99</v>
      </c>
      <c r="C39" s="15">
        <v>0</v>
      </c>
      <c r="D39" s="15">
        <v>4.0000000000000003E-5</v>
      </c>
      <c r="E39" s="15">
        <v>907339.23921000003</v>
      </c>
      <c r="F39" s="15">
        <v>595916.37702000001</v>
      </c>
      <c r="G39" s="15">
        <v>489127.2797800001</v>
      </c>
      <c r="H39" s="15">
        <v>311422.86218999996</v>
      </c>
      <c r="I39" s="15">
        <v>123572.30319999999</v>
      </c>
      <c r="J39" s="15">
        <v>0</v>
      </c>
      <c r="K39" s="15">
        <v>0</v>
      </c>
      <c r="L39" s="15">
        <v>1790.3043900000002</v>
      </c>
      <c r="M39" s="15">
        <v>0</v>
      </c>
      <c r="N39" s="15">
        <v>0</v>
      </c>
      <c r="O39" s="15">
        <v>7733.9984999999997</v>
      </c>
      <c r="P39" s="15">
        <v>35784.42441</v>
      </c>
      <c r="Q39" s="15">
        <v>18627.356680000001</v>
      </c>
      <c r="R39" s="15">
        <v>0</v>
      </c>
      <c r="S39" s="16">
        <v>971275.32322999986</v>
      </c>
    </row>
    <row r="40" spans="1:19" ht="12.75" customHeight="1" x14ac:dyDescent="0.15">
      <c r="A40" s="25" t="s">
        <v>84</v>
      </c>
      <c r="B40" s="25" t="s">
        <v>85</v>
      </c>
      <c r="C40" s="15">
        <v>0</v>
      </c>
      <c r="D40" s="15">
        <v>23.676169999999999</v>
      </c>
      <c r="E40" s="15">
        <v>612328.12180999992</v>
      </c>
      <c r="F40" s="15">
        <v>468479.32457</v>
      </c>
      <c r="G40" s="15">
        <v>427763.07314999995</v>
      </c>
      <c r="H40" s="15">
        <v>143848.79723999999</v>
      </c>
      <c r="I40" s="15">
        <v>72763.2264</v>
      </c>
      <c r="J40" s="15">
        <v>0</v>
      </c>
      <c r="K40" s="15">
        <v>0</v>
      </c>
      <c r="L40" s="15">
        <v>0</v>
      </c>
      <c r="M40" s="15">
        <v>0</v>
      </c>
      <c r="N40" s="15">
        <v>22887.73186</v>
      </c>
      <c r="O40" s="15">
        <v>0</v>
      </c>
      <c r="P40" s="15">
        <v>47730.640959999997</v>
      </c>
      <c r="Q40" s="15">
        <v>12654.31208</v>
      </c>
      <c r="R40" s="15">
        <v>0</v>
      </c>
      <c r="S40" s="16">
        <v>695624.48287999991</v>
      </c>
    </row>
    <row r="41" spans="1:19" ht="12.75" customHeight="1" x14ac:dyDescent="0.15">
      <c r="A41" s="25" t="s">
        <v>112</v>
      </c>
      <c r="B41" s="25" t="s">
        <v>113</v>
      </c>
      <c r="C41" s="15">
        <v>0</v>
      </c>
      <c r="D41" s="15">
        <v>0</v>
      </c>
      <c r="E41" s="15">
        <v>446272.06909</v>
      </c>
      <c r="F41" s="15">
        <v>215614.51906000005</v>
      </c>
      <c r="G41" s="15">
        <v>103487.34761000003</v>
      </c>
      <c r="H41" s="15">
        <v>230657.55002999998</v>
      </c>
      <c r="I41" s="15">
        <v>21648.725139999999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59.947949999999999</v>
      </c>
      <c r="P41" s="15">
        <v>10917.906390000002</v>
      </c>
      <c r="Q41" s="15">
        <v>8216.3727400000007</v>
      </c>
      <c r="R41" s="15">
        <v>0</v>
      </c>
      <c r="S41" s="16">
        <v>465466.29617000005</v>
      </c>
    </row>
    <row r="42" spans="1:19" ht="12.75" customHeight="1" x14ac:dyDescent="0.15">
      <c r="A42" s="25" t="s">
        <v>180</v>
      </c>
      <c r="B42" s="25" t="s">
        <v>181</v>
      </c>
      <c r="C42" s="15">
        <v>0</v>
      </c>
      <c r="D42" s="15">
        <v>0</v>
      </c>
      <c r="E42" s="15">
        <v>1268751.7543299997</v>
      </c>
      <c r="F42" s="15">
        <v>1119593.7617499996</v>
      </c>
      <c r="G42" s="15">
        <v>622419.09559999988</v>
      </c>
      <c r="H42" s="15">
        <v>149157.99257999999</v>
      </c>
      <c r="I42" s="15">
        <v>103648.16832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9.4906000000000006</v>
      </c>
      <c r="P42" s="15">
        <v>5464.0941999999995</v>
      </c>
      <c r="Q42" s="15">
        <v>78649.714380000019</v>
      </c>
      <c r="R42" s="15">
        <v>0</v>
      </c>
      <c r="S42" s="16">
        <v>1352875.0535099995</v>
      </c>
    </row>
    <row r="43" spans="1:19" ht="12.75" customHeight="1" x14ac:dyDescent="0.15">
      <c r="A43" s="25" t="s">
        <v>114</v>
      </c>
      <c r="B43" s="25" t="s">
        <v>115</v>
      </c>
      <c r="C43" s="15">
        <v>0</v>
      </c>
      <c r="D43" s="15">
        <v>38846.709260000003</v>
      </c>
      <c r="E43" s="15">
        <v>1350188.9153800001</v>
      </c>
      <c r="F43" s="15">
        <v>27142.693779999998</v>
      </c>
      <c r="G43" s="15">
        <v>20996.918619999997</v>
      </c>
      <c r="H43" s="15">
        <v>1323046.2216</v>
      </c>
      <c r="I43" s="15">
        <v>95046.03615</v>
      </c>
      <c r="J43" s="15">
        <v>632.86149999999998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15">
        <v>38038.657330000002</v>
      </c>
      <c r="Q43" s="15">
        <v>18941.510569999999</v>
      </c>
      <c r="R43" s="15">
        <v>0</v>
      </c>
      <c r="S43" s="16">
        <v>1446648.6540400002</v>
      </c>
    </row>
    <row r="44" spans="1:19" ht="12.75" customHeight="1" x14ac:dyDescent="0.15">
      <c r="A44" s="25" t="s">
        <v>196</v>
      </c>
      <c r="B44" s="25" t="s">
        <v>197</v>
      </c>
      <c r="C44" s="15">
        <v>0</v>
      </c>
      <c r="D44" s="15">
        <v>0.82564000000000004</v>
      </c>
      <c r="E44" s="15">
        <v>1575199.4861099999</v>
      </c>
      <c r="F44" s="15">
        <v>858892.97232000006</v>
      </c>
      <c r="G44" s="15">
        <v>564523.11852000013</v>
      </c>
      <c r="H44" s="15">
        <v>716306.51379</v>
      </c>
      <c r="I44" s="15">
        <v>112673.35646</v>
      </c>
      <c r="J44" s="15">
        <v>118.06399999999999</v>
      </c>
      <c r="K44" s="15">
        <v>0</v>
      </c>
      <c r="L44" s="15">
        <v>0</v>
      </c>
      <c r="M44" s="15">
        <v>0</v>
      </c>
      <c r="N44" s="15">
        <v>0</v>
      </c>
      <c r="O44" s="15">
        <v>5788.1313900000005</v>
      </c>
      <c r="P44" s="15">
        <v>21090.165370000002</v>
      </c>
      <c r="Q44" s="15">
        <v>13077.65654</v>
      </c>
      <c r="R44" s="15">
        <v>60441.096599999997</v>
      </c>
      <c r="S44" s="16">
        <v>1675715.4256500001</v>
      </c>
    </row>
    <row r="45" spans="1:19" ht="12.75" customHeight="1" x14ac:dyDescent="0.15">
      <c r="A45" s="25" t="s">
        <v>164</v>
      </c>
      <c r="B45" s="25" t="s">
        <v>165</v>
      </c>
      <c r="C45" s="15">
        <v>0</v>
      </c>
      <c r="D45" s="15">
        <v>137537.43620999999</v>
      </c>
      <c r="E45" s="15">
        <v>342418.92164999997</v>
      </c>
      <c r="F45" s="15">
        <v>257966.02726999996</v>
      </c>
      <c r="G45" s="15">
        <v>162065.65364</v>
      </c>
      <c r="H45" s="15">
        <v>84452.894380000012</v>
      </c>
      <c r="I45" s="15">
        <v>15729.934950000003</v>
      </c>
      <c r="J45" s="15">
        <v>4881.5999199999997</v>
      </c>
      <c r="K45" s="15">
        <v>0</v>
      </c>
      <c r="L45" s="15">
        <v>0</v>
      </c>
      <c r="M45" s="15">
        <v>0</v>
      </c>
      <c r="N45" s="15">
        <v>0</v>
      </c>
      <c r="O45" s="15">
        <v>23.204730000000001</v>
      </c>
      <c r="P45" s="15">
        <v>11545.66142</v>
      </c>
      <c r="Q45" s="15">
        <v>23310.178799999998</v>
      </c>
      <c r="R45" s="15">
        <v>0</v>
      </c>
      <c r="S45" s="16">
        <v>519717.00273000001</v>
      </c>
    </row>
    <row r="46" spans="1:19" ht="12.75" customHeight="1" x14ac:dyDescent="0.15">
      <c r="A46" s="25" t="s">
        <v>160</v>
      </c>
      <c r="B46" s="25" t="s">
        <v>161</v>
      </c>
      <c r="C46" s="15">
        <v>0</v>
      </c>
      <c r="D46" s="15">
        <v>0</v>
      </c>
      <c r="E46" s="15">
        <v>854214.52214999998</v>
      </c>
      <c r="F46" s="15">
        <v>330027.74137999996</v>
      </c>
      <c r="G46" s="15">
        <v>268258.45535</v>
      </c>
      <c r="H46" s="15">
        <v>524186.78077000001</v>
      </c>
      <c r="I46" s="15">
        <v>6101.2295100000001</v>
      </c>
      <c r="J46" s="15">
        <v>0</v>
      </c>
      <c r="K46" s="15">
        <v>0</v>
      </c>
      <c r="L46" s="15">
        <v>0</v>
      </c>
      <c r="M46" s="15">
        <v>59.529000000000003</v>
      </c>
      <c r="N46" s="15">
        <v>90189.522010000001</v>
      </c>
      <c r="O46" s="15">
        <v>4273.7833300000002</v>
      </c>
      <c r="P46" s="15">
        <v>433916.46695000003</v>
      </c>
      <c r="Q46" s="15">
        <v>33552.119749999998</v>
      </c>
      <c r="R46" s="15">
        <v>0</v>
      </c>
      <c r="S46" s="16">
        <v>1416205.94319</v>
      </c>
    </row>
    <row r="47" spans="1:19" ht="12.75" customHeight="1" x14ac:dyDescent="0.15">
      <c r="A47" s="25" t="s">
        <v>144</v>
      </c>
      <c r="B47" s="25" t="s">
        <v>145</v>
      </c>
      <c r="C47" s="15">
        <v>0</v>
      </c>
      <c r="D47" s="15">
        <v>0</v>
      </c>
      <c r="E47" s="15">
        <v>1099095.0272799998</v>
      </c>
      <c r="F47" s="15">
        <v>639237.8357099999</v>
      </c>
      <c r="G47" s="15">
        <v>406903.55281999998</v>
      </c>
      <c r="H47" s="15">
        <v>459857.19156999991</v>
      </c>
      <c r="I47" s="15">
        <v>190780.46646</v>
      </c>
      <c r="J47" s="15">
        <v>0</v>
      </c>
      <c r="K47" s="15">
        <v>0</v>
      </c>
      <c r="L47" s="15">
        <v>0</v>
      </c>
      <c r="M47" s="15">
        <v>6895.2820000000002</v>
      </c>
      <c r="N47" s="15">
        <v>50100.50159</v>
      </c>
      <c r="O47" s="15">
        <v>610.34802999999999</v>
      </c>
      <c r="P47" s="15">
        <v>13750.840409999999</v>
      </c>
      <c r="Q47" s="15">
        <v>2436.0258799999997</v>
      </c>
      <c r="R47" s="15">
        <v>0</v>
      </c>
      <c r="S47" s="16">
        <v>1172888.0251899997</v>
      </c>
    </row>
    <row r="48" spans="1:19" ht="12.75" customHeight="1" x14ac:dyDescent="0.15">
      <c r="A48" s="25" t="s">
        <v>120</v>
      </c>
      <c r="B48" s="25" t="s">
        <v>121</v>
      </c>
      <c r="C48" s="15">
        <v>0</v>
      </c>
      <c r="D48" s="15">
        <v>0</v>
      </c>
      <c r="E48" s="15">
        <v>1300503.99447</v>
      </c>
      <c r="F48" s="15">
        <v>1300503.99447</v>
      </c>
      <c r="G48" s="15">
        <v>613374.89581999998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2380.8829999999998</v>
      </c>
      <c r="N48" s="15">
        <v>0</v>
      </c>
      <c r="O48" s="15">
        <v>1.0499999999999999E-3</v>
      </c>
      <c r="P48" s="15">
        <v>589.88829999999996</v>
      </c>
      <c r="Q48" s="15">
        <v>2001.8092100000001</v>
      </c>
      <c r="R48" s="15">
        <v>0</v>
      </c>
      <c r="S48" s="16">
        <v>1305476.5760300001</v>
      </c>
    </row>
    <row r="49" spans="1:19" ht="12.75" customHeight="1" x14ac:dyDescent="0.15">
      <c r="A49" s="25" t="s">
        <v>116</v>
      </c>
      <c r="B49" s="25" t="s">
        <v>117</v>
      </c>
      <c r="C49" s="15">
        <v>0</v>
      </c>
      <c r="D49" s="15">
        <v>2.5000000000000001E-4</v>
      </c>
      <c r="E49" s="15">
        <v>470185.55342999997</v>
      </c>
      <c r="F49" s="15">
        <v>449506.65586999996</v>
      </c>
      <c r="G49" s="15">
        <v>357404.20019999996</v>
      </c>
      <c r="H49" s="15">
        <v>20678.897560000001</v>
      </c>
      <c r="I49" s="15">
        <v>633.98352</v>
      </c>
      <c r="J49" s="15">
        <v>1081.4740200000001</v>
      </c>
      <c r="K49" s="15">
        <v>0</v>
      </c>
      <c r="L49" s="15">
        <v>0</v>
      </c>
      <c r="M49" s="15">
        <v>0</v>
      </c>
      <c r="N49" s="15">
        <v>8319.4220000000005</v>
      </c>
      <c r="O49" s="15">
        <v>443.32144999999997</v>
      </c>
      <c r="P49" s="15">
        <v>473.42406999999997</v>
      </c>
      <c r="Q49" s="15">
        <v>1734.87086</v>
      </c>
      <c r="R49" s="15">
        <v>0</v>
      </c>
      <c r="S49" s="16">
        <v>482238.06608000002</v>
      </c>
    </row>
    <row r="50" spans="1:19" ht="12.75" customHeight="1" x14ac:dyDescent="0.15">
      <c r="A50" s="25" t="s">
        <v>134</v>
      </c>
      <c r="B50" s="25" t="s">
        <v>135</v>
      </c>
      <c r="C50" s="15">
        <v>0</v>
      </c>
      <c r="D50" s="15">
        <v>2007.12329</v>
      </c>
      <c r="E50" s="15">
        <v>864817.55763000017</v>
      </c>
      <c r="F50" s="15">
        <v>493721.26075000013</v>
      </c>
      <c r="G50" s="15">
        <v>314997.46289000008</v>
      </c>
      <c r="H50" s="15">
        <v>371096.2968800001</v>
      </c>
      <c r="I50" s="15">
        <v>74607.184240000002</v>
      </c>
      <c r="J50" s="15">
        <v>57.64425</v>
      </c>
      <c r="K50" s="15">
        <v>0</v>
      </c>
      <c r="L50" s="15">
        <v>0</v>
      </c>
      <c r="M50" s="15">
        <v>0.20147999999999999</v>
      </c>
      <c r="N50" s="15">
        <v>4559.2308300000004</v>
      </c>
      <c r="O50" s="15">
        <v>1.0000000000000001E-5</v>
      </c>
      <c r="P50" s="15">
        <v>9090.9481700000015</v>
      </c>
      <c r="Q50" s="15">
        <v>8105.7492499999998</v>
      </c>
      <c r="R50" s="15">
        <v>73664.168510000003</v>
      </c>
      <c r="S50" s="16">
        <v>962302.62342000019</v>
      </c>
    </row>
    <row r="51" spans="1:19" ht="12.75" customHeight="1" x14ac:dyDescent="0.15">
      <c r="A51" s="25" t="s">
        <v>122</v>
      </c>
      <c r="B51" s="25" t="s">
        <v>123</v>
      </c>
      <c r="C51" s="15">
        <v>0</v>
      </c>
      <c r="D51" s="15">
        <v>1197.2850000000001</v>
      </c>
      <c r="E51" s="15">
        <v>779077.05608000001</v>
      </c>
      <c r="F51" s="15">
        <v>774440.18</v>
      </c>
      <c r="G51" s="15">
        <v>529538.94317999994</v>
      </c>
      <c r="H51" s="15">
        <v>4636.87608</v>
      </c>
      <c r="I51" s="15">
        <v>4636.87608</v>
      </c>
      <c r="J51" s="15">
        <v>0</v>
      </c>
      <c r="K51" s="15">
        <v>0</v>
      </c>
      <c r="L51" s="15">
        <v>0</v>
      </c>
      <c r="M51" s="15">
        <v>2344.7539999999999</v>
      </c>
      <c r="N51" s="15">
        <v>0</v>
      </c>
      <c r="O51" s="15">
        <v>0</v>
      </c>
      <c r="P51" s="15">
        <v>54040.941830000003</v>
      </c>
      <c r="Q51" s="15">
        <v>6001.5799100000004</v>
      </c>
      <c r="R51" s="15">
        <v>0</v>
      </c>
      <c r="S51" s="16">
        <v>842661.61682</v>
      </c>
    </row>
    <row r="52" spans="1:19" ht="12.75" customHeight="1" x14ac:dyDescent="0.15">
      <c r="A52" s="25" t="s">
        <v>182</v>
      </c>
      <c r="B52" s="25" t="s">
        <v>183</v>
      </c>
      <c r="C52" s="15">
        <v>0</v>
      </c>
      <c r="D52" s="15">
        <v>0</v>
      </c>
      <c r="E52" s="15">
        <v>527857.17585</v>
      </c>
      <c r="F52" s="15">
        <v>377906.55009999993</v>
      </c>
      <c r="G52" s="15">
        <v>269369.39882</v>
      </c>
      <c r="H52" s="15">
        <v>149950.62575000001</v>
      </c>
      <c r="I52" s="15">
        <v>55198.634299999998</v>
      </c>
      <c r="J52" s="15">
        <v>0</v>
      </c>
      <c r="K52" s="15">
        <v>0</v>
      </c>
      <c r="L52" s="15">
        <v>0</v>
      </c>
      <c r="M52" s="15">
        <v>540.25400000000002</v>
      </c>
      <c r="N52" s="15">
        <v>0</v>
      </c>
      <c r="O52" s="15">
        <v>273.62698999999998</v>
      </c>
      <c r="P52" s="15">
        <v>18099.92555</v>
      </c>
      <c r="Q52" s="15">
        <v>5769.7438300000003</v>
      </c>
      <c r="R52" s="15">
        <v>40347.080459999997</v>
      </c>
      <c r="S52" s="16">
        <v>592887.80668000004</v>
      </c>
    </row>
    <row r="53" spans="1:19" ht="12.75" customHeight="1" x14ac:dyDescent="0.15">
      <c r="A53" s="25" t="s">
        <v>118</v>
      </c>
      <c r="B53" s="25" t="s">
        <v>119</v>
      </c>
      <c r="C53" s="15">
        <v>0</v>
      </c>
      <c r="D53" s="15">
        <v>0</v>
      </c>
      <c r="E53" s="15">
        <v>594918.6850500002</v>
      </c>
      <c r="F53" s="15">
        <v>577175.28184000019</v>
      </c>
      <c r="G53" s="15">
        <v>175154.59482000003</v>
      </c>
      <c r="H53" s="15">
        <v>17743.40321</v>
      </c>
      <c r="I53" s="15">
        <v>7566.6799099999998</v>
      </c>
      <c r="J53" s="15">
        <v>0</v>
      </c>
      <c r="K53" s="15">
        <v>0</v>
      </c>
      <c r="L53" s="15">
        <v>0</v>
      </c>
      <c r="M53" s="15">
        <v>2358.5050000000001</v>
      </c>
      <c r="N53" s="15">
        <v>0</v>
      </c>
      <c r="O53" s="15">
        <v>1.0677400000000001</v>
      </c>
      <c r="P53" s="15">
        <v>5192.3815400000003</v>
      </c>
      <c r="Q53" s="15">
        <v>2230.2313300000001</v>
      </c>
      <c r="R53" s="15">
        <v>0</v>
      </c>
      <c r="S53" s="16">
        <v>604700.87066000013</v>
      </c>
    </row>
    <row r="54" spans="1:19" ht="12.75" customHeight="1" x14ac:dyDescent="0.15">
      <c r="A54" s="25" t="s">
        <v>156</v>
      </c>
      <c r="B54" s="25" t="s">
        <v>157</v>
      </c>
      <c r="C54" s="15">
        <v>0</v>
      </c>
      <c r="D54" s="15">
        <v>0</v>
      </c>
      <c r="E54" s="15">
        <v>534902.53869000007</v>
      </c>
      <c r="F54" s="15">
        <v>296637.03713000001</v>
      </c>
      <c r="G54" s="15">
        <v>257604.07728</v>
      </c>
      <c r="H54" s="15">
        <v>238265.50156000003</v>
      </c>
      <c r="I54" s="15">
        <v>131556.49502</v>
      </c>
      <c r="J54" s="15">
        <v>0</v>
      </c>
      <c r="K54" s="15">
        <v>0</v>
      </c>
      <c r="L54" s="15">
        <v>0</v>
      </c>
      <c r="M54" s="15">
        <v>1305.8910000000001</v>
      </c>
      <c r="N54" s="15">
        <v>8479.4655000000002</v>
      </c>
      <c r="O54" s="15">
        <v>339.06534999999997</v>
      </c>
      <c r="P54" s="15">
        <v>4133.3163299999997</v>
      </c>
      <c r="Q54" s="15">
        <v>1683.39842</v>
      </c>
      <c r="R54" s="15">
        <v>0</v>
      </c>
      <c r="S54" s="16">
        <v>550843.67529000004</v>
      </c>
    </row>
    <row r="55" spans="1:19" ht="12.75" customHeight="1" x14ac:dyDescent="0.15">
      <c r="A55" s="25" t="s">
        <v>88</v>
      </c>
      <c r="B55" s="25" t="s">
        <v>89</v>
      </c>
      <c r="C55" s="15">
        <v>0</v>
      </c>
      <c r="D55" s="15">
        <v>54562.041919999996</v>
      </c>
      <c r="E55" s="15">
        <v>139722.03023</v>
      </c>
      <c r="F55" s="15">
        <v>93372.270130000004</v>
      </c>
      <c r="G55" s="15">
        <v>92132.021970000002</v>
      </c>
      <c r="H55" s="15">
        <v>46349.7601</v>
      </c>
      <c r="I55" s="15">
        <v>10806.2173</v>
      </c>
      <c r="J55" s="15">
        <v>0</v>
      </c>
      <c r="K55" s="15">
        <v>0</v>
      </c>
      <c r="L55" s="15">
        <v>518.32979</v>
      </c>
      <c r="M55" s="15">
        <v>0</v>
      </c>
      <c r="N55" s="15">
        <v>1029.08223</v>
      </c>
      <c r="O55" s="15">
        <v>0</v>
      </c>
      <c r="P55" s="15">
        <v>4457.7598600000001</v>
      </c>
      <c r="Q55" s="15">
        <v>21325.212909999998</v>
      </c>
      <c r="R55" s="15">
        <v>0</v>
      </c>
      <c r="S55" s="16">
        <v>221614.45693999997</v>
      </c>
    </row>
    <row r="56" spans="1:19" ht="12.75" customHeight="1" x14ac:dyDescent="0.15">
      <c r="A56" s="25" t="s">
        <v>218</v>
      </c>
      <c r="B56" s="25" t="s">
        <v>219</v>
      </c>
      <c r="C56" s="15">
        <v>0</v>
      </c>
      <c r="D56" s="15">
        <v>169362.26848</v>
      </c>
      <c r="E56" s="15">
        <v>669253.35763999983</v>
      </c>
      <c r="F56" s="15">
        <v>668778.44793999987</v>
      </c>
      <c r="G56" s="15">
        <v>633343.48670999997</v>
      </c>
      <c r="H56" s="15">
        <v>474.90970000000004</v>
      </c>
      <c r="I56" s="15">
        <v>474.90970000000004</v>
      </c>
      <c r="J56" s="15">
        <v>1907.4302</v>
      </c>
      <c r="K56" s="15">
        <v>0</v>
      </c>
      <c r="L56" s="15">
        <v>0</v>
      </c>
      <c r="M56" s="15">
        <v>8679.5619999999999</v>
      </c>
      <c r="N56" s="15">
        <v>0</v>
      </c>
      <c r="O56" s="15">
        <v>0</v>
      </c>
      <c r="P56" s="15">
        <v>3140.0371500000001</v>
      </c>
      <c r="Q56" s="15">
        <v>5553.0577800000001</v>
      </c>
      <c r="R56" s="15">
        <v>0</v>
      </c>
      <c r="S56" s="16">
        <v>857895.7132499998</v>
      </c>
    </row>
    <row r="57" spans="1:19" ht="12.75" customHeight="1" x14ac:dyDescent="0.15">
      <c r="A57" s="25" t="s">
        <v>194</v>
      </c>
      <c r="B57" s="25" t="s">
        <v>195</v>
      </c>
      <c r="C57" s="15">
        <v>0</v>
      </c>
      <c r="D57" s="15">
        <v>0</v>
      </c>
      <c r="E57" s="15">
        <v>475999.62903000001</v>
      </c>
      <c r="F57" s="15">
        <v>410005.81294000003</v>
      </c>
      <c r="G57" s="15">
        <v>409652.35699</v>
      </c>
      <c r="H57" s="15">
        <v>65993.816089999993</v>
      </c>
      <c r="I57" s="15">
        <v>54348.133310000005</v>
      </c>
      <c r="J57" s="15">
        <v>0</v>
      </c>
      <c r="K57" s="15">
        <v>0</v>
      </c>
      <c r="L57" s="15">
        <v>0</v>
      </c>
      <c r="M57" s="15">
        <v>1244.3869999999999</v>
      </c>
      <c r="N57" s="15">
        <v>0</v>
      </c>
      <c r="O57" s="15">
        <v>0</v>
      </c>
      <c r="P57" s="15">
        <v>1168.8248900000001</v>
      </c>
      <c r="Q57" s="15">
        <v>4902.3671899999999</v>
      </c>
      <c r="R57" s="15">
        <v>0</v>
      </c>
      <c r="S57" s="16">
        <v>483315.20811000001</v>
      </c>
    </row>
    <row r="58" spans="1:19" ht="12.75" customHeight="1" x14ac:dyDescent="0.15">
      <c r="A58" s="25" t="s">
        <v>148</v>
      </c>
      <c r="B58" s="25" t="s">
        <v>149</v>
      </c>
      <c r="C58" s="15">
        <v>0</v>
      </c>
      <c r="D58" s="15">
        <v>0</v>
      </c>
      <c r="E58" s="15">
        <v>338548.33674</v>
      </c>
      <c r="F58" s="15">
        <v>229755.05152000001</v>
      </c>
      <c r="G58" s="15">
        <v>213483.71625</v>
      </c>
      <c r="H58" s="15">
        <v>108793.28521999999</v>
      </c>
      <c r="I58" s="15">
        <v>37167.355260000004</v>
      </c>
      <c r="J58" s="15">
        <v>0</v>
      </c>
      <c r="K58" s="15">
        <v>0</v>
      </c>
      <c r="L58" s="15">
        <v>0</v>
      </c>
      <c r="M58" s="15">
        <v>3915.9749999999999</v>
      </c>
      <c r="N58" s="15">
        <v>704.41823999999997</v>
      </c>
      <c r="O58" s="15">
        <v>220.37683000000001</v>
      </c>
      <c r="P58" s="15">
        <v>1609.6986300000003</v>
      </c>
      <c r="Q58" s="15">
        <v>5209.5638400000007</v>
      </c>
      <c r="R58" s="15">
        <v>0</v>
      </c>
      <c r="S58" s="16">
        <v>350208.36928000004</v>
      </c>
    </row>
    <row r="59" spans="1:19" ht="12.75" customHeight="1" x14ac:dyDescent="0.15">
      <c r="A59" s="25" t="s">
        <v>178</v>
      </c>
      <c r="B59" s="25" t="s">
        <v>179</v>
      </c>
      <c r="C59" s="15">
        <v>0</v>
      </c>
      <c r="D59" s="15">
        <v>0</v>
      </c>
      <c r="E59" s="15">
        <v>562374.34436999995</v>
      </c>
      <c r="F59" s="15">
        <v>343428.45085999992</v>
      </c>
      <c r="G59" s="15">
        <v>199504.95106999998</v>
      </c>
      <c r="H59" s="15">
        <v>218945.89350999999</v>
      </c>
      <c r="I59" s="15">
        <v>49247.8246</v>
      </c>
      <c r="J59" s="15">
        <v>0</v>
      </c>
      <c r="K59" s="15">
        <v>0</v>
      </c>
      <c r="L59" s="15">
        <v>0</v>
      </c>
      <c r="M59" s="15">
        <v>1048.511</v>
      </c>
      <c r="N59" s="15">
        <v>0</v>
      </c>
      <c r="O59" s="15">
        <v>0</v>
      </c>
      <c r="P59" s="15">
        <v>11926.88572</v>
      </c>
      <c r="Q59" s="15">
        <v>9754.2422200000019</v>
      </c>
      <c r="R59" s="15">
        <v>0</v>
      </c>
      <c r="S59" s="16">
        <v>585103.98331000004</v>
      </c>
    </row>
    <row r="60" spans="1:19" ht="12.75" customHeight="1" x14ac:dyDescent="0.15">
      <c r="A60" s="25" t="s">
        <v>222</v>
      </c>
      <c r="B60" s="25" t="s">
        <v>223</v>
      </c>
      <c r="C60" s="15">
        <v>0</v>
      </c>
      <c r="D60" s="15">
        <v>0</v>
      </c>
      <c r="E60" s="15">
        <v>700367.50911999994</v>
      </c>
      <c r="F60" s="15">
        <v>591507.35352999996</v>
      </c>
      <c r="G60" s="15">
        <v>569654.46849999996</v>
      </c>
      <c r="H60" s="15">
        <v>108860.15559000002</v>
      </c>
      <c r="I60" s="15">
        <v>44707.641650000005</v>
      </c>
      <c r="J60" s="15">
        <v>0</v>
      </c>
      <c r="K60" s="15">
        <v>0</v>
      </c>
      <c r="L60" s="15">
        <v>0</v>
      </c>
      <c r="M60" s="15">
        <v>494.09300000000002</v>
      </c>
      <c r="N60" s="15">
        <v>0</v>
      </c>
      <c r="O60" s="15">
        <v>357.67090000000002</v>
      </c>
      <c r="P60" s="15">
        <v>30405.57876</v>
      </c>
      <c r="Q60" s="15">
        <v>4933.9657399999996</v>
      </c>
      <c r="R60" s="15">
        <v>0</v>
      </c>
      <c r="S60" s="16">
        <v>736558.81751999992</v>
      </c>
    </row>
    <row r="61" spans="1:19" ht="12.75" customHeight="1" x14ac:dyDescent="0.15">
      <c r="A61" s="25" t="s">
        <v>204</v>
      </c>
      <c r="B61" s="25" t="s">
        <v>205</v>
      </c>
      <c r="C61" s="15">
        <v>0</v>
      </c>
      <c r="D61" s="15">
        <v>263546.12688</v>
      </c>
      <c r="E61" s="15">
        <v>226694.43218</v>
      </c>
      <c r="F61" s="15">
        <v>58719.946369999998</v>
      </c>
      <c r="G61" s="15">
        <v>53693.644999999997</v>
      </c>
      <c r="H61" s="15">
        <v>167974.48581000001</v>
      </c>
      <c r="I61" s="15">
        <v>56898.415110000002</v>
      </c>
      <c r="J61" s="15">
        <v>101.91173999999999</v>
      </c>
      <c r="K61" s="15">
        <v>0</v>
      </c>
      <c r="L61" s="15">
        <v>0</v>
      </c>
      <c r="M61" s="15">
        <v>8323.3115500000004</v>
      </c>
      <c r="N61" s="15">
        <v>10363.29088</v>
      </c>
      <c r="O61" s="15">
        <v>79.861789999999999</v>
      </c>
      <c r="P61" s="15">
        <v>1286.9931200000001</v>
      </c>
      <c r="Q61" s="15">
        <v>3143.8538099999996</v>
      </c>
      <c r="R61" s="15">
        <v>0</v>
      </c>
      <c r="S61" s="16">
        <v>513539.78194999998</v>
      </c>
    </row>
    <row r="62" spans="1:19" ht="12.75" customHeight="1" x14ac:dyDescent="0.15">
      <c r="A62" s="25" t="s">
        <v>154</v>
      </c>
      <c r="B62" s="25" t="s">
        <v>155</v>
      </c>
      <c r="C62" s="15">
        <v>0</v>
      </c>
      <c r="D62" s="15">
        <v>0</v>
      </c>
      <c r="E62" s="15">
        <v>482287.67547999998</v>
      </c>
      <c r="F62" s="15">
        <v>359096.74240999995</v>
      </c>
      <c r="G62" s="15">
        <v>295440.58899999998</v>
      </c>
      <c r="H62" s="15">
        <v>123190.93307</v>
      </c>
      <c r="I62" s="15">
        <v>61167.312850000002</v>
      </c>
      <c r="J62" s="15">
        <v>0</v>
      </c>
      <c r="K62" s="15">
        <v>0</v>
      </c>
      <c r="L62" s="15">
        <v>0</v>
      </c>
      <c r="M62" s="15">
        <v>4605</v>
      </c>
      <c r="N62" s="15">
        <v>12.877219999999999</v>
      </c>
      <c r="O62" s="15">
        <v>6.9185400000000001</v>
      </c>
      <c r="P62" s="15">
        <v>3246.8177299999998</v>
      </c>
      <c r="Q62" s="15">
        <v>5935.0134699999999</v>
      </c>
      <c r="R62" s="15">
        <v>0</v>
      </c>
      <c r="S62" s="16">
        <v>496094.30244</v>
      </c>
    </row>
    <row r="63" spans="1:19" ht="12.75" customHeight="1" x14ac:dyDescent="0.15">
      <c r="A63" s="25" t="s">
        <v>192</v>
      </c>
      <c r="B63" s="25" t="s">
        <v>193</v>
      </c>
      <c r="C63" s="15">
        <v>0</v>
      </c>
      <c r="D63" s="15">
        <v>36279.119040000005</v>
      </c>
      <c r="E63" s="15">
        <v>550303.94037000008</v>
      </c>
      <c r="F63" s="15">
        <v>480178.96810000006</v>
      </c>
      <c r="G63" s="15">
        <v>342331.60335000005</v>
      </c>
      <c r="H63" s="15">
        <v>70124.972269999998</v>
      </c>
      <c r="I63" s="15">
        <v>20956.895779999999</v>
      </c>
      <c r="J63" s="15">
        <v>84.754000000000005</v>
      </c>
      <c r="K63" s="15">
        <v>0</v>
      </c>
      <c r="L63" s="15">
        <v>0</v>
      </c>
      <c r="M63" s="15">
        <v>0</v>
      </c>
      <c r="N63" s="15">
        <v>0</v>
      </c>
      <c r="O63" s="15">
        <v>144.89919</v>
      </c>
      <c r="P63" s="15">
        <v>6523.5804199999993</v>
      </c>
      <c r="Q63" s="15">
        <v>2782.4862600000001</v>
      </c>
      <c r="R63" s="15">
        <v>0</v>
      </c>
      <c r="S63" s="16">
        <v>596118.77928000013</v>
      </c>
    </row>
    <row r="64" spans="1:19" ht="12.75" customHeight="1" x14ac:dyDescent="0.15">
      <c r="A64" s="25" t="s">
        <v>166</v>
      </c>
      <c r="B64" s="25" t="s">
        <v>167</v>
      </c>
      <c r="C64" s="15">
        <v>0</v>
      </c>
      <c r="D64" s="15">
        <v>0</v>
      </c>
      <c r="E64" s="15">
        <v>454528.88645999995</v>
      </c>
      <c r="F64" s="15">
        <v>244427.03482999999</v>
      </c>
      <c r="G64" s="15">
        <v>230242.79634999999</v>
      </c>
      <c r="H64" s="15">
        <v>210101.85162999999</v>
      </c>
      <c r="I64" s="15">
        <v>49253.933680000002</v>
      </c>
      <c r="J64" s="15">
        <v>0</v>
      </c>
      <c r="K64" s="15">
        <v>0</v>
      </c>
      <c r="L64" s="15">
        <v>11773.387149999999</v>
      </c>
      <c r="M64" s="15">
        <v>0</v>
      </c>
      <c r="N64" s="15">
        <v>1376.4365499999999</v>
      </c>
      <c r="O64" s="15">
        <v>0</v>
      </c>
      <c r="P64" s="15">
        <v>1862.73596</v>
      </c>
      <c r="Q64" s="15">
        <v>5381.8621999999996</v>
      </c>
      <c r="R64" s="15">
        <v>0</v>
      </c>
      <c r="S64" s="16">
        <v>474923.30831999995</v>
      </c>
    </row>
    <row r="65" spans="1:19" ht="12.75" customHeight="1" x14ac:dyDescent="0.15">
      <c r="A65" s="25" t="s">
        <v>212</v>
      </c>
      <c r="B65" s="25" t="s">
        <v>213</v>
      </c>
      <c r="C65" s="15">
        <v>0</v>
      </c>
      <c r="D65" s="15">
        <v>42370.688800000004</v>
      </c>
      <c r="E65" s="15">
        <v>317392.31296999997</v>
      </c>
      <c r="F65" s="15">
        <v>188114.70624999996</v>
      </c>
      <c r="G65" s="15">
        <v>152205.13505999997</v>
      </c>
      <c r="H65" s="15">
        <v>129277.60672000001</v>
      </c>
      <c r="I65" s="15">
        <v>24937.257310000001</v>
      </c>
      <c r="J65" s="15">
        <v>0</v>
      </c>
      <c r="K65" s="15">
        <v>0</v>
      </c>
      <c r="L65" s="15">
        <v>0</v>
      </c>
      <c r="M65" s="15">
        <v>121.03</v>
      </c>
      <c r="N65" s="15">
        <v>0</v>
      </c>
      <c r="O65" s="15">
        <v>29.277609999999999</v>
      </c>
      <c r="P65" s="15">
        <v>675.74669000000006</v>
      </c>
      <c r="Q65" s="15">
        <v>4142.9795100000001</v>
      </c>
      <c r="R65" s="15">
        <v>0</v>
      </c>
      <c r="S65" s="16">
        <v>364732.03557999997</v>
      </c>
    </row>
    <row r="66" spans="1:19" ht="12.75" customHeight="1" x14ac:dyDescent="0.15">
      <c r="A66" s="25" t="s">
        <v>170</v>
      </c>
      <c r="B66" s="25" t="s">
        <v>171</v>
      </c>
      <c r="C66" s="15">
        <v>0</v>
      </c>
      <c r="D66" s="15">
        <v>116.01347</v>
      </c>
      <c r="E66" s="15">
        <v>424675.59280999994</v>
      </c>
      <c r="F66" s="15">
        <v>308851.50712999998</v>
      </c>
      <c r="G66" s="15">
        <v>296301.83606000006</v>
      </c>
      <c r="H66" s="15">
        <v>115824.08567999999</v>
      </c>
      <c r="I66" s="15">
        <v>19777.397119999998</v>
      </c>
      <c r="J66" s="15">
        <v>0</v>
      </c>
      <c r="K66" s="15">
        <v>0</v>
      </c>
      <c r="L66" s="15">
        <v>13682.447319999999</v>
      </c>
      <c r="M66" s="15">
        <v>0</v>
      </c>
      <c r="N66" s="15">
        <v>0</v>
      </c>
      <c r="O66" s="15">
        <v>3669.5279999999998</v>
      </c>
      <c r="P66" s="15">
        <v>54343.68462</v>
      </c>
      <c r="Q66" s="15">
        <v>3653.0625099999997</v>
      </c>
      <c r="R66" s="15">
        <v>17072.927609999999</v>
      </c>
      <c r="S66" s="16">
        <v>517213.25633999996</v>
      </c>
    </row>
    <row r="67" spans="1:19" ht="12.75" customHeight="1" x14ac:dyDescent="0.15">
      <c r="A67" s="25" t="s">
        <v>206</v>
      </c>
      <c r="B67" s="25" t="s">
        <v>207</v>
      </c>
      <c r="C67" s="15">
        <v>0</v>
      </c>
      <c r="D67" s="15">
        <v>0</v>
      </c>
      <c r="E67" s="15">
        <v>66239.180010000011</v>
      </c>
      <c r="F67" s="15">
        <v>31515.370830000007</v>
      </c>
      <c r="G67" s="15">
        <v>28976.567760000002</v>
      </c>
      <c r="H67" s="15">
        <v>34723.809180000004</v>
      </c>
      <c r="I67" s="15">
        <v>2145.2106800000001</v>
      </c>
      <c r="J67" s="15">
        <v>0</v>
      </c>
      <c r="K67" s="15">
        <v>0</v>
      </c>
      <c r="L67" s="15">
        <v>0</v>
      </c>
      <c r="M67" s="15">
        <v>0</v>
      </c>
      <c r="N67" s="15">
        <v>0</v>
      </c>
      <c r="O67" s="15">
        <v>0</v>
      </c>
      <c r="P67" s="15">
        <v>9482.9133399999992</v>
      </c>
      <c r="Q67" s="15">
        <v>2304.1453299999998</v>
      </c>
      <c r="R67" s="15">
        <v>0</v>
      </c>
      <c r="S67" s="16">
        <v>78026.238680000009</v>
      </c>
    </row>
    <row r="68" spans="1:19" ht="12.75" customHeight="1" x14ac:dyDescent="0.15">
      <c r="A68" s="25" t="s">
        <v>124</v>
      </c>
      <c r="B68" s="25" t="s">
        <v>125</v>
      </c>
      <c r="C68" s="15">
        <v>0</v>
      </c>
      <c r="D68" s="15">
        <v>0</v>
      </c>
      <c r="E68" s="15">
        <v>271354.06654000003</v>
      </c>
      <c r="F68" s="15">
        <v>238601.98566000003</v>
      </c>
      <c r="G68" s="15">
        <v>170793.42189</v>
      </c>
      <c r="H68" s="15">
        <v>32752.080880000001</v>
      </c>
      <c r="I68" s="15">
        <v>3672.5965200000001</v>
      </c>
      <c r="J68" s="15">
        <v>1028.8491899999999</v>
      </c>
      <c r="K68" s="15">
        <v>0</v>
      </c>
      <c r="L68" s="15">
        <v>0</v>
      </c>
      <c r="M68" s="15">
        <v>13056.912</v>
      </c>
      <c r="N68" s="15">
        <v>0</v>
      </c>
      <c r="O68" s="15">
        <v>3055.6914000000002</v>
      </c>
      <c r="P68" s="15">
        <v>4856.3966300000002</v>
      </c>
      <c r="Q68" s="15">
        <v>4077.8872700000002</v>
      </c>
      <c r="R68" s="15">
        <v>0</v>
      </c>
      <c r="S68" s="16">
        <v>297429.80303000001</v>
      </c>
    </row>
    <row r="69" spans="1:19" ht="12.75" customHeight="1" x14ac:dyDescent="0.15">
      <c r="A69" s="25" t="s">
        <v>158</v>
      </c>
      <c r="B69" s="25" t="s">
        <v>159</v>
      </c>
      <c r="C69" s="15">
        <v>0</v>
      </c>
      <c r="D69" s="15">
        <v>15197.5942</v>
      </c>
      <c r="E69" s="15">
        <v>231408.29712</v>
      </c>
      <c r="F69" s="15">
        <v>134001.08027000001</v>
      </c>
      <c r="G69" s="15">
        <v>91210.079790000003</v>
      </c>
      <c r="H69" s="15">
        <v>97407.216849999997</v>
      </c>
      <c r="I69" s="15">
        <v>10428.58462</v>
      </c>
      <c r="J69" s="15">
        <v>0</v>
      </c>
      <c r="K69" s="15">
        <v>0</v>
      </c>
      <c r="L69" s="15">
        <v>0</v>
      </c>
      <c r="M69" s="15">
        <v>830.63300000000004</v>
      </c>
      <c r="N69" s="15">
        <v>273.24961999999999</v>
      </c>
      <c r="O69" s="15">
        <v>323.79667999999998</v>
      </c>
      <c r="P69" s="15">
        <v>1413.8201100000001</v>
      </c>
      <c r="Q69" s="15">
        <v>4401.1857099999997</v>
      </c>
      <c r="R69" s="15">
        <v>17170.801510000001</v>
      </c>
      <c r="S69" s="16">
        <v>271019.37794999999</v>
      </c>
    </row>
    <row r="70" spans="1:19" ht="12.75" customHeight="1" x14ac:dyDescent="0.15">
      <c r="A70" s="25" t="s">
        <v>162</v>
      </c>
      <c r="B70" s="25" t="s">
        <v>163</v>
      </c>
      <c r="C70" s="15">
        <v>0</v>
      </c>
      <c r="D70" s="15">
        <v>0</v>
      </c>
      <c r="E70" s="15">
        <v>367091.16347999999</v>
      </c>
      <c r="F70" s="15">
        <v>227040.95574000003</v>
      </c>
      <c r="G70" s="15">
        <v>204896.73081000001</v>
      </c>
      <c r="H70" s="15">
        <v>140039.11129999999</v>
      </c>
      <c r="I70" s="15">
        <v>45190.834799999997</v>
      </c>
      <c r="J70" s="15">
        <v>0</v>
      </c>
      <c r="K70" s="15">
        <v>0</v>
      </c>
      <c r="L70" s="15">
        <v>0</v>
      </c>
      <c r="M70" s="15">
        <v>2176.9479999999999</v>
      </c>
      <c r="N70" s="15">
        <v>435.87626</v>
      </c>
      <c r="O70" s="15">
        <v>5.4973700000000001</v>
      </c>
      <c r="P70" s="15">
        <v>5550.6407600000011</v>
      </c>
      <c r="Q70" s="15">
        <v>3399.7801799999997</v>
      </c>
      <c r="R70" s="15">
        <v>0</v>
      </c>
      <c r="S70" s="16">
        <v>378659.90604999993</v>
      </c>
    </row>
    <row r="71" spans="1:19" ht="12.75" customHeight="1" x14ac:dyDescent="0.15">
      <c r="A71" s="25" t="s">
        <v>228</v>
      </c>
      <c r="B71" s="25" t="s">
        <v>229</v>
      </c>
      <c r="C71" s="15">
        <v>0</v>
      </c>
      <c r="D71" s="15">
        <v>0</v>
      </c>
      <c r="E71" s="15">
        <v>35462.548569999999</v>
      </c>
      <c r="F71" s="15">
        <v>28030.143249999997</v>
      </c>
      <c r="G71" s="15">
        <v>11002.15662</v>
      </c>
      <c r="H71" s="15">
        <v>7432.4053200000008</v>
      </c>
      <c r="I71" s="15">
        <v>1719.4498699999999</v>
      </c>
      <c r="J71" s="15">
        <v>0</v>
      </c>
      <c r="K71" s="15">
        <v>0</v>
      </c>
      <c r="L71" s="15">
        <v>0</v>
      </c>
      <c r="M71" s="15">
        <v>0</v>
      </c>
      <c r="N71" s="15">
        <v>1011.697</v>
      </c>
      <c r="O71" s="15">
        <v>0</v>
      </c>
      <c r="P71" s="15">
        <v>103325.54985</v>
      </c>
      <c r="Q71" s="15">
        <v>3912.1179899999997</v>
      </c>
      <c r="R71" s="15">
        <v>0</v>
      </c>
      <c r="S71" s="16">
        <v>143711.91340999998</v>
      </c>
    </row>
    <row r="72" spans="1:19" ht="12.75" customHeight="1" x14ac:dyDescent="0.15">
      <c r="A72" s="25" t="s">
        <v>190</v>
      </c>
      <c r="B72" s="25" t="s">
        <v>191</v>
      </c>
      <c r="C72" s="15">
        <v>0</v>
      </c>
      <c r="D72" s="15">
        <v>0</v>
      </c>
      <c r="E72" s="15">
        <v>319574.30194000003</v>
      </c>
      <c r="F72" s="15">
        <v>211388.99635</v>
      </c>
      <c r="G72" s="15">
        <v>191487.28993</v>
      </c>
      <c r="H72" s="15">
        <v>108185.30559</v>
      </c>
      <c r="I72" s="15">
        <v>36824.900090000003</v>
      </c>
      <c r="J72" s="15">
        <v>0</v>
      </c>
      <c r="K72" s="15">
        <v>0</v>
      </c>
      <c r="L72" s="15">
        <v>0</v>
      </c>
      <c r="M72" s="15">
        <v>77.144000000000005</v>
      </c>
      <c r="N72" s="15">
        <v>0</v>
      </c>
      <c r="O72" s="15">
        <v>1581.7355700000001</v>
      </c>
      <c r="P72" s="15">
        <v>21157.501220000002</v>
      </c>
      <c r="Q72" s="15">
        <v>2705.44913</v>
      </c>
      <c r="R72" s="15">
        <v>0</v>
      </c>
      <c r="S72" s="16">
        <v>345096.13186000002</v>
      </c>
    </row>
    <row r="73" spans="1:19" ht="12.75" customHeight="1" x14ac:dyDescent="0.15">
      <c r="A73" s="25" t="s">
        <v>168</v>
      </c>
      <c r="B73" s="25" t="s">
        <v>169</v>
      </c>
      <c r="C73" s="15">
        <v>0</v>
      </c>
      <c r="D73" s="15">
        <v>0</v>
      </c>
      <c r="E73" s="15">
        <v>412120.91871999996</v>
      </c>
      <c r="F73" s="15">
        <v>215813.51715999999</v>
      </c>
      <c r="G73" s="15">
        <v>176238.03052000003</v>
      </c>
      <c r="H73" s="15">
        <v>196307.40155999997</v>
      </c>
      <c r="I73" s="15">
        <v>14311.72479</v>
      </c>
      <c r="J73" s="15">
        <v>1521.8987000000002</v>
      </c>
      <c r="K73" s="15">
        <v>0</v>
      </c>
      <c r="L73" s="15">
        <v>0</v>
      </c>
      <c r="M73" s="15">
        <v>115.273</v>
      </c>
      <c r="N73" s="15">
        <v>0</v>
      </c>
      <c r="O73" s="15">
        <v>784.57456000000002</v>
      </c>
      <c r="P73" s="15">
        <v>4868.9615800000001</v>
      </c>
      <c r="Q73" s="15">
        <v>4962.7226700000001</v>
      </c>
      <c r="R73" s="15">
        <v>0</v>
      </c>
      <c r="S73" s="16">
        <v>424374.34922999993</v>
      </c>
    </row>
    <row r="74" spans="1:19" ht="12.75" customHeight="1" x14ac:dyDescent="0.15">
      <c r="A74" s="25" t="s">
        <v>202</v>
      </c>
      <c r="B74" s="25" t="s">
        <v>203</v>
      </c>
      <c r="C74" s="15">
        <v>0</v>
      </c>
      <c r="D74" s="15">
        <v>0</v>
      </c>
      <c r="E74" s="15">
        <v>328773.30927000009</v>
      </c>
      <c r="F74" s="15">
        <v>238914.74111000006</v>
      </c>
      <c r="G74" s="15">
        <v>181053.82896000001</v>
      </c>
      <c r="H74" s="15">
        <v>89858.56816000001</v>
      </c>
      <c r="I74" s="15">
        <v>25363.41027</v>
      </c>
      <c r="J74" s="15">
        <v>0</v>
      </c>
      <c r="K74" s="15">
        <v>0</v>
      </c>
      <c r="L74" s="15">
        <v>0</v>
      </c>
      <c r="M74" s="15">
        <v>0</v>
      </c>
      <c r="N74" s="15">
        <v>0</v>
      </c>
      <c r="O74" s="15">
        <v>3004.8771999999999</v>
      </c>
      <c r="P74" s="15">
        <v>6235.3668699999998</v>
      </c>
      <c r="Q74" s="15">
        <v>5173.8540699999994</v>
      </c>
      <c r="R74" s="15">
        <v>0</v>
      </c>
      <c r="S74" s="16">
        <v>343187.4074100001</v>
      </c>
    </row>
    <row r="75" spans="1:19" ht="12.75" customHeight="1" x14ac:dyDescent="0.15">
      <c r="A75" s="25" t="s">
        <v>136</v>
      </c>
      <c r="B75" s="25" t="s">
        <v>137</v>
      </c>
      <c r="C75" s="15">
        <v>0</v>
      </c>
      <c r="D75" s="15">
        <v>0</v>
      </c>
      <c r="E75" s="15">
        <v>121125.52226</v>
      </c>
      <c r="F75" s="15">
        <v>68727.329509999996</v>
      </c>
      <c r="G75" s="15">
        <v>43147.39662</v>
      </c>
      <c r="H75" s="15">
        <v>52398.192750000002</v>
      </c>
      <c r="I75" s="15">
        <v>6949.6275399999995</v>
      </c>
      <c r="J75" s="15">
        <v>0</v>
      </c>
      <c r="K75" s="15">
        <v>0</v>
      </c>
      <c r="L75" s="15">
        <v>0</v>
      </c>
      <c r="M75" s="15">
        <v>0</v>
      </c>
      <c r="N75" s="15">
        <v>0</v>
      </c>
      <c r="O75" s="15">
        <v>13.729699999999999</v>
      </c>
      <c r="P75" s="15">
        <v>2913.0278299999995</v>
      </c>
      <c r="Q75" s="15">
        <v>1969.9381800000001</v>
      </c>
      <c r="R75" s="15">
        <v>0</v>
      </c>
      <c r="S75" s="16">
        <v>126022.21797</v>
      </c>
    </row>
    <row r="76" spans="1:19" ht="12.75" customHeight="1" x14ac:dyDescent="0.15">
      <c r="A76" s="25" t="s">
        <v>128</v>
      </c>
      <c r="B76" s="25" t="s">
        <v>129</v>
      </c>
      <c r="C76" s="15">
        <v>0</v>
      </c>
      <c r="D76" s="15">
        <v>0</v>
      </c>
      <c r="E76" s="15">
        <v>244399.57683999999</v>
      </c>
      <c r="F76" s="15">
        <v>96594.000719999996</v>
      </c>
      <c r="G76" s="15">
        <v>66348.57458</v>
      </c>
      <c r="H76" s="15">
        <v>147805.57612000001</v>
      </c>
      <c r="I76" s="15">
        <v>80388.564780000001</v>
      </c>
      <c r="J76" s="15">
        <v>0</v>
      </c>
      <c r="K76" s="15">
        <v>0</v>
      </c>
      <c r="L76" s="15">
        <v>0</v>
      </c>
      <c r="M76" s="15">
        <v>18.37</v>
      </c>
      <c r="N76" s="15">
        <v>10730.80365</v>
      </c>
      <c r="O76" s="15">
        <v>0</v>
      </c>
      <c r="P76" s="15">
        <v>2222.7385399999998</v>
      </c>
      <c r="Q76" s="15">
        <v>2028.91419</v>
      </c>
      <c r="R76" s="15">
        <v>4855.3319300000003</v>
      </c>
      <c r="S76" s="16">
        <v>264255.73514999996</v>
      </c>
    </row>
    <row r="77" spans="1:19" ht="12.75" customHeight="1" x14ac:dyDescent="0.15">
      <c r="A77" s="25" t="s">
        <v>198</v>
      </c>
      <c r="B77" s="25" t="s">
        <v>199</v>
      </c>
      <c r="C77" s="15">
        <v>0</v>
      </c>
      <c r="D77" s="15">
        <v>0</v>
      </c>
      <c r="E77" s="15">
        <v>133857.14770999999</v>
      </c>
      <c r="F77" s="15">
        <v>125324.87324</v>
      </c>
      <c r="G77" s="15">
        <v>125324.87324</v>
      </c>
      <c r="H77" s="15">
        <v>8532.2744699999985</v>
      </c>
      <c r="I77" s="15">
        <v>726.55602999999996</v>
      </c>
      <c r="J77" s="15">
        <v>0</v>
      </c>
      <c r="K77" s="15">
        <v>0</v>
      </c>
      <c r="L77" s="15">
        <v>0</v>
      </c>
      <c r="M77" s="15">
        <v>0</v>
      </c>
      <c r="N77" s="15">
        <v>0</v>
      </c>
      <c r="O77" s="15">
        <v>0</v>
      </c>
      <c r="P77" s="15">
        <v>28823.664420000001</v>
      </c>
      <c r="Q77" s="15">
        <v>3487.97156</v>
      </c>
      <c r="R77" s="15">
        <v>0</v>
      </c>
      <c r="S77" s="16">
        <v>166168.78368999998</v>
      </c>
    </row>
    <row r="78" spans="1:19" ht="12.75" customHeight="1" x14ac:dyDescent="0.15">
      <c r="A78" s="25" t="s">
        <v>126</v>
      </c>
      <c r="B78" s="25" t="s">
        <v>127</v>
      </c>
      <c r="C78" s="15">
        <v>0</v>
      </c>
      <c r="D78" s="15">
        <v>1842.0456099999999</v>
      </c>
      <c r="E78" s="15">
        <v>214180.76030000002</v>
      </c>
      <c r="F78" s="15">
        <v>97105.992200000022</v>
      </c>
      <c r="G78" s="15">
        <v>96760.737930000003</v>
      </c>
      <c r="H78" s="15">
        <v>117074.7681</v>
      </c>
      <c r="I78" s="15">
        <v>113944.05327999999</v>
      </c>
      <c r="J78" s="15">
        <v>0</v>
      </c>
      <c r="K78" s="15">
        <v>0</v>
      </c>
      <c r="L78" s="15">
        <v>0</v>
      </c>
      <c r="M78" s="15">
        <v>0</v>
      </c>
      <c r="N78" s="15">
        <v>0</v>
      </c>
      <c r="O78" s="15">
        <v>1360.8703</v>
      </c>
      <c r="P78" s="15">
        <v>416.55682999999999</v>
      </c>
      <c r="Q78" s="15">
        <v>3129.0594499999997</v>
      </c>
      <c r="R78" s="15">
        <v>0</v>
      </c>
      <c r="S78" s="16">
        <v>220929.29249000002</v>
      </c>
    </row>
    <row r="79" spans="1:19" ht="12.75" customHeight="1" x14ac:dyDescent="0.15">
      <c r="A79" s="25" t="s">
        <v>224</v>
      </c>
      <c r="B79" s="25" t="s">
        <v>225</v>
      </c>
      <c r="C79" s="15">
        <v>0</v>
      </c>
      <c r="D79" s="15">
        <v>10016.43836</v>
      </c>
      <c r="E79" s="15">
        <v>256154.70731</v>
      </c>
      <c r="F79" s="15">
        <v>114790.58596999999</v>
      </c>
      <c r="G79" s="15">
        <v>94471.403959999996</v>
      </c>
      <c r="H79" s="15">
        <v>141364.12134000001</v>
      </c>
      <c r="I79" s="15">
        <v>140107.19822000002</v>
      </c>
      <c r="J79" s="15">
        <v>0</v>
      </c>
      <c r="K79" s="15">
        <v>0</v>
      </c>
      <c r="L79" s="15">
        <v>0</v>
      </c>
      <c r="M79" s="15">
        <v>0</v>
      </c>
      <c r="N79" s="15">
        <v>0</v>
      </c>
      <c r="O79" s="15">
        <v>682.20047999999997</v>
      </c>
      <c r="P79" s="15">
        <v>12773.055859999999</v>
      </c>
      <c r="Q79" s="15">
        <v>8871.4019800000005</v>
      </c>
      <c r="R79" s="15">
        <v>0</v>
      </c>
      <c r="S79" s="16">
        <v>288497.80399000004</v>
      </c>
    </row>
    <row r="80" spans="1:19" ht="12.75" customHeight="1" x14ac:dyDescent="0.15">
      <c r="A80" s="25" t="s">
        <v>174</v>
      </c>
      <c r="B80" s="25" t="s">
        <v>175</v>
      </c>
      <c r="C80" s="15">
        <v>0</v>
      </c>
      <c r="D80" s="15">
        <v>0</v>
      </c>
      <c r="E80" s="15">
        <v>215755.25109999999</v>
      </c>
      <c r="F80" s="15">
        <v>73705.559479999996</v>
      </c>
      <c r="G80" s="15">
        <v>60124.763660000004</v>
      </c>
      <c r="H80" s="15">
        <v>142049.69162</v>
      </c>
      <c r="I80" s="15">
        <v>4992.5652899999995</v>
      </c>
      <c r="J80" s="15">
        <v>0</v>
      </c>
      <c r="K80" s="15">
        <v>0</v>
      </c>
      <c r="L80" s="15">
        <v>0</v>
      </c>
      <c r="M80" s="15">
        <v>322.34255000000002</v>
      </c>
      <c r="N80" s="15">
        <v>0</v>
      </c>
      <c r="O80" s="15">
        <v>0</v>
      </c>
      <c r="P80" s="15">
        <v>157.34037000000001</v>
      </c>
      <c r="Q80" s="15">
        <v>1559.1496699999998</v>
      </c>
      <c r="R80" s="15">
        <v>0</v>
      </c>
      <c r="S80" s="16">
        <v>217794.08369</v>
      </c>
    </row>
    <row r="81" spans="1:19" ht="12.75" customHeight="1" x14ac:dyDescent="0.15">
      <c r="A81" s="25" t="s">
        <v>208</v>
      </c>
      <c r="B81" s="25" t="s">
        <v>209</v>
      </c>
      <c r="C81" s="15">
        <v>0</v>
      </c>
      <c r="D81" s="15">
        <v>18243.86191</v>
      </c>
      <c r="E81" s="15">
        <v>134426.42881000001</v>
      </c>
      <c r="F81" s="15">
        <v>51223.597510000007</v>
      </c>
      <c r="G81" s="15">
        <v>24803.375600000003</v>
      </c>
      <c r="H81" s="15">
        <v>83202.831299999991</v>
      </c>
      <c r="I81" s="15">
        <v>7841.8881799999999</v>
      </c>
      <c r="J81" s="15">
        <v>0</v>
      </c>
      <c r="K81" s="15">
        <v>0</v>
      </c>
      <c r="L81" s="15">
        <v>0</v>
      </c>
      <c r="M81" s="15">
        <v>0</v>
      </c>
      <c r="N81" s="15">
        <v>1085.4531999999999</v>
      </c>
      <c r="O81" s="15">
        <v>673.21285</v>
      </c>
      <c r="P81" s="15">
        <v>5044.8374400000002</v>
      </c>
      <c r="Q81" s="15">
        <v>2152.9751900000001</v>
      </c>
      <c r="R81" s="15">
        <v>0</v>
      </c>
      <c r="S81" s="16">
        <v>161626.76940000002</v>
      </c>
    </row>
    <row r="82" spans="1:19" ht="12.75" customHeight="1" x14ac:dyDescent="0.15">
      <c r="A82" s="25" t="s">
        <v>152</v>
      </c>
      <c r="B82" s="26" t="s">
        <v>153</v>
      </c>
      <c r="C82" s="15">
        <v>0</v>
      </c>
      <c r="D82" s="15">
        <v>0</v>
      </c>
      <c r="E82" s="15">
        <v>154133.93975000002</v>
      </c>
      <c r="F82" s="15">
        <v>89951.914610000007</v>
      </c>
      <c r="G82" s="15">
        <v>73086.416370000006</v>
      </c>
      <c r="H82" s="15">
        <v>64182.025140000005</v>
      </c>
      <c r="I82" s="15">
        <v>26487.40814</v>
      </c>
      <c r="J82" s="15">
        <v>0</v>
      </c>
      <c r="K82" s="15">
        <v>0</v>
      </c>
      <c r="L82" s="15">
        <v>0</v>
      </c>
      <c r="M82" s="15">
        <v>0</v>
      </c>
      <c r="N82" s="15">
        <v>2928.4437699999999</v>
      </c>
      <c r="O82" s="15">
        <v>89.642390000000006</v>
      </c>
      <c r="P82" s="15">
        <v>2832.0596800000003</v>
      </c>
      <c r="Q82" s="15">
        <v>2813.1637900000001</v>
      </c>
      <c r="R82" s="15">
        <v>0</v>
      </c>
      <c r="S82" s="16">
        <v>162797.24938000002</v>
      </c>
    </row>
    <row r="83" spans="1:19" ht="12.75" customHeight="1" x14ac:dyDescent="0.15">
      <c r="A83" s="25" t="s">
        <v>132</v>
      </c>
      <c r="B83" s="25" t="s">
        <v>133</v>
      </c>
      <c r="C83" s="15">
        <v>0</v>
      </c>
      <c r="D83" s="15">
        <v>4300.3644899999999</v>
      </c>
      <c r="E83" s="15">
        <v>35575.281360000001</v>
      </c>
      <c r="F83" s="15">
        <v>34537.035980000001</v>
      </c>
      <c r="G83" s="15">
        <v>34494.439780000001</v>
      </c>
      <c r="H83" s="15">
        <v>1038.2453800000001</v>
      </c>
      <c r="I83" s="15">
        <v>1038.2453800000001</v>
      </c>
      <c r="J83" s="15">
        <v>0</v>
      </c>
      <c r="K83" s="15">
        <v>0</v>
      </c>
      <c r="L83" s="15">
        <v>0</v>
      </c>
      <c r="M83" s="15">
        <v>0</v>
      </c>
      <c r="N83" s="15">
        <v>288.56997000000001</v>
      </c>
      <c r="O83" s="15">
        <v>0</v>
      </c>
      <c r="P83" s="15">
        <v>44381.819100000001</v>
      </c>
      <c r="Q83" s="15">
        <v>1122.00315</v>
      </c>
      <c r="R83" s="15">
        <v>0</v>
      </c>
      <c r="S83" s="16">
        <v>85668.03807000001</v>
      </c>
    </row>
    <row r="84" spans="1:19" ht="12.75" customHeight="1" x14ac:dyDescent="0.15">
      <c r="A84" s="25" t="s">
        <v>186</v>
      </c>
      <c r="B84" s="25" t="s">
        <v>187</v>
      </c>
      <c r="C84" s="15">
        <v>0</v>
      </c>
      <c r="D84" s="15">
        <v>0</v>
      </c>
      <c r="E84" s="15">
        <v>37812.660659999994</v>
      </c>
      <c r="F84" s="15">
        <v>26816.649889999993</v>
      </c>
      <c r="G84" s="15">
        <v>11118.78571</v>
      </c>
      <c r="H84" s="15">
        <v>10996.010769999999</v>
      </c>
      <c r="I84" s="15">
        <v>4731.7695899999999</v>
      </c>
      <c r="J84" s="15">
        <v>0</v>
      </c>
      <c r="K84" s="15">
        <v>0</v>
      </c>
      <c r="L84" s="15">
        <v>0</v>
      </c>
      <c r="M84" s="15">
        <v>0</v>
      </c>
      <c r="N84" s="15">
        <v>7532.6880000000001</v>
      </c>
      <c r="O84" s="15">
        <v>22.170819999999999</v>
      </c>
      <c r="P84" s="15">
        <v>1471.777</v>
      </c>
      <c r="Q84" s="15">
        <v>956.17571999999996</v>
      </c>
      <c r="R84" s="15">
        <v>0</v>
      </c>
      <c r="S84" s="16">
        <v>47795.472199999997</v>
      </c>
    </row>
    <row r="85" spans="1:19" ht="12.75" customHeight="1" x14ac:dyDescent="0.15">
      <c r="A85" s="25" t="s">
        <v>214</v>
      </c>
      <c r="B85" s="25" t="s">
        <v>215</v>
      </c>
      <c r="C85" s="15">
        <v>0</v>
      </c>
      <c r="D85" s="15">
        <v>0.83640999999999999</v>
      </c>
      <c r="E85" s="15">
        <v>32408.75418</v>
      </c>
      <c r="F85" s="15">
        <v>28411.659899999999</v>
      </c>
      <c r="G85" s="15">
        <v>25710.476340000001</v>
      </c>
      <c r="H85" s="15">
        <v>3997.0942800000003</v>
      </c>
      <c r="I85" s="15">
        <v>3821.0522000000001</v>
      </c>
      <c r="J85" s="15">
        <v>837.01778000000002</v>
      </c>
      <c r="K85" s="15">
        <v>0</v>
      </c>
      <c r="L85" s="15">
        <v>0</v>
      </c>
      <c r="M85" s="15">
        <v>0</v>
      </c>
      <c r="N85" s="15">
        <v>0</v>
      </c>
      <c r="O85" s="15">
        <v>138.35196999999999</v>
      </c>
      <c r="P85" s="15">
        <v>576.74989000000005</v>
      </c>
      <c r="Q85" s="15">
        <v>5400.1272199999994</v>
      </c>
      <c r="R85" s="15">
        <v>0</v>
      </c>
      <c r="S85" s="16">
        <v>39361.837450000006</v>
      </c>
    </row>
    <row r="86" spans="1:19" ht="12.75" customHeight="1" x14ac:dyDescent="0.15">
      <c r="A86" s="25" t="s">
        <v>210</v>
      </c>
      <c r="B86" s="25" t="s">
        <v>211</v>
      </c>
      <c r="C86" s="15">
        <v>0</v>
      </c>
      <c r="D86" s="15">
        <v>0</v>
      </c>
      <c r="E86" s="15">
        <v>53971.937430000005</v>
      </c>
      <c r="F86" s="15">
        <v>52504.375050000002</v>
      </c>
      <c r="G86" s="15">
        <v>36294.499159999999</v>
      </c>
      <c r="H86" s="15">
        <v>1467.5623799999998</v>
      </c>
      <c r="I86" s="15">
        <v>353.62103000000002</v>
      </c>
      <c r="J86" s="15">
        <v>0</v>
      </c>
      <c r="K86" s="15">
        <v>0</v>
      </c>
      <c r="L86" s="15">
        <v>0</v>
      </c>
      <c r="M86" s="15">
        <v>0</v>
      </c>
      <c r="N86" s="15">
        <v>0</v>
      </c>
      <c r="O86" s="15">
        <v>295.86248000000001</v>
      </c>
      <c r="P86" s="15">
        <v>2211.6969300000001</v>
      </c>
      <c r="Q86" s="15">
        <v>1948.07242</v>
      </c>
      <c r="R86" s="15">
        <v>0</v>
      </c>
      <c r="S86" s="16">
        <v>58427.569260000004</v>
      </c>
    </row>
    <row r="87" spans="1:19" ht="12.75" customHeight="1" x14ac:dyDescent="0.15">
      <c r="A87" s="25" t="s">
        <v>220</v>
      </c>
      <c r="B87" s="25" t="s">
        <v>221</v>
      </c>
      <c r="C87" s="15">
        <v>0</v>
      </c>
      <c r="D87" s="15">
        <v>0</v>
      </c>
      <c r="E87" s="15">
        <v>17004.188149999998</v>
      </c>
      <c r="F87" s="15">
        <v>16784.814679999999</v>
      </c>
      <c r="G87" s="15">
        <v>16784.814679999999</v>
      </c>
      <c r="H87" s="15">
        <v>219.37347000000003</v>
      </c>
      <c r="I87" s="15">
        <v>57.326590000000003</v>
      </c>
      <c r="J87" s="15">
        <v>0</v>
      </c>
      <c r="K87" s="15">
        <v>0</v>
      </c>
      <c r="L87" s="15">
        <v>0</v>
      </c>
      <c r="M87" s="15">
        <v>33.03425</v>
      </c>
      <c r="N87" s="15">
        <v>0</v>
      </c>
      <c r="O87" s="15">
        <v>14.375019999999999</v>
      </c>
      <c r="P87" s="15">
        <v>12.33736</v>
      </c>
      <c r="Q87" s="15">
        <v>2150.5581099999999</v>
      </c>
      <c r="R87" s="15">
        <v>0</v>
      </c>
      <c r="S87" s="16">
        <v>19214.492890000001</v>
      </c>
    </row>
    <row r="88" spans="1:19" ht="12.75" customHeight="1" x14ac:dyDescent="0.15">
      <c r="A88" s="25" t="s">
        <v>72</v>
      </c>
      <c r="B88" s="25" t="s">
        <v>73</v>
      </c>
      <c r="C88" s="15">
        <v>0</v>
      </c>
      <c r="D88" s="15">
        <v>596.06001000000003</v>
      </c>
      <c r="E88" s="15">
        <v>40278.24583</v>
      </c>
      <c r="F88" s="15">
        <v>40278.24583</v>
      </c>
      <c r="G88" s="15">
        <v>40278.24583</v>
      </c>
      <c r="H88" s="15">
        <v>0</v>
      </c>
      <c r="I88" s="15">
        <v>0</v>
      </c>
      <c r="J88" s="15">
        <v>0</v>
      </c>
      <c r="K88" s="15">
        <v>0</v>
      </c>
      <c r="L88" s="15">
        <v>0</v>
      </c>
      <c r="M88" s="15">
        <v>890.58600000000001</v>
      </c>
      <c r="N88" s="15">
        <v>0</v>
      </c>
      <c r="O88" s="15">
        <v>858.97152000000006</v>
      </c>
      <c r="P88" s="15">
        <v>6444.2785400000002</v>
      </c>
      <c r="Q88" s="15">
        <v>2296.0777600000001</v>
      </c>
      <c r="R88" s="15">
        <v>0</v>
      </c>
      <c r="S88" s="16">
        <v>51364.219660000002</v>
      </c>
    </row>
    <row r="89" spans="1:19" ht="12.75" customHeight="1" x14ac:dyDescent="0.15">
      <c r="A89" s="25" t="s">
        <v>70</v>
      </c>
      <c r="B89" s="25" t="s">
        <v>71</v>
      </c>
      <c r="C89" s="15">
        <v>0</v>
      </c>
      <c r="D89" s="15">
        <v>0</v>
      </c>
      <c r="E89" s="15">
        <v>2543.7089300000002</v>
      </c>
      <c r="F89" s="15">
        <v>2543.7054600000001</v>
      </c>
      <c r="G89" s="15">
        <v>2543.7054600000001</v>
      </c>
      <c r="H89" s="15">
        <v>3.47E-3</v>
      </c>
      <c r="I89" s="15">
        <v>3.47E-3</v>
      </c>
      <c r="J89" s="15">
        <v>0</v>
      </c>
      <c r="K89" s="15">
        <v>0</v>
      </c>
      <c r="L89" s="15">
        <v>0</v>
      </c>
      <c r="M89" s="15">
        <v>0</v>
      </c>
      <c r="N89" s="15">
        <v>0</v>
      </c>
      <c r="O89" s="15">
        <v>111.3</v>
      </c>
      <c r="P89" s="15">
        <v>0.8087899999999999</v>
      </c>
      <c r="Q89" s="15">
        <v>261.90474</v>
      </c>
      <c r="R89" s="15">
        <v>23295.987640000003</v>
      </c>
      <c r="S89" s="16">
        <v>26213.710100000004</v>
      </c>
    </row>
    <row r="90" spans="1:19" ht="12.75" customHeight="1" x14ac:dyDescent="0.15">
      <c r="A90" s="25" t="s">
        <v>216</v>
      </c>
      <c r="B90" s="25" t="s">
        <v>217</v>
      </c>
      <c r="C90" s="15">
        <v>0</v>
      </c>
      <c r="D90" s="15">
        <v>0</v>
      </c>
      <c r="E90" s="15">
        <v>2513.4216299999998</v>
      </c>
      <c r="F90" s="15">
        <v>1550.90254</v>
      </c>
      <c r="G90" s="15">
        <v>1550.8981699999999</v>
      </c>
      <c r="H90" s="15">
        <v>962.51909000000001</v>
      </c>
      <c r="I90" s="15">
        <v>962.51909000000001</v>
      </c>
      <c r="J90" s="15">
        <v>0</v>
      </c>
      <c r="K90" s="15">
        <v>0</v>
      </c>
      <c r="L90" s="15">
        <v>0</v>
      </c>
      <c r="M90" s="15">
        <v>0</v>
      </c>
      <c r="N90" s="15">
        <v>0</v>
      </c>
      <c r="O90" s="15">
        <v>0</v>
      </c>
      <c r="P90" s="15">
        <v>28.9</v>
      </c>
      <c r="Q90" s="15">
        <v>1109.6670300000001</v>
      </c>
      <c r="R90" s="15">
        <v>0</v>
      </c>
      <c r="S90" s="16">
        <v>3651.98866</v>
      </c>
    </row>
    <row r="91" spans="1:19" s="3" customFormat="1" ht="12.75" customHeight="1" x14ac:dyDescent="0.15">
      <c r="A91" s="36" t="s">
        <v>230</v>
      </c>
      <c r="B91" s="36"/>
      <c r="C91" s="17">
        <f t="shared" ref="C91:S91" si="0">SUM(C7:C90)</f>
        <v>28143825.710179999</v>
      </c>
      <c r="D91" s="17">
        <f t="shared" si="0"/>
        <v>6346064.1132899998</v>
      </c>
      <c r="E91" s="17">
        <f t="shared" si="0"/>
        <v>500018260.64188004</v>
      </c>
      <c r="F91" s="17">
        <f t="shared" si="0"/>
        <v>264529182.14033005</v>
      </c>
      <c r="G91" s="17">
        <f t="shared" si="0"/>
        <v>182533209.90745002</v>
      </c>
      <c r="H91" s="17">
        <f t="shared" si="0"/>
        <v>235364956.57444012</v>
      </c>
      <c r="I91" s="17">
        <f t="shared" si="0"/>
        <v>100435129.10296008</v>
      </c>
      <c r="J91" s="17">
        <f t="shared" si="0"/>
        <v>108650.69300999997</v>
      </c>
      <c r="K91" s="17">
        <f t="shared" si="0"/>
        <v>173029.26575000002</v>
      </c>
      <c r="L91" s="17">
        <f t="shared" si="0"/>
        <v>7166698.4939400014</v>
      </c>
      <c r="M91" s="17">
        <f t="shared" si="0"/>
        <v>509674.40094999992</v>
      </c>
      <c r="N91" s="17">
        <f t="shared" si="0"/>
        <v>880537.04064000014</v>
      </c>
      <c r="O91" s="17">
        <f t="shared" si="0"/>
        <v>2742429.6332500014</v>
      </c>
      <c r="P91" s="17">
        <f t="shared" si="0"/>
        <v>22064130.195910003</v>
      </c>
      <c r="Q91" s="17">
        <f t="shared" si="0"/>
        <v>6103808.9211599957</v>
      </c>
      <c r="R91" s="17">
        <f t="shared" si="0"/>
        <v>965978.59781999991</v>
      </c>
      <c r="S91" s="17">
        <f t="shared" si="0"/>
        <v>575223087.70778024</v>
      </c>
    </row>
    <row r="93" spans="1:19" ht="27" customHeight="1" x14ac:dyDescent="0.15">
      <c r="A93" s="42" t="s">
        <v>273</v>
      </c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</row>
  </sheetData>
  <mergeCells count="5">
    <mergeCell ref="A91:B91"/>
    <mergeCell ref="A2:B2"/>
    <mergeCell ref="A3:B3"/>
    <mergeCell ref="C4:S4"/>
    <mergeCell ref="A93:S93"/>
  </mergeCells>
  <pageMargins left="0.23622047244094491" right="0.23622047244094491" top="0.19685039370078741" bottom="0.19685039370078741" header="0.31496062992125984" footer="0.31496062992125984"/>
  <pageSetup paperSize="9" scale="38" orientation="landscape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Активи</vt:lpstr>
      <vt:lpstr>Money</vt:lpstr>
      <vt:lpstr>Зобовязання</vt:lpstr>
      <vt:lpstr>Капітал</vt:lpstr>
      <vt:lpstr>Фінрез</vt:lpstr>
      <vt:lpstr>Активи_НВ</vt:lpstr>
      <vt:lpstr>Зобовязання_НВ</vt:lpstr>
      <vt:lpstr>Активи!Print_Titles</vt:lpstr>
      <vt:lpstr>Активи_НВ!Print_Titles</vt:lpstr>
      <vt:lpstr>Зобовязання!Print_Titles</vt:lpstr>
      <vt:lpstr>Зобовязання_НВ!Print_Titles</vt:lpstr>
      <vt:lpstr>Капітал!Print_Titles</vt:lpstr>
      <vt:lpstr>Фінрез!Print_Titles</vt:lpstr>
    </vt:vector>
  </TitlesOfParts>
  <Company>nbu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Лев Купибіда</cp:lastModifiedBy>
  <cp:lastPrinted>2018-02-26T09:36:09Z</cp:lastPrinted>
  <dcterms:created xsi:type="dcterms:W3CDTF">2018-01-30T14:44:55Z</dcterms:created>
  <dcterms:modified xsi:type="dcterms:W3CDTF">2024-08-11T16:56:07Z</dcterms:modified>
</cp:coreProperties>
</file>