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功能列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7" name="ID_41944D7ABF704957BB02A5261647D83A" descr="04课程教师分配"/>
        <xdr:cNvPicPr/>
      </xdr:nvPicPr>
      <xdr:blipFill>
        <a:blip r:embed="rId1"/>
        <a:stretch>
          <a:fillRect/>
        </a:stretch>
      </xdr:blipFill>
      <xdr:spPr>
        <a:xfrm>
          <a:off x="0" y="0"/>
          <a:ext cx="6965950" cy="4000500"/>
        </a:xfrm>
        <a:prstGeom prst="rect">
          <a:avLst/>
        </a:prstGeom>
      </xdr:spPr>
    </xdr:pic>
  </etc:cellImage>
  <etc:cellImage>
    <xdr:pic>
      <xdr:nvPicPr>
        <xdr:cNvPr id="8" name="ID_73D5D09FEDDB4626BC997C3C07C7638B" descr="05课程选课名单页面"/>
        <xdr:cNvPicPr/>
      </xdr:nvPicPr>
      <xdr:blipFill>
        <a:blip r:embed="rId2"/>
        <a:stretch>
          <a:fillRect/>
        </a:stretch>
      </xdr:blipFill>
      <xdr:spPr>
        <a:xfrm>
          <a:off x="0" y="0"/>
          <a:ext cx="5829300" cy="4844415"/>
        </a:xfrm>
        <a:prstGeom prst="rect">
          <a:avLst/>
        </a:prstGeom>
      </xdr:spPr>
    </xdr:pic>
  </etc:cellImage>
  <etc:cellImage>
    <xdr:pic>
      <xdr:nvPicPr>
        <xdr:cNvPr id="9" name="ID_BADD970277A843E597AD86B845AEE191" descr="00课程列表页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0" cy="6125210"/>
        </a:xfrm>
        <a:prstGeom prst="rect">
          <a:avLst/>
        </a:prstGeom>
      </xdr:spPr>
    </xdr:pic>
  </etc:cellImage>
  <etc:cellImage>
    <xdr:pic>
      <xdr:nvPicPr>
        <xdr:cNvPr id="10" name="ID_D376AE398CD144A7BE680AFDB50B224A" descr="06作业详情页"/>
        <xdr:cNvPicPr/>
      </xdr:nvPicPr>
      <xdr:blipFill>
        <a:blip r:embed="rId4"/>
        <a:stretch>
          <a:fillRect/>
        </a:stretch>
      </xdr:blipFill>
      <xdr:spPr>
        <a:xfrm>
          <a:off x="0" y="0"/>
          <a:ext cx="6115050" cy="5264150"/>
        </a:xfrm>
        <a:prstGeom prst="rect">
          <a:avLst/>
        </a:prstGeom>
      </xdr:spPr>
    </xdr:pic>
  </etc:cellImage>
  <etc:cellImage>
    <xdr:pic>
      <xdr:nvPicPr>
        <xdr:cNvPr id="11" name="ID_94524C4578B44E29BD4520B4A1713A7D" descr="07作业详情页"/>
        <xdr:cNvPicPr/>
      </xdr:nvPicPr>
      <xdr:blipFill>
        <a:blip r:embed="rId5"/>
        <a:stretch>
          <a:fillRect/>
        </a:stretch>
      </xdr:blipFill>
      <xdr:spPr>
        <a:xfrm>
          <a:off x="0" y="0"/>
          <a:ext cx="5588000" cy="5632450"/>
        </a:xfrm>
        <a:prstGeom prst="rect">
          <a:avLst/>
        </a:prstGeom>
      </xdr:spPr>
    </xdr:pic>
  </etc:cellImage>
  <etc:cellImage>
    <xdr:pic>
      <xdr:nvPicPr>
        <xdr:cNvPr id="12" name="ID_57CD24B5D1814E85A4355DEFD54B9682" descr="08作业列表页"/>
        <xdr:cNvPicPr/>
      </xdr:nvPicPr>
      <xdr:blipFill>
        <a:blip r:embed="rId6"/>
        <a:stretch>
          <a:fillRect/>
        </a:stretch>
      </xdr:blipFill>
      <xdr:spPr>
        <a:xfrm>
          <a:off x="0" y="0"/>
          <a:ext cx="10058400" cy="4113530"/>
        </a:xfrm>
        <a:prstGeom prst="rect">
          <a:avLst/>
        </a:prstGeom>
      </xdr:spPr>
    </xdr:pic>
  </etc:cellImage>
  <etc:cellImage>
    <xdr:pic>
      <xdr:nvPicPr>
        <xdr:cNvPr id="13" name="ID_7B39049150DE4A63B44278E773CA8132" descr="10成绩列表页"/>
        <xdr:cNvPicPr/>
      </xdr:nvPicPr>
      <xdr:blipFill>
        <a:blip r:embed="rId7"/>
        <a:stretch>
          <a:fillRect/>
        </a:stretch>
      </xdr:blipFill>
      <xdr:spPr>
        <a:xfrm>
          <a:off x="0" y="0"/>
          <a:ext cx="7042150" cy="3365500"/>
        </a:xfrm>
        <a:prstGeom prst="rect">
          <a:avLst/>
        </a:prstGeom>
      </xdr:spPr>
    </xdr:pic>
  </etc:cellImage>
  <etc:cellImage>
    <xdr:pic>
      <xdr:nvPicPr>
        <xdr:cNvPr id="14" name="ID_FF419E8B96E24E8BB2C15DE02A88584E" descr="00课程列表页"/>
        <xdr:cNvPicPr/>
      </xdr:nvPicPr>
      <xdr:blipFill>
        <a:blip r:embed="rId8"/>
        <a:stretch>
          <a:fillRect/>
        </a:stretch>
      </xdr:blipFill>
      <xdr:spPr>
        <a:xfrm>
          <a:off x="0" y="0"/>
          <a:ext cx="10057765" cy="7192645"/>
        </a:xfrm>
        <a:prstGeom prst="rect">
          <a:avLst/>
        </a:prstGeom>
      </xdr:spPr>
    </xdr:pic>
  </etc:cellImage>
  <etc:cellImage>
    <xdr:pic>
      <xdr:nvPicPr>
        <xdr:cNvPr id="15" name="ID_ECA76BB426EB4BB599B5D031E02714BA" descr="01课程列表新增课程"/>
        <xdr:cNvPicPr/>
      </xdr:nvPicPr>
      <xdr:blipFill>
        <a:blip r:embed="rId9"/>
        <a:stretch>
          <a:fillRect/>
        </a:stretch>
      </xdr:blipFill>
      <xdr:spPr>
        <a:xfrm>
          <a:off x="0" y="0"/>
          <a:ext cx="10058400" cy="7144385"/>
        </a:xfrm>
        <a:prstGeom prst="rect">
          <a:avLst/>
        </a:prstGeom>
      </xdr:spPr>
    </xdr:pic>
  </etc:cellImage>
  <etc:cellImage>
    <xdr:pic>
      <xdr:nvPicPr>
        <xdr:cNvPr id="16" name="ID_45BEC35CEC654348B2EAB4989B5A028F" descr="屏幕截图 2025-11-13 132015"/>
        <xdr:cNvPicPr/>
      </xdr:nvPicPr>
      <xdr:blipFill>
        <a:blip r:embed="rId10"/>
        <a:stretch>
          <a:fillRect/>
        </a:stretch>
      </xdr:blipFill>
      <xdr:spPr>
        <a:xfrm>
          <a:off x="0" y="0"/>
          <a:ext cx="9058275" cy="10058400"/>
        </a:xfrm>
        <a:prstGeom prst="rect">
          <a:avLst/>
        </a:prstGeom>
      </xdr:spPr>
    </xdr:pic>
  </etc:cellImage>
  <etc:cellImage>
    <xdr:pic>
      <xdr:nvPicPr>
        <xdr:cNvPr id="17" name="ID_E9E24392C3ED4658BD3116C7121D2B24" descr="20教秘列表页"/>
        <xdr:cNvPicPr/>
      </xdr:nvPicPr>
      <xdr:blipFill>
        <a:blip r:embed="rId11"/>
        <a:stretch>
          <a:fillRect/>
        </a:stretch>
      </xdr:blipFill>
      <xdr:spPr>
        <a:xfrm>
          <a:off x="0" y="0"/>
          <a:ext cx="10057765" cy="7211695"/>
        </a:xfrm>
        <a:prstGeom prst="rect">
          <a:avLst/>
        </a:prstGeom>
      </xdr:spPr>
    </xdr:pic>
  </etc:cellImage>
  <etc:cellImage>
    <xdr:pic>
      <xdr:nvPicPr>
        <xdr:cNvPr id="18" name="ID_28F1D736B2D841428F8AE4CD6574D17C" descr="21教秘详情页"/>
        <xdr:cNvPicPr/>
      </xdr:nvPicPr>
      <xdr:blipFill>
        <a:blip r:embed="rId12"/>
        <a:stretch>
          <a:fillRect/>
        </a:stretch>
      </xdr:blipFill>
      <xdr:spPr>
        <a:xfrm>
          <a:off x="0" y="0"/>
          <a:ext cx="10058400" cy="7105015"/>
        </a:xfrm>
        <a:prstGeom prst="rect">
          <a:avLst/>
        </a:prstGeom>
      </xdr:spPr>
    </xdr:pic>
  </etc:cellImage>
  <etc:cellImage>
    <xdr:pic>
      <xdr:nvPicPr>
        <xdr:cNvPr id="19" name="ID_F743C51824E64B748CBE4A276D577152" descr="14讨论列表页"/>
        <xdr:cNvPicPr/>
      </xdr:nvPicPr>
      <xdr:blipFill>
        <a:blip r:embed="rId13"/>
        <a:stretch>
          <a:fillRect/>
        </a:stretch>
      </xdr:blipFill>
      <xdr:spPr>
        <a:xfrm>
          <a:off x="0" y="0"/>
          <a:ext cx="6051550" cy="3213100"/>
        </a:xfrm>
        <a:prstGeom prst="rect">
          <a:avLst/>
        </a:prstGeom>
      </xdr:spPr>
    </xdr:pic>
  </etc:cellImage>
  <etc:cellImage>
    <xdr:pic>
      <xdr:nvPicPr>
        <xdr:cNvPr id="20" name="ID_5AEC2B9D1DE24ABF93A915FFA6C83FE9" descr="15讨论详情页"/>
        <xdr:cNvPicPr/>
      </xdr:nvPicPr>
      <xdr:blipFill>
        <a:blip r:embed="rId14"/>
        <a:stretch>
          <a:fillRect/>
        </a:stretch>
      </xdr:blipFill>
      <xdr:spPr>
        <a:xfrm>
          <a:off x="0" y="0"/>
          <a:ext cx="5353050" cy="3168650"/>
        </a:xfrm>
        <a:prstGeom prst="rect">
          <a:avLst/>
        </a:prstGeom>
      </xdr:spPr>
    </xdr:pic>
  </etc:cellImage>
  <etc:cellImage>
    <xdr:pic>
      <xdr:nvPicPr>
        <xdr:cNvPr id="21" name="ID_4B9F98CBBEA5421481A504A30BF53C02" descr="17讨论详情页参与讨论"/>
        <xdr:cNvPicPr/>
      </xdr:nvPicPr>
      <xdr:blipFill>
        <a:blip r:embed="rId15"/>
        <a:stretch>
          <a:fillRect/>
        </a:stretch>
      </xdr:blipFill>
      <xdr:spPr>
        <a:xfrm>
          <a:off x="0" y="0"/>
          <a:ext cx="6985000" cy="3346450"/>
        </a:xfrm>
        <a:prstGeom prst="rect">
          <a:avLst/>
        </a:prstGeom>
      </xdr:spPr>
    </xdr:pic>
  </etc:cellImage>
  <etc:cellImage>
    <xdr:pic>
      <xdr:nvPicPr>
        <xdr:cNvPr id="22" name="ID_8E9B4C70A10E487CAA13334856B1D802" descr="18通知页面"/>
        <xdr:cNvPicPr/>
      </xdr:nvPicPr>
      <xdr:blipFill>
        <a:blip r:embed="rId16"/>
        <a:stretch>
          <a:fillRect/>
        </a:stretch>
      </xdr:blipFill>
      <xdr:spPr>
        <a:xfrm>
          <a:off x="0" y="0"/>
          <a:ext cx="6940550" cy="3340100"/>
        </a:xfrm>
        <a:prstGeom prst="rect">
          <a:avLst/>
        </a:prstGeom>
      </xdr:spPr>
    </xdr:pic>
  </etc:cellImage>
  <etc:cellImage>
    <xdr:pic>
      <xdr:nvPicPr>
        <xdr:cNvPr id="23" name="ID_EC2F4B99D3904EACB4B923F502214A01" descr="19通知页面"/>
        <xdr:cNvPicPr/>
      </xdr:nvPicPr>
      <xdr:blipFill>
        <a:blip r:embed="rId17"/>
        <a:stretch>
          <a:fillRect/>
        </a:stretch>
      </xdr:blipFill>
      <xdr:spPr>
        <a:xfrm>
          <a:off x="0" y="0"/>
          <a:ext cx="6946900" cy="3213100"/>
        </a:xfrm>
        <a:prstGeom prst="rect">
          <a:avLst/>
        </a:prstGeom>
      </xdr:spPr>
    </xdr:pic>
  </etc:cellImage>
  <etc:cellImage>
    <xdr:pic>
      <xdr:nvPicPr>
        <xdr:cNvPr id="24" name="ID_CE4E2E5F9E044DBCB38DD304264901B7" descr="屏幕截图 2025-11-13 133853"/>
        <xdr:cNvPicPr/>
      </xdr:nvPicPr>
      <xdr:blipFill>
        <a:blip r:embed="rId18"/>
        <a:stretch>
          <a:fillRect/>
        </a:stretch>
      </xdr:blipFill>
      <xdr:spPr>
        <a:xfrm>
          <a:off x="0" y="0"/>
          <a:ext cx="10058400" cy="4727575"/>
        </a:xfrm>
        <a:prstGeom prst="rect">
          <a:avLst/>
        </a:prstGeom>
      </xdr:spPr>
    </xdr:pic>
  </etc:cellImage>
  <etc:cellImage>
    <xdr:pic>
      <xdr:nvPicPr>
        <xdr:cNvPr id="25" name="ID_4B70FB0A9F4E4744A4DFD39D123799A5" descr="屏幕截图 2025-11-13 133927"/>
        <xdr:cNvPicPr/>
      </xdr:nvPicPr>
      <xdr:blipFill>
        <a:blip r:embed="rId19"/>
        <a:stretch>
          <a:fillRect/>
        </a:stretch>
      </xdr:blipFill>
      <xdr:spPr>
        <a:xfrm>
          <a:off x="0" y="0"/>
          <a:ext cx="10058400" cy="4731385"/>
        </a:xfrm>
        <a:prstGeom prst="rect">
          <a:avLst/>
        </a:prstGeom>
      </xdr:spPr>
    </xdr:pic>
  </etc:cellImage>
  <etc:cellImage>
    <xdr:pic>
      <xdr:nvPicPr>
        <xdr:cNvPr id="26" name="ID_949AA0A710EB4E0B99460538EC43E53E" descr="屏幕截图 2025-11-13 133825"/>
        <xdr:cNvPicPr/>
      </xdr:nvPicPr>
      <xdr:blipFill>
        <a:blip r:embed="rId20"/>
        <a:stretch>
          <a:fillRect/>
        </a:stretch>
      </xdr:blipFill>
      <xdr:spPr>
        <a:xfrm>
          <a:off x="0" y="0"/>
          <a:ext cx="10058400" cy="472567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<sst xmlns="http://schemas.openxmlformats.org/spreadsheetml/2006/main" count="91" uniqueCount="89">
  <si>
    <t>编号</t>
  </si>
  <si>
    <t>模块</t>
  </si>
  <si>
    <t>功能</t>
  </si>
  <si>
    <t>描述</t>
  </si>
  <si>
    <t>工时(人·日)</t>
  </si>
  <si>
    <t>备注</t>
  </si>
  <si>
    <t>需求分析</t>
  </si>
  <si>
    <t>需求澄清</t>
  </si>
  <si>
    <t>整理业务范围与角色、实体及关系</t>
  </si>
  <si>
    <t>/</t>
  </si>
  <si>
    <t>项目设计</t>
  </si>
  <si>
    <t>原型与数据模型</t>
  </si>
  <si>
    <t>页面原型/ER图/接口草案</t>
  </si>
  <si>
    <t>用户模块</t>
  </si>
  <si>
    <t>登录模块</t>
  </si>
  <si>
    <t>账号密码/验证码登录; 记住我; 退出登录</t>
  </si>
  <si>
    <t>框架内功能</t>
  </si>
  <si>
    <t>注册模块</t>
  </si>
  <si>
    <t>管理员创建账号或开放注册开关</t>
  </si>
  <si>
    <t>部门(组织)管理</t>
  </si>
  <si>
    <t>部门树形结构CRUD; 绑定负责人</t>
  </si>
  <si>
    <t>用户管理</t>
  </si>
  <si>
    <t>用户CRUD; 重置密码; 启停用; 批量导入</t>
  </si>
  <si>
    <t>角色管理</t>
  </si>
  <si>
    <t>角色CRUD; 角色权限分配; 数据范围</t>
  </si>
  <si>
    <t>菜单管理</t>
  </si>
  <si>
    <t>菜单与按钮权限CRUD; 路由配置</t>
  </si>
  <si>
    <t>个人信息</t>
  </si>
  <si>
    <t>查看/修改个人资料与密码</t>
  </si>
  <si>
    <t>教学秘书管理</t>
  </si>
  <si>
    <t>教学秘书角色标记与用户分配; 分配可管理的学期/院系范围</t>
  </si>
  <si>
    <t>配置模块</t>
  </si>
  <si>
    <t>系统日志</t>
  </si>
  <si>
    <t>登录日志/操作日志查询导出</t>
  </si>
  <si>
    <t>系统配置</t>
  </si>
  <si>
    <t>全局参数(文件大小、评分阈值等)CRUD</t>
  </si>
  <si>
    <t>数据字典</t>
  </si>
  <si>
    <t>通用字典项(课程类型、作业类型等)CRUD</t>
  </si>
  <si>
    <t>课程模块</t>
  </si>
  <si>
    <t>课程管理</t>
  </si>
  <si>
    <t>课程CRUD; 课程编号/学期/状态; 归档</t>
  </si>
  <si>
    <t>课程-教师关系</t>
  </si>
  <si>
    <t>由教学秘书为课程分配主讲与助教(多对多)CRUD; 支持调整历史留痕</t>
  </si>
  <si>
    <t>课程-学生关系</t>
  </si>
  <si>
    <t>由教学秘书导入/维护选课学生(多对多)CRUD; 教师可查询与导出</t>
  </si>
  <si>
    <t>课节管理</t>
  </si>
  <si>
    <t>按周次/节次维护课节; 支持批量生成</t>
  </si>
  <si>
    <t>作业模块</t>
  </si>
  <si>
    <t>作业模板管理</t>
  </si>
  <si>
    <t>题目/评分维度/附件要求等模板CRUD</t>
  </si>
  <si>
    <t>作业发布管理</t>
  </si>
  <si>
    <t>选择课程/班级/截止时间; 支持定时发布与撤回</t>
  </si>
  <si>
    <t>作业提交管理</t>
  </si>
  <si>
    <t>学生提交记录查询; 版本与迟交标记; 下载打包</t>
  </si>
  <si>
    <t>成绩模块</t>
  </si>
  <si>
    <t>成绩计算与发布</t>
  </si>
  <si>
    <t>按策略(最高/最新/平均)计算并发布到学生</t>
  </si>
  <si>
    <t>申诉与复批</t>
  </si>
  <si>
    <t>学生在线申诉; 教师处理; 支持复批或覆写</t>
  </si>
  <si>
    <t>讨论模块</t>
  </si>
  <si>
    <t>课堂讨论主题管理</t>
  </si>
  <si>
    <t>按课程/课节维护讨论主题CRUD; 支持置顶/加精/关闭; 匿名开关</t>
  </si>
  <si>
    <t>讨论回帖与互动</t>
  </si>
  <si>
    <t>回帖CRUD; 楼层/引用/附件/表情; 点赞与举报、教师删除</t>
  </si>
  <si>
    <t>讨论设置与权限</t>
  </si>
  <si>
    <t>可见范围(全班/小组/教师); 限频与敏感词; 导出统计</t>
  </si>
  <si>
    <t>通知模块</t>
  </si>
  <si>
    <t>通知模板</t>
  </si>
  <si>
    <t>站内信/邮件/短信/Webhook模板CRUD</t>
  </si>
  <si>
    <t>消息发送与订阅</t>
  </si>
  <si>
    <t>作业发布/截止/评分结果通知; 失败重发</t>
  </si>
  <si>
    <t>导入导出模块</t>
  </si>
  <si>
    <t>名单与成绩导入导出</t>
  </si>
  <si>
    <t>学生/课程/成绩Excel导入导出与校验</t>
  </si>
  <si>
    <t>文件管理模块</t>
  </si>
  <si>
    <t>文件存储与清理</t>
  </si>
  <si>
    <t>对象存储/本地存储适配; 过期清理</t>
  </si>
  <si>
    <t>接口与文档模块</t>
  </si>
  <si>
    <t>开放接口与Swagger</t>
  </si>
  <si>
    <t>生成OpenAPI文档; 鉴权与限流</t>
  </si>
  <si>
    <t>API文档</t>
  </si>
  <si>
    <t>测试模块</t>
  </si>
  <si>
    <t>功能与兼容性测试</t>
  </si>
  <si>
    <t>主要流程冒烟用例与浏览器兼容性</t>
  </si>
  <si>
    <t>测试报告</t>
  </si>
  <si>
    <t>运维部署模块</t>
  </si>
  <si>
    <t>环境与部署脚本</t>
  </si>
  <si>
    <t>开发/测试/生产配置; 一键部署文档</t>
  </si>
  <si>
    <t>文档《部署说明》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</si>
</sst>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8" applyNumberFormat="0" applyAlignment="0" applyProtection="0">
      <alignment vertical="center"/>
    </xf>
    <xf numFmtId="0" fontId="11" fillId="5" borderId="9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6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png"/><Relationship Id="rId8" Type="http://schemas.openxmlformats.org/officeDocument/2006/relationships/image" Target="media/image8.png"/><Relationship Id="rId7" Type="http://schemas.openxmlformats.org/officeDocument/2006/relationships/image" Target="media/image7.png"/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0" Type="http://schemas.openxmlformats.org/officeDocument/2006/relationships/image" Target="media/image20.png"/><Relationship Id="rId2" Type="http://schemas.openxmlformats.org/officeDocument/2006/relationships/image" Target="media/image2.png"/><Relationship Id="rId19" Type="http://schemas.openxmlformats.org/officeDocument/2006/relationships/image" Target="media/image19.png"/><Relationship Id="rId18" Type="http://schemas.openxmlformats.org/officeDocument/2006/relationships/image" Target="media/image18.png"/><Relationship Id="rId17" Type="http://schemas.openxmlformats.org/officeDocument/2006/relationships/image" Target="media/image17.png"/><Relationship Id="rId16" Type="http://schemas.openxmlformats.org/officeDocument/2006/relationships/image" Target="media/image16.png"/><Relationship Id="rId15" Type="http://schemas.openxmlformats.org/officeDocument/2006/relationships/image" Target="media/image15.png"/><Relationship Id="rId14" Type="http://schemas.openxmlformats.org/officeDocument/2006/relationships/image" Target="media/image14.png"/><Relationship Id="rId13" Type="http://schemas.openxmlformats.org/officeDocument/2006/relationships/image" Target="media/image13.png"/><Relationship Id="rId12" Type="http://schemas.openxmlformats.org/officeDocument/2006/relationships/image" Target="media/image12.png"/><Relationship Id="rId11" Type="http://schemas.openxmlformats.org/officeDocument/2006/relationships/image" Target="media/image11.png"/><Relationship Id="rId10" Type="http://schemas.openxmlformats.org/officeDocument/2006/relationships/image" Target="media/image10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"/>
  <sheetViews>
    <sheetView tabSelected="1" zoomScale="115" zoomScaleNormal="115" workbookViewId="0">
      <pane ySplit="1" topLeftCell="A29" activePane="bottomLeft" state="frozen"/>
      <selection/>
      <selection pane="bottomLeft" activeCell="E11" sqref="E11"/>
    </sheetView>
  </sheetViews>
  <sheetFormatPr defaultColWidth="9" defaultRowHeight="13.5" outlineLevelCol="6"/>
  <cols>
    <col min="1" max="1" width="5.46902654867257" customWidth="1"/>
    <col min="2" max="4" width="35.6637168141593" customWidth="1"/>
    <col min="5" max="5" width="14.2654867256637" customWidth="1"/>
    <col min="6" max="6" width="35.6637168141593" customWidth="1"/>
    <col min="7" max="7" width="12.9469026548673"/>
  </cols>
  <sheetData>
    <row r="1" ht="35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35" customHeight="1" spans="1:7">
      <c r="A2" s="2">
        <v>1</v>
      </c>
      <c r="B2" s="2" t="s">
        <v>6</v>
      </c>
      <c r="C2" s="2" t="s">
        <v>7</v>
      </c>
      <c r="D2" s="2" t="s">
        <v>8</v>
      </c>
      <c r="E2" s="2">
        <v>2</v>
      </c>
      <c r="F2" s="2" t="s">
        <v>9</v>
      </c>
    </row>
    <row r="3" ht="35" customHeight="1" spans="1:7">
      <c r="A3" s="2">
        <v>2</v>
      </c>
      <c r="B3" s="2" t="s">
        <v>10</v>
      </c>
      <c r="C3" s="2" t="s">
        <v>11</v>
      </c>
      <c r="D3" s="2" t="s">
        <v>12</v>
      </c>
      <c r="E3" s="2">
        <v>2</v>
      </c>
      <c r="F3" s="2" t="s">
        <v>9</v>
      </c>
    </row>
    <row r="4" ht="35" customHeight="1" spans="1:7">
      <c r="A4" s="2">
        <v>3</v>
      </c>
      <c r="B4" s="3" t="s">
        <v>13</v>
      </c>
      <c r="C4" s="2" t="s">
        <v>14</v>
      </c>
      <c r="D4" s="4" t="s">
        <v>15</v>
      </c>
      <c r="E4" s="2">
        <v>1</v>
      </c>
      <c r="F4" s="2" t="s">
        <v>16</v>
      </c>
    </row>
    <row r="5" ht="35" customHeight="1" spans="1:7">
      <c r="A5" s="2">
        <v>4</v>
      </c>
      <c r="B5" s="5"/>
      <c r="C5" s="2" t="s">
        <v>17</v>
      </c>
      <c r="D5" s="2" t="s">
        <v>18</v>
      </c>
      <c r="E5" s="2">
        <v>1</v>
      </c>
      <c r="F5" s="2"/>
    </row>
    <row r="6" ht="35" customHeight="1" spans="1:7">
      <c r="A6" s="2">
        <v>5</v>
      </c>
      <c r="B6" s="5"/>
      <c r="C6" s="2" t="s">
        <v>19</v>
      </c>
      <c r="D6" s="2" t="s">
        <v>20</v>
      </c>
      <c r="E6" s="2">
        <v>1</v>
      </c>
      <c r="F6" s="2"/>
    </row>
    <row r="7" ht="35" customHeight="1" spans="1:7">
      <c r="A7" s="2">
        <v>6</v>
      </c>
      <c r="B7" s="5"/>
      <c r="C7" s="2" t="s">
        <v>21</v>
      </c>
      <c r="D7" s="4" t="s">
        <v>22</v>
      </c>
      <c r="E7" s="2">
        <v>1.5</v>
      </c>
      <c r="F7" s="2"/>
    </row>
    <row r="8" ht="35" customHeight="1" spans="1:7">
      <c r="A8" s="2">
        <v>7</v>
      </c>
      <c r="B8" s="5"/>
      <c r="C8" s="2" t="s">
        <v>23</v>
      </c>
      <c r="D8" s="2" t="s">
        <v>24</v>
      </c>
      <c r="E8" s="2">
        <v>1</v>
      </c>
      <c r="F8" s="2"/>
    </row>
    <row r="9" ht="35" customHeight="1" spans="1:7">
      <c r="A9" s="2">
        <v>8</v>
      </c>
      <c r="B9" s="5"/>
      <c r="C9" s="2" t="s">
        <v>25</v>
      </c>
      <c r="D9" s="2" t="s">
        <v>26</v>
      </c>
      <c r="E9" s="2">
        <v>1</v>
      </c>
      <c r="F9" s="2"/>
    </row>
    <row r="10" ht="35" customHeight="1" spans="1:7">
      <c r="A10" s="2">
        <v>9</v>
      </c>
      <c r="B10" s="5"/>
      <c r="C10" s="2" t="s">
        <v>27</v>
      </c>
      <c r="D10" s="2" t="s">
        <v>28</v>
      </c>
      <c r="E10" s="2">
        <v>0.5</v>
      </c>
      <c r="F10" s="2"/>
    </row>
    <row r="11" ht="35" customHeight="1" spans="1:7">
      <c r="A11" s="2">
        <v>10</v>
      </c>
      <c r="B11" s="6"/>
      <c r="C11" s="2" t="s">
        <v>29</v>
      </c>
      <c r="D11" s="4" t="s">
        <v>30</v>
      </c>
      <c r="E11" s="2">
        <v>0.8</v>
      </c>
      <c r="F11" s="7" t="str">
        <f>_xlfn.DISPIMG("ID_E9E24392C3ED4658BD3116C7121D2B24",1)</f>
        <v>=DISPIMG("ID_E9E24392C3ED4658BD3116C7121D2B24",1)</v>
      </c>
      <c r="G11" t="str">
        <f>_xlfn.DISPIMG("ID_28F1D736B2D841428F8AE4CD6574D17C",1)</f>
        <v>=DISPIMG("ID_28F1D736B2D841428F8AE4CD6574D17C",1)</v>
      </c>
    </row>
    <row r="12" ht="35" customHeight="1" spans="1:7">
      <c r="A12" s="2">
        <v>11</v>
      </c>
      <c r="B12" s="3" t="s">
        <v>31</v>
      </c>
      <c r="C12" s="2" t="s">
        <v>32</v>
      </c>
      <c r="D12" s="2" t="s">
        <v>33</v>
      </c>
      <c r="E12" s="2">
        <v>1</v>
      </c>
      <c r="F12" s="8" t="s">
        <v>16</v>
      </c>
    </row>
    <row r="13" ht="35" customHeight="1" spans="1:7">
      <c r="A13" s="2">
        <v>12</v>
      </c>
      <c r="B13" s="5"/>
      <c r="C13" s="2" t="s">
        <v>34</v>
      </c>
      <c r="D13" s="2" t="s">
        <v>35</v>
      </c>
      <c r="E13" s="2">
        <v>1</v>
      </c>
      <c r="F13" s="7"/>
    </row>
    <row r="14" ht="35" customHeight="1" spans="1:7">
      <c r="A14" s="2">
        <v>13</v>
      </c>
      <c r="B14" s="6"/>
      <c r="C14" s="2" t="s">
        <v>36</v>
      </c>
      <c r="D14" s="4" t="s">
        <v>37</v>
      </c>
      <c r="E14" s="2">
        <v>1</v>
      </c>
      <c r="F14" s="9"/>
    </row>
    <row r="15" ht="35" customHeight="1" spans="1:7">
      <c r="A15" s="2">
        <v>14</v>
      </c>
      <c r="B15" s="3" t="s">
        <v>38</v>
      </c>
      <c r="C15" s="2" t="s">
        <v>39</v>
      </c>
      <c r="D15" s="2" t="s">
        <v>40</v>
      </c>
      <c r="E15" s="2">
        <v>4</v>
      </c>
      <c r="F15" s="2" t="str">
        <f>_xlfn.DISPIMG("ID_FF419E8B96E24E8BB2C15DE02A88584E",1)</f>
        <v>=DISPIMG("ID_FF419E8B96E24E8BB2C15DE02A88584E",1)</v>
      </c>
      <c r="G15" s="2" t="str">
        <f>_xlfn.DISPIMG("ID_ECA76BB426EB4BB599B5D031E02714BA",1)</f>
        <v>=DISPIMG("ID_ECA76BB426EB4BB599B5D031E02714BA",1)</v>
      </c>
    </row>
    <row r="16" ht="32.75" customHeight="1" spans="1:7">
      <c r="A16" s="2">
        <v>15</v>
      </c>
      <c r="B16" s="5"/>
      <c r="C16" s="10" t="s">
        <v>41</v>
      </c>
      <c r="D16" s="4" t="s">
        <v>42</v>
      </c>
      <c r="E16" s="2">
        <v>2</v>
      </c>
      <c r="F16" s="2" t="str">
        <f>_xlfn.DISPIMG("ID_41944D7ABF704957BB02A5261647D83A",1)</f>
        <v>=DISPIMG("ID_41944D7ABF704957BB02A5261647D83A",1)</v>
      </c>
    </row>
    <row r="17" ht="35" customHeight="1" spans="1:7">
      <c r="A17" s="2">
        <v>16</v>
      </c>
      <c r="B17" s="5"/>
      <c r="C17" s="2" t="s">
        <v>43</v>
      </c>
      <c r="D17" s="4" t="s">
        <v>44</v>
      </c>
      <c r="E17" s="2">
        <v>2</v>
      </c>
      <c r="F17" s="2" t="str">
        <f>_xlfn.DISPIMG("ID_73D5D09FEDDB4626BC997C3C07C7638B",1)</f>
        <v>=DISPIMG("ID_73D5D09FEDDB4626BC997C3C07C7638B",1)</v>
      </c>
    </row>
    <row r="18" ht="35" customHeight="1" spans="1:7">
      <c r="A18" s="2">
        <v>17</v>
      </c>
      <c r="B18" s="6"/>
      <c r="C18" s="2" t="s">
        <v>45</v>
      </c>
      <c r="D18" s="2" t="s">
        <v>46</v>
      </c>
      <c r="E18" s="2">
        <v>1.5</v>
      </c>
      <c r="F18" s="2" t="str">
        <f>_xlfn.DISPIMG("ID_BADD970277A843E597AD86B845AEE191",1)</f>
        <v>=DISPIMG("ID_BADD970277A843E597AD86B845AEE191",1)</v>
      </c>
    </row>
    <row r="19" ht="35" customHeight="1" spans="1:7">
      <c r="A19" s="2">
        <v>18</v>
      </c>
      <c r="B19" s="3" t="s">
        <v>47</v>
      </c>
      <c r="C19" s="2" t="s">
        <v>48</v>
      </c>
      <c r="D19" s="2" t="s">
        <v>49</v>
      </c>
      <c r="E19" s="2">
        <v>1.5</v>
      </c>
      <c r="F19" s="2" t="str">
        <f>_xlfn.DISPIMG("ID_D376AE398CD144A7BE680AFDB50B224A",1)</f>
        <v>=DISPIMG("ID_D376AE398CD144A7BE680AFDB50B224A",1)</v>
      </c>
    </row>
    <row r="20" ht="35" customHeight="1" spans="1:7">
      <c r="A20" s="2">
        <v>19</v>
      </c>
      <c r="B20" s="5"/>
      <c r="C20" s="2" t="s">
        <v>50</v>
      </c>
      <c r="D20" s="4" t="s">
        <v>51</v>
      </c>
      <c r="E20" s="2">
        <v>2</v>
      </c>
      <c r="F20" s="2" t="str">
        <f>_xlfn.DISPIMG("ID_94524C4578B44E29BD4520B4A1713A7D",1)</f>
        <v>=DISPIMG("ID_94524C4578B44E29BD4520B4A1713A7D",1)</v>
      </c>
    </row>
    <row r="21" ht="35" customHeight="1" spans="1:7">
      <c r="A21" s="2">
        <v>20</v>
      </c>
      <c r="B21" s="6"/>
      <c r="C21" s="2" t="s">
        <v>52</v>
      </c>
      <c r="D21" s="4" t="s">
        <v>53</v>
      </c>
      <c r="E21" s="2">
        <v>1.5</v>
      </c>
      <c r="F21" s="2" t="str">
        <f>_xlfn.DISPIMG("ID_57CD24B5D1814E85A4355DEFD54B9682",1)</f>
        <v>=DISPIMG("ID_57CD24B5D1814E85A4355DEFD54B9682",1)</v>
      </c>
    </row>
    <row r="22" ht="35" customHeight="1" spans="1:7">
      <c r="A22" s="2">
        <v>21</v>
      </c>
      <c r="B22" s="3" t="s">
        <v>54</v>
      </c>
      <c r="C22" s="2" t="s">
        <v>55</v>
      </c>
      <c r="D22" s="4" t="s">
        <v>56</v>
      </c>
      <c r="E22" s="2">
        <v>1</v>
      </c>
      <c r="F22" s="2" t="str">
        <f>_xlfn.DISPIMG("ID_7B39049150DE4A63B44278E773CA8132",1)</f>
        <v>=DISPIMG("ID_7B39049150DE4A63B44278E773CA8132",1)</v>
      </c>
    </row>
    <row r="23" ht="35" customHeight="1" spans="1:7">
      <c r="A23" s="2">
        <v>22</v>
      </c>
      <c r="B23" s="6"/>
      <c r="C23" s="2" t="s">
        <v>57</v>
      </c>
      <c r="D23" s="4" t="s">
        <v>58</v>
      </c>
      <c r="E23" s="2">
        <v>1</v>
      </c>
      <c r="F23" s="2" t="str">
        <f>_xlfn.DISPIMG("ID_45BEC35CEC654348B2EAB4989B5A028F",1)</f>
        <v>=DISPIMG("ID_45BEC35CEC654348B2EAB4989B5A028F",1)</v>
      </c>
    </row>
    <row r="24" ht="35" customHeight="1" spans="1:7">
      <c r="A24" s="2">
        <v>23</v>
      </c>
      <c r="B24" s="3" t="s">
        <v>59</v>
      </c>
      <c r="C24" s="2" t="s">
        <v>60</v>
      </c>
      <c r="D24" s="4" t="s">
        <v>61</v>
      </c>
      <c r="E24" s="2">
        <v>1.5</v>
      </c>
      <c r="F24" s="2" t="str">
        <f>_xlfn.DISPIMG("ID_F743C51824E64B748CBE4A276D577152",1)</f>
        <v>=DISPIMG("ID_F743C51824E64B748CBE4A276D577152",1)</v>
      </c>
    </row>
    <row r="25" ht="35" customHeight="1" spans="1:7">
      <c r="A25" s="2">
        <v>24</v>
      </c>
      <c r="B25" s="5"/>
      <c r="C25" s="2" t="s">
        <v>62</v>
      </c>
      <c r="D25" s="4" t="s">
        <v>63</v>
      </c>
      <c r="E25" s="2">
        <v>1.5</v>
      </c>
      <c r="F25" s="2" t="str">
        <f>_xlfn.DISPIMG("ID_5AEC2B9D1DE24ABF93A915FFA6C83FE9",1)</f>
        <v>=DISPIMG("ID_5AEC2B9D1DE24ABF93A915FFA6C83FE9",1)</v>
      </c>
    </row>
    <row r="26" ht="35" customHeight="1" spans="1:7">
      <c r="A26" s="2">
        <v>25</v>
      </c>
      <c r="B26" s="6"/>
      <c r="C26" s="2" t="s">
        <v>64</v>
      </c>
      <c r="D26" s="4" t="s">
        <v>65</v>
      </c>
      <c r="E26" s="2">
        <v>1</v>
      </c>
      <c r="F26" s="2" t="str">
        <f>_xlfn.DISPIMG("ID_4B9F98CBBEA5421481A504A30BF53C02",1)</f>
        <v>=DISPIMG("ID_4B9F98CBBEA5421481A504A30BF53C02",1)</v>
      </c>
    </row>
    <row r="27" ht="35" customHeight="1" spans="1:7">
      <c r="A27" s="2">
        <v>26</v>
      </c>
      <c r="B27" s="3" t="s">
        <v>66</v>
      </c>
      <c r="C27" s="2" t="s">
        <v>67</v>
      </c>
      <c r="D27" s="2" t="s">
        <v>68</v>
      </c>
      <c r="E27" s="2">
        <v>1</v>
      </c>
      <c r="F27" s="2" t="str">
        <f>_xlfn.DISPIMG("ID_8E9B4C70A10E487CAA13334856B1D802",1)</f>
        <v>=DISPIMG("ID_8E9B4C70A10E487CAA13334856B1D802",1)</v>
      </c>
    </row>
    <row r="28" ht="35" customHeight="1" spans="1:7">
      <c r="A28" s="2">
        <v>27</v>
      </c>
      <c r="B28" s="6"/>
      <c r="C28" s="2" t="s">
        <v>69</v>
      </c>
      <c r="D28" s="4" t="s">
        <v>70</v>
      </c>
      <c r="E28" s="2">
        <v>1</v>
      </c>
      <c r="F28" s="2" t="str">
        <f>_xlfn.DISPIMG("ID_EC2F4B99D3904EACB4B923F502214A01",1)</f>
        <v>=DISPIMG("ID_EC2F4B99D3904EACB4B923F502214A01",1)</v>
      </c>
    </row>
    <row r="29" ht="35" customHeight="1" spans="1:7">
      <c r="A29" s="2">
        <v>28</v>
      </c>
      <c r="B29" s="2" t="s">
        <v>71</v>
      </c>
      <c r="C29" s="2" t="s">
        <v>72</v>
      </c>
      <c r="D29" s="2" t="s">
        <v>73</v>
      </c>
      <c r="E29" s="2">
        <v>1</v>
      </c>
      <c r="F29" s="2" t="str">
        <f>_xlfn.DISPIMG("ID_CE4E2E5F9E044DBCB38DD304264901B7",1)</f>
        <v>=DISPIMG("ID_CE4E2E5F9E044DBCB38DD304264901B7",1)</v>
      </c>
      <c r="G29" t="str">
        <f>_xlfn.DISPIMG("ID_4B70FB0A9F4E4744A4DFD39D123799A5",1)</f>
        <v>=DISPIMG("ID_4B70FB0A9F4E4744A4DFD39D123799A5",1)</v>
      </c>
    </row>
    <row r="30" ht="35" customHeight="1" spans="1:7">
      <c r="A30" s="2">
        <v>29</v>
      </c>
      <c r="B30" s="2" t="s">
        <v>74</v>
      </c>
      <c r="C30" s="2" t="s">
        <v>75</v>
      </c>
      <c r="D30" s="2" t="s">
        <v>76</v>
      </c>
      <c r="E30" s="2">
        <v>1</v>
      </c>
      <c r="F30" s="2" t="str">
        <f>_xlfn.DISPIMG("ID_949AA0A710EB4E0B99460538EC43E53E",1)</f>
        <v>=DISPIMG("ID_949AA0A710EB4E0B99460538EC43E53E",1)</v>
      </c>
    </row>
    <row r="31" ht="35" customHeight="1" spans="1:7">
      <c r="A31" s="2">
        <v>30</v>
      </c>
      <c r="B31" s="2" t="s">
        <v>77</v>
      </c>
      <c r="C31" s="2" t="s">
        <v>78</v>
      </c>
      <c r="D31" s="2" t="s">
        <v>79</v>
      </c>
      <c r="E31" s="2">
        <v>0.5</v>
      </c>
      <c r="F31" s="2" t="s">
        <v>80</v>
      </c>
    </row>
    <row r="32" ht="35" customHeight="1" spans="1:7">
      <c r="A32" s="2">
        <v>31</v>
      </c>
      <c r="B32" s="2" t="s">
        <v>81</v>
      </c>
      <c r="C32" s="2" t="s">
        <v>82</v>
      </c>
      <c r="D32" s="2" t="s">
        <v>83</v>
      </c>
      <c r="E32" s="2">
        <v>0.8</v>
      </c>
      <c r="F32" s="2" t="s">
        <v>84</v>
      </c>
    </row>
    <row r="33" ht="35" customHeight="1" spans="1:6">
      <c r="A33" s="2">
        <v>32</v>
      </c>
      <c r="B33" s="2" t="s">
        <v>85</v>
      </c>
      <c r="C33" s="2" t="s">
        <v>86</v>
      </c>
      <c r="D33" s="2" t="s">
        <v>87</v>
      </c>
      <c r="E33" s="2">
        <v>0.8</v>
      </c>
      <c r="F33" s="2" t="s">
        <v>88</v>
      </c>
    </row>
    <row r="34" spans="1:6">
      <c r="A34" s="11"/>
      <c r="B34" s="11"/>
      <c r="C34" s="11"/>
      <c r="D34" s="11"/>
      <c r="E34" s="11"/>
      <c r="F34" s="11"/>
    </row>
  </sheetData>
  <mergeCells count="9">
    <mergeCell ref="B4:B11"/>
    <mergeCell ref="B12:B14"/>
    <mergeCell ref="B15:B18"/>
    <mergeCell ref="B19:B21"/>
    <mergeCell ref="B22:B23"/>
    <mergeCell ref="B24:B26"/>
    <mergeCell ref="B27:B28"/>
    <mergeCell ref="F4:F10"/>
    <mergeCell ref="F12:F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功能列表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顾年.</cp:lastModifiedBy>
  <dcterms:created xsi:type="dcterms:W3CDTF">2025-11-12T05:49:00Z</dcterms:created>
  <dcterms:modified xsi:type="dcterms:W3CDTF">2025-11-13T05:47:05Z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288E75E521B54186B56DF95428E2F19C_12</vt:lpwstr>
  </property>
  <property fmtid="{D5CDD505-2E9C-101B-9397-08002B2CF9AE}" pid="3" name="KSOProductBuildVer">
    <vt:lpwstr>2052-12.1.0.23542</vt:lpwstr>
  </property>
</Properties>
</file>