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9534fb0409930de/OnDTsUsingSimilarity/output/Times d10/"/>
    </mc:Choice>
  </mc:AlternateContent>
  <xr:revisionPtr revIDLastSave="220" documentId="11_4DE1F1B7D360DC7A6B9A3911595ED87656CD0C98" xr6:coauthVersionLast="47" xr6:coauthVersionMax="47" xr10:uidLastSave="{8D9620A0-3FD0-4E19-B998-0696408FEF96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6" i="2" l="1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56" i="2"/>
  <c r="AE31" i="2"/>
  <c r="AE36" i="2"/>
  <c r="AE37" i="2"/>
  <c r="AE33" i="2"/>
  <c r="AE44" i="2"/>
  <c r="AE40" i="2"/>
  <c r="AE41" i="2"/>
  <c r="AE45" i="2"/>
  <c r="AE42" i="2"/>
  <c r="AE43" i="2"/>
  <c r="AE32" i="2"/>
  <c r="AE34" i="2"/>
  <c r="AE38" i="2"/>
  <c r="AE39" i="2"/>
  <c r="AE35" i="2"/>
  <c r="AE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30" i="2"/>
  <c r="AA10" i="2"/>
  <c r="AA14" i="2"/>
  <c r="AA13" i="2"/>
  <c r="AA9" i="2"/>
  <c r="AA7" i="2"/>
  <c r="AA18" i="2"/>
  <c r="AA17" i="2"/>
  <c r="AA16" i="2"/>
  <c r="AA15" i="2"/>
  <c r="AA8" i="2"/>
  <c r="AA12" i="2"/>
  <c r="AA11" i="2"/>
  <c r="AA6" i="2"/>
  <c r="AA5" i="2"/>
  <c r="H18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3" i="2"/>
</calcChain>
</file>

<file path=xl/sharedStrings.xml><?xml version="1.0" encoding="utf-8"?>
<sst xmlns="http://schemas.openxmlformats.org/spreadsheetml/2006/main" count="106" uniqueCount="47">
  <si>
    <t>dataset</t>
  </si>
  <si>
    <t>task</t>
  </si>
  <si>
    <t>num_samples</t>
  </si>
  <si>
    <t>num_features</t>
  </si>
  <si>
    <t>depth</t>
  </si>
  <si>
    <t>Fit time SDTree_D17</t>
  </si>
  <si>
    <t>Prediction time SDTree_D17</t>
  </si>
  <si>
    <t>Score SDTree_D17</t>
  </si>
  <si>
    <t>Accuracy SDTree_D17</t>
  </si>
  <si>
    <t>Recall SDTree_D17</t>
  </si>
  <si>
    <t>Precision SDTree_D17</t>
  </si>
  <si>
    <t>F1-score SDTree_D17</t>
  </si>
  <si>
    <t>Min samples leaf SDTree_D17</t>
  </si>
  <si>
    <t>Num children SDTree_D17</t>
  </si>
  <si>
    <t>MAE SDTree_D17</t>
  </si>
  <si>
    <t>MSE SDTree_D17</t>
  </si>
  <si>
    <t>RMSE SDTree_D17</t>
  </si>
  <si>
    <t>MedAE SDTree_D17</t>
  </si>
  <si>
    <t>R2 SDTree_D17</t>
  </si>
  <si>
    <t>Iris</t>
  </si>
  <si>
    <t>classification</t>
  </si>
  <si>
    <t>Wine</t>
  </si>
  <si>
    <t>Breast Cancer</t>
  </si>
  <si>
    <t>Digits</t>
  </si>
  <si>
    <t>BankNote Authentication</t>
  </si>
  <si>
    <t>Gas Drift</t>
  </si>
  <si>
    <t>Shuttle</t>
  </si>
  <si>
    <t>Adult</t>
  </si>
  <si>
    <t>Hepatitis</t>
  </si>
  <si>
    <t>credit-card</t>
  </si>
  <si>
    <t>bank-marketing</t>
  </si>
  <si>
    <t>Diabetes Progression</t>
  </si>
  <si>
    <t>regression</t>
  </si>
  <si>
    <t>Boston Housing</t>
  </si>
  <si>
    <t>California Housing</t>
  </si>
  <si>
    <t>Bike Sharing Demand</t>
  </si>
  <si>
    <t>Concrete Compressive Strength</t>
  </si>
  <si>
    <t>Dataset</t>
  </si>
  <si>
    <t>Fit time SDTree</t>
  </si>
  <si>
    <t>Fit time SKLearn</t>
  </si>
  <si>
    <t>Prediction time SKLearn</t>
  </si>
  <si>
    <t>sk</t>
  </si>
  <si>
    <t>sim</t>
  </si>
  <si>
    <t>+15M</t>
  </si>
  <si>
    <t>+1M</t>
  </si>
  <si>
    <t>Numba</t>
  </si>
  <si>
    <t>Vectorial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</si>
</sst>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 datasets</a:t>
            </a:r>
            <a:r>
              <a:rPr lang="en-US" baseline="0"/>
              <a:t> time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Sheet2!$L$7</c:f>
              <c:strCache>
                <c:ptCount val="1"/>
                <c:pt idx="0">
                  <c:v>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Sheet2!$K$8:$K$11</c:f>
              <c:strCache>
                <c:ptCount val="4"/>
                <c:pt idx="0">
                  <c:v>Gas Drift</c:v>
                </c:pt>
                <c:pt idx="1">
                  <c:v>Adult</c:v>
                </c:pt>
                <c:pt idx="2">
                  <c:v>Hepatitis</c:v>
                </c:pt>
                <c:pt idx="3">
                  <c:v>bank-marketing</c:v>
                </c:pt>
              </c:strCache>
            </c:strRef>
          </c:cat>
          <c:val>
            <c:numRef>
              <c:f>Sheet2!$L$8:$L$11</c:f>
              <c:numCache>
                <c:formatCode>General</c:formatCode>
                <c:ptCount val="4"/>
                <c:pt idx="0">
                  <c:v>3.9620000000000002</c:v>
                </c:pt>
                <c:pt idx="1">
                  <c:v>0.14399999999999999</c:v>
                </c:pt>
                <c:pt idx="2">
                  <c:v>17.274000000000001</c:v>
                </c:pt>
                <c:pt idx="3">
                  <c:v>0.14299999999999999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F-42B9-9518-0342E314000F}"/>
            </c:ext>
          </c:extLst>
        </c:ser>
        <c:ser>
          <c:idx val="1"/>
          <c:order val="1"/>
          <c:tx>
            <c:strRef>
              <c:f>Sheet2!$M$7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Sheet2!$K$8:$K$11</c:f>
              <c:strCache>
                <c:ptCount val="4"/>
                <c:pt idx="0">
                  <c:v>Gas Drift</c:v>
                </c:pt>
                <c:pt idx="1">
                  <c:v>Adult</c:v>
                </c:pt>
                <c:pt idx="2">
                  <c:v>Hepatitis</c:v>
                </c:pt>
                <c:pt idx="3">
                  <c:v>bank-marketing</c:v>
                </c:pt>
              </c:strCache>
            </c:strRef>
          </c:cat>
          <c:val>
            <c:numRef>
              <c:f>Sheet2!$M$8:$M$11</c:f>
              <c:numCache>
                <c:formatCode>General</c:formatCode>
                <c:ptCount val="4"/>
                <c:pt idx="0">
                  <c:v>1.831</c:v>
                </c:pt>
                <c:pt idx="1">
                  <c:v>0.87</c:v>
                </c:pt>
                <c:pt idx="2">
                  <c:v>12.596</c:v>
                </c:pt>
                <c:pt idx="3">
                  <c:v>0.89100000000000001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9F-42B9-9518-0342E3140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01496863"/>
        <c:axId val="1201503583"/>
      </c:barChart>
      <c:catAx>
        <c:axId val="1201496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03583"/>
        <c:crosses val="autoZero"/>
        <c:auto val="1"/>
        <c:lblAlgn val="ctr"/>
        <c:lblOffset val="100"/>
        <c:noMultiLvlLbl val="0"/>
      </c:catAx>
      <c:valAx>
        <c:axId val="120150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49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related to dataset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Sheet2!$AA$5:$AA$20</c:f>
              <c:strCache>
                <c:ptCount val="16"/>
                <c:pt idx="0">
                  <c:v>480</c:v>
                </c:pt>
                <c:pt idx="1">
                  <c:v>1846</c:v>
                </c:pt>
                <c:pt idx="2">
                  <c:v>3540</c:v>
                </c:pt>
                <c:pt idx="3">
                  <c:v>4392</c:v>
                </c:pt>
                <c:pt idx="4">
                  <c:v>5265</c:v>
                </c:pt>
                <c:pt idx="5">
                  <c:v>6592</c:v>
                </c:pt>
                <c:pt idx="6">
                  <c:v>13650</c:v>
                </c:pt>
                <c:pt idx="7">
                  <c:v>92032</c:v>
                </c:pt>
                <c:pt idx="8">
                  <c:v>132096</c:v>
                </c:pt>
                <c:pt idx="9">
                  <c:v>166836</c:v>
                </c:pt>
                <c:pt idx="10">
                  <c:v>417600</c:v>
                </c:pt>
                <c:pt idx="11">
                  <c:v>547036</c:v>
                </c:pt>
                <c:pt idx="12">
                  <c:v>552000</c:v>
                </c:pt>
                <c:pt idx="13">
                  <c:v>578704</c:v>
                </c:pt>
                <c:pt idx="14">
                  <c:v>+1M</c:v>
                </c:pt>
                <c:pt idx="15">
                  <c:v>+15M</c:v>
                </c:pt>
              </c:strCache>
            </c:strRef>
          </c:cat>
          <c:val>
            <c:numRef>
              <c:f>Sheet2!$AB$5:$AB$20</c:f>
              <c:numCache>
                <c:formatCode>General</c:formatCode>
                <c:ptCount val="16"/>
                <c:pt idx="0">
                  <c:v>0.01</c:v>
                </c:pt>
                <c:pt idx="1">
                  <c:v>8.9999999999999993E-3</c:v>
                </c:pt>
                <c:pt idx="2">
                  <c:v>5.8999999999999997E-2</c:v>
                </c:pt>
                <c:pt idx="3">
                  <c:v>2.3E-2</c:v>
                </c:pt>
                <c:pt idx="4">
                  <c:v>8.3000000000000004E-2</c:v>
                </c:pt>
                <c:pt idx="5">
                  <c:v>8.6999999999999994E-2</c:v>
                </c:pt>
                <c:pt idx="6">
                  <c:v>1.7999999999999999E-2</c:v>
                </c:pt>
                <c:pt idx="7">
                  <c:v>7.5999999999999998E-2</c:v>
                </c:pt>
                <c:pt idx="8">
                  <c:v>0.121</c:v>
                </c:pt>
                <c:pt idx="9">
                  <c:v>0.222</c:v>
                </c:pt>
                <c:pt idx="10">
                  <c:v>0.115</c:v>
                </c:pt>
                <c:pt idx="11">
                  <c:v>0.87</c:v>
                </c:pt>
                <c:pt idx="12">
                  <c:v>0.78700000000000003</c:v>
                </c:pt>
                <c:pt idx="13">
                  <c:v>0.89100000000000001</c:v>
                </c:pt>
                <c:pt idx="14">
                  <c:v>1.831</c:v>
                </c:pt>
                <c:pt idx="15">
                  <c:v>12.596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D9-4249-84C3-DE36496EF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505983"/>
        <c:axId val="1201492543"/>
      </c:barChart>
      <c:catAx>
        <c:axId val="120150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492543"/>
        <c:crosses val="autoZero"/>
        <c:auto val="1"/>
        <c:lblAlgn val="ctr"/>
        <c:lblOffset val="100"/>
        <c:noMultiLvlLbl val="0"/>
      </c:catAx>
      <c:valAx>
        <c:axId val="1201492543"/>
        <c:scaling>
          <c:orientation val="minMax"/>
          <c:max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0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Prediction</a:t>
            </a:r>
            <a:r>
              <a:rPr lang="en-US" baseline="0"/>
              <a:t> time related to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15048118985127E-2"/>
          <c:y val="0.16708333333333336"/>
          <c:w val="0.8966272965879265"/>
          <c:h val="0.6312886410032079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Sheet2!$AE$30:$AE$45</c:f>
              <c:numCache>
                <c:formatCode>General</c:formatCode>
                <c:ptCount val="16"/>
                <c:pt idx="0">
                  <c:v>120</c:v>
                </c:pt>
                <c:pt idx="1">
                  <c:v>468</c:v>
                </c:pt>
                <c:pt idx="2">
                  <c:v>880</c:v>
                </c:pt>
                <c:pt idx="3">
                  <c:v>1096</c:v>
                </c:pt>
                <c:pt idx="4">
                  <c:v>1313</c:v>
                </c:pt>
                <c:pt idx="5">
                  <c:v>1648</c:v>
                </c:pt>
                <c:pt idx="6">
                  <c:v>3420</c:v>
                </c:pt>
                <c:pt idx="7">
                  <c:v>22976</c:v>
                </c:pt>
                <c:pt idx="8">
                  <c:v>33024</c:v>
                </c:pt>
                <c:pt idx="9">
                  <c:v>41712</c:v>
                </c:pt>
                <c:pt idx="10">
                  <c:v>104400</c:v>
                </c:pt>
                <c:pt idx="11">
                  <c:v>136752</c:v>
                </c:pt>
                <c:pt idx="12">
                  <c:v>138000</c:v>
                </c:pt>
                <c:pt idx="13">
                  <c:v>144672</c:v>
                </c:pt>
                <c:pt idx="14">
                  <c:v>356096</c:v>
                </c:pt>
                <c:pt idx="15">
                  <c:v>3800000</c:v>
                </c:pt>
              </c:numCache>
            </c:numRef>
          </c:cat>
          <c:val>
            <c:numRef>
              <c:f>Sheet2!$AF$30:$AF$45</c:f>
              <c:numCache>
                <c:formatCode>General</c:formatCode>
                <c:ptCount val="16"/>
                <c:pt idx="0">
                  <c:v>1.9996166229248051E-3</c:v>
                </c:pt>
                <c:pt idx="1">
                  <c:v>7.0030689239501953E-3</c:v>
                </c:pt>
                <c:pt idx="2">
                  <c:v>1.6999959945678711E-2</c:v>
                </c:pt>
                <c:pt idx="3">
                  <c:v>7.9967975616455078E-3</c:v>
                </c:pt>
                <c:pt idx="4">
                  <c:v>2.9000043869018551E-2</c:v>
                </c:pt>
                <c:pt idx="5">
                  <c:v>2.999973297119141E-2</c:v>
                </c:pt>
                <c:pt idx="6">
                  <c:v>5.9998035430908203E-3</c:v>
                </c:pt>
                <c:pt idx="7">
                  <c:v>2.6000738143920898E-2</c:v>
                </c:pt>
                <c:pt idx="8">
                  <c:v>5.2000045776367188E-2</c:v>
                </c:pt>
                <c:pt idx="9">
                  <c:v>9.6013307571411133E-2</c:v>
                </c:pt>
                <c:pt idx="10">
                  <c:v>2.9000043869018551E-2</c:v>
                </c:pt>
                <c:pt idx="11">
                  <c:v>0.1530044078826904</c:v>
                </c:pt>
                <c:pt idx="12">
                  <c:v>9.700775146484375E-2</c:v>
                </c:pt>
                <c:pt idx="13">
                  <c:v>0.16000533103942871</c:v>
                </c:pt>
                <c:pt idx="14">
                  <c:v>8.4004878997802734E-2</c:v>
                </c:pt>
                <c:pt idx="15">
                  <c:v>2.882001638412476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7-44C9-9294-3F37A228E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610303"/>
        <c:axId val="640607423"/>
      </c:barChart>
      <c:catAx>
        <c:axId val="64061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607423"/>
        <c:crosses val="autoZero"/>
        <c:auto val="1"/>
        <c:lblAlgn val="ctr"/>
        <c:lblOffset val="100"/>
        <c:noMultiLvlLbl val="0"/>
      </c:catAx>
      <c:valAx>
        <c:axId val="640607423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610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Vectorial vs</a:t>
            </a:r>
            <a:r>
              <a:rPr lang="en-US" baseline="0"/>
              <a:t> Numba loops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Sheet2!$N$55</c:f>
              <c:strCache>
                <c:ptCount val="1"/>
                <c:pt idx="0">
                  <c:v>Vectorial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Sheet2!$N$56:$N$70</c:f>
              <c:numCache>
                <c:formatCode>General</c:formatCode>
                <c:ptCount val="15"/>
                <c:pt idx="0">
                  <c:v>1.1999616622924805E-2</c:v>
                </c:pt>
                <c:pt idx="1">
                  <c:v>1.6003068923950196E-2</c:v>
                </c:pt>
                <c:pt idx="2">
                  <c:v>2.3999803543090819E-2</c:v>
                </c:pt>
                <c:pt idx="3">
                  <c:v>0.1020007381439209</c:v>
                </c:pt>
                <c:pt idx="4">
                  <c:v>3.0996797561645507E-2</c:v>
                </c:pt>
                <c:pt idx="5">
                  <c:v>1.9150048789978027</c:v>
                </c:pt>
                <c:pt idx="6">
                  <c:v>0.14400004386901855</c:v>
                </c:pt>
                <c:pt idx="7">
                  <c:v>1.0230044078826903</c:v>
                </c:pt>
                <c:pt idx="8">
                  <c:v>15.478001638412476</c:v>
                </c:pt>
                <c:pt idx="9">
                  <c:v>0.88400775146484378</c:v>
                </c:pt>
                <c:pt idx="10">
                  <c:v>7.5999959945678708E-2</c:v>
                </c:pt>
                <c:pt idx="11">
                  <c:v>0.11200004386901856</c:v>
                </c:pt>
                <c:pt idx="12">
                  <c:v>0.17300004577636718</c:v>
                </c:pt>
                <c:pt idx="13">
                  <c:v>0.31801330757141111</c:v>
                </c:pt>
                <c:pt idx="14">
                  <c:v>0.1169997329711914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D-4E9B-A551-0D7FDB77C1F4}"/>
            </c:ext>
          </c:extLst>
        </c:ser>
        <c:ser>
          <c:idx val="1"/>
          <c:order val="1"/>
          <c:tx>
            <c:strRef>
              <c:f>Sheet2!$O$55</c:f>
              <c:strCache>
                <c:ptCount val="1"/>
                <c:pt idx="0">
                  <c:v>Numba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Sheet2!$O$56:$O$70</c:f>
              <c:numCache>
                <c:formatCode>General</c:formatCode>
                <c:ptCount val="15"/>
                <c:pt idx="0">
                  <c:v>0.30155992500000001</c:v>
                </c:pt>
                <c:pt idx="1">
                  <c:v>3.0145649999999999E-3</c:v>
                </c:pt>
                <c:pt idx="2">
                  <c:v>1.0009765520751952E-2</c:v>
                </c:pt>
                <c:pt idx="3">
                  <c:v>6.1994314645263671E-2</c:v>
                </c:pt>
                <c:pt idx="4">
                  <c:v>1.0508775768554688E-2</c:v>
                </c:pt>
                <c:pt idx="5">
                  <c:v>1.9164049622797852</c:v>
                </c:pt>
                <c:pt idx="6">
                  <c:v>7.2514057523925785E-2</c:v>
                </c:pt>
                <c:pt idx="7">
                  <c:v>1.0490450856412354</c:v>
                </c:pt>
                <c:pt idx="8">
                  <c:v>2.1416940687376709</c:v>
                </c:pt>
                <c:pt idx="9">
                  <c:v>1.0240507123570557</c:v>
                </c:pt>
                <c:pt idx="10">
                  <c:v>1.4994621274291992E-2</c:v>
                </c:pt>
                <c:pt idx="11">
                  <c:v>2.000165029724121E-2</c:v>
                </c:pt>
                <c:pt idx="12">
                  <c:v>0.11899948092651368</c:v>
                </c:pt>
                <c:pt idx="13">
                  <c:v>0.11900043524291992</c:v>
                </c:pt>
                <c:pt idx="14">
                  <c:v>3.8999080408691406E-2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2D-4E9B-A551-0D7FDB77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1951984"/>
        <c:axId val="1741945744"/>
      </c:barChart>
      <c:catAx>
        <c:axId val="174195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945744"/>
        <c:crosses val="autoZero"/>
        <c:auto val="1"/>
        <c:lblAlgn val="ctr"/>
        <c:lblOffset val="100"/>
        <c:noMultiLvlLbl val="0"/>
      </c:catAx>
      <c:valAx>
        <c:axId val="1741945744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95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</xdr:colOff>
      <xdr:row>3</xdr:row>
      <xdr:rowOff>109537</xdr:rowOff>
    </xdr:from>
    <xdr:to>
      <xdr:col>21</xdr:col>
      <xdr:colOff>357187</xdr:colOff>
      <xdr:row>17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907BC4-4ED9-1998-F3B7-895DE8BC8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514350</xdr:colOff>
      <xdr:row>4</xdr:row>
      <xdr:rowOff>138112</xdr:rowOff>
    </xdr:from>
    <xdr:to>
      <xdr:col>37</xdr:col>
      <xdr:colOff>209550</xdr:colOff>
      <xdr:row>19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3A59C5-5286-B28F-527A-35078D0B0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800100</xdr:colOff>
      <xdr:row>28</xdr:row>
      <xdr:rowOff>14287</xdr:rowOff>
    </xdr:from>
    <xdr:to>
      <xdr:col>29</xdr:col>
      <xdr:colOff>19050</xdr:colOff>
      <xdr:row>42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C82844-E03B-4A53-AB24-4799A8DD1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809625</xdr:colOff>
      <xdr:row>53</xdr:row>
      <xdr:rowOff>71437</xdr:rowOff>
    </xdr:from>
    <xdr:to>
      <xdr:col>11</xdr:col>
      <xdr:colOff>85725</xdr:colOff>
      <xdr:row>67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C72019-DFC3-A0B9-7C9D-ABE293CD4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workbookViewId="0">
      <selection activeCell="G1" sqref="G1:G1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150</v>
      </c>
      <c r="D2">
        <v>4</v>
      </c>
      <c r="E2">
        <v>10</v>
      </c>
      <c r="F2">
        <v>1.0027885437011721E-3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</row>
    <row r="3" spans="1:19" x14ac:dyDescent="0.25">
      <c r="A3" t="s">
        <v>21</v>
      </c>
      <c r="B3" t="s">
        <v>20</v>
      </c>
      <c r="C3">
        <v>178</v>
      </c>
      <c r="D3">
        <v>13</v>
      </c>
      <c r="E3">
        <v>10</v>
      </c>
      <c r="F3">
        <v>1.0025501251220701E-3</v>
      </c>
      <c r="G3">
        <v>0</v>
      </c>
      <c r="H3">
        <v>0.94444444444444442</v>
      </c>
      <c r="I3">
        <v>0.94444444444444442</v>
      </c>
      <c r="J3">
        <v>0.93452380952380965</v>
      </c>
      <c r="K3">
        <v>0.95833333333333337</v>
      </c>
      <c r="L3">
        <v>0.94320987654320998</v>
      </c>
      <c r="M3">
        <v>1</v>
      </c>
      <c r="N3">
        <v>2</v>
      </c>
    </row>
    <row r="4" spans="1:19" x14ac:dyDescent="0.25">
      <c r="A4" t="s">
        <v>22</v>
      </c>
      <c r="B4" t="s">
        <v>20</v>
      </c>
      <c r="C4">
        <v>569</v>
      </c>
      <c r="D4">
        <v>30</v>
      </c>
      <c r="E4">
        <v>10</v>
      </c>
      <c r="F4">
        <v>1.8999814987182621E-2</v>
      </c>
      <c r="G4">
        <v>0</v>
      </c>
      <c r="H4">
        <v>0.92982456140350878</v>
      </c>
      <c r="I4">
        <v>0.92982456140350878</v>
      </c>
      <c r="J4">
        <v>0.92990501146413362</v>
      </c>
      <c r="K4">
        <v>0.92270531400966183</v>
      </c>
      <c r="L4">
        <v>0.925974025974026</v>
      </c>
      <c r="M4">
        <v>1</v>
      </c>
      <c r="N4">
        <v>2</v>
      </c>
    </row>
    <row r="5" spans="1:19" x14ac:dyDescent="0.25">
      <c r="A5" t="s">
        <v>23</v>
      </c>
      <c r="B5" t="s">
        <v>20</v>
      </c>
      <c r="C5">
        <v>1797</v>
      </c>
      <c r="D5">
        <v>64</v>
      </c>
      <c r="E5">
        <v>10</v>
      </c>
      <c r="F5">
        <v>2.599692344665527E-2</v>
      </c>
      <c r="G5">
        <v>0</v>
      </c>
      <c r="H5">
        <v>0.84444444444444444</v>
      </c>
      <c r="I5">
        <v>0.84444444444444444</v>
      </c>
      <c r="J5">
        <v>0.83948700874681725</v>
      </c>
      <c r="K5">
        <v>0.8515670806995288</v>
      </c>
      <c r="L5">
        <v>0.84279363890021508</v>
      </c>
      <c r="M5">
        <v>1</v>
      </c>
      <c r="N5">
        <v>2</v>
      </c>
    </row>
    <row r="6" spans="1:19" x14ac:dyDescent="0.25">
      <c r="A6" t="s">
        <v>24</v>
      </c>
      <c r="B6" t="s">
        <v>20</v>
      </c>
      <c r="C6">
        <v>1372</v>
      </c>
      <c r="D6">
        <v>4</v>
      </c>
      <c r="E6">
        <v>10</v>
      </c>
      <c r="F6">
        <v>5.9998035430908203E-3</v>
      </c>
      <c r="G6">
        <v>0</v>
      </c>
      <c r="H6">
        <v>0.97818181818181815</v>
      </c>
      <c r="I6">
        <v>0.97818181818181815</v>
      </c>
      <c r="J6">
        <v>0.97693658225154278</v>
      </c>
      <c r="K6">
        <v>0.97948759092854076</v>
      </c>
      <c r="L6">
        <v>0.97799999999999998</v>
      </c>
      <c r="M6">
        <v>1</v>
      </c>
      <c r="N6">
        <v>2</v>
      </c>
    </row>
    <row r="7" spans="1:19" x14ac:dyDescent="0.25">
      <c r="A7" t="s">
        <v>25</v>
      </c>
      <c r="B7" t="s">
        <v>20</v>
      </c>
      <c r="C7">
        <v>13910</v>
      </c>
      <c r="D7">
        <v>128</v>
      </c>
      <c r="E7">
        <v>10</v>
      </c>
      <c r="F7">
        <v>3.9629979133605961</v>
      </c>
      <c r="G7">
        <v>2.0048618316650391E-3</v>
      </c>
      <c r="H7">
        <v>0.95614665708123647</v>
      </c>
      <c r="I7">
        <v>0.95614665708123647</v>
      </c>
      <c r="J7">
        <v>0.95238687274642952</v>
      </c>
      <c r="K7">
        <v>0.95372006221086492</v>
      </c>
      <c r="L7">
        <v>0.95243901072200543</v>
      </c>
      <c r="M7">
        <v>1</v>
      </c>
      <c r="N7">
        <v>2</v>
      </c>
    </row>
    <row r="8" spans="1:19" x14ac:dyDescent="0.25">
      <c r="A8" t="s">
        <v>26</v>
      </c>
      <c r="B8" t="s">
        <v>20</v>
      </c>
      <c r="C8">
        <v>58000</v>
      </c>
      <c r="D8">
        <v>9</v>
      </c>
      <c r="E8">
        <v>10</v>
      </c>
      <c r="F8">
        <v>8.1999540328979492E-2</v>
      </c>
      <c r="G8">
        <v>9.975433349609375E-4</v>
      </c>
      <c r="H8">
        <v>0.99948275862068969</v>
      </c>
      <c r="I8">
        <v>0.99948275862068969</v>
      </c>
      <c r="J8">
        <v>0.94675324675324668</v>
      </c>
      <c r="K8">
        <v>0.99984045020599943</v>
      </c>
      <c r="L8">
        <v>0.969845014845928</v>
      </c>
      <c r="M8">
        <v>1</v>
      </c>
      <c r="N8">
        <v>2</v>
      </c>
    </row>
    <row r="9" spans="1:19" x14ac:dyDescent="0.25">
      <c r="A9" t="s">
        <v>27</v>
      </c>
      <c r="B9" t="s">
        <v>20</v>
      </c>
      <c r="C9">
        <v>48842</v>
      </c>
      <c r="D9">
        <v>14</v>
      </c>
      <c r="E9">
        <v>10</v>
      </c>
      <c r="F9">
        <v>0.1449995040893555</v>
      </c>
      <c r="G9">
        <v>9.9968910217285156E-4</v>
      </c>
      <c r="H9">
        <v>0.83928754222540691</v>
      </c>
      <c r="I9">
        <v>0.83928754222540691</v>
      </c>
      <c r="J9">
        <v>0.70204531932496872</v>
      </c>
      <c r="K9">
        <v>0.81187290367050524</v>
      </c>
      <c r="L9">
        <v>0.73280598100341399</v>
      </c>
      <c r="M9">
        <v>1</v>
      </c>
      <c r="N9">
        <v>2</v>
      </c>
    </row>
    <row r="10" spans="1:19" x14ac:dyDescent="0.25">
      <c r="A10" t="s">
        <v>28</v>
      </c>
      <c r="B10" t="s">
        <v>20</v>
      </c>
      <c r="C10">
        <v>1000000</v>
      </c>
      <c r="D10">
        <v>19</v>
      </c>
      <c r="E10">
        <v>10</v>
      </c>
      <c r="F10">
        <v>17.274209260940552</v>
      </c>
      <c r="G10">
        <v>2.5000095367431641E-2</v>
      </c>
      <c r="H10">
        <v>0.85421000000000002</v>
      </c>
      <c r="I10">
        <v>0.85421000000000002</v>
      </c>
      <c r="J10">
        <v>0.73231322306574087</v>
      </c>
      <c r="K10">
        <v>0.790031502143685</v>
      </c>
      <c r="L10">
        <v>0.75462613485059182</v>
      </c>
      <c r="M10">
        <v>1</v>
      </c>
      <c r="N10">
        <v>2</v>
      </c>
    </row>
    <row r="11" spans="1:19" x14ac:dyDescent="0.25">
      <c r="A11" t="s">
        <v>29</v>
      </c>
      <c r="B11" t="s">
        <v>20</v>
      </c>
      <c r="C11">
        <v>30000</v>
      </c>
      <c r="D11">
        <v>23</v>
      </c>
      <c r="E11">
        <v>10</v>
      </c>
      <c r="F11">
        <v>0.58999013900756836</v>
      </c>
      <c r="G11">
        <v>1.0027885437011721E-3</v>
      </c>
      <c r="H11">
        <v>0.77683333333333338</v>
      </c>
      <c r="I11">
        <v>0.77683333333333338</v>
      </c>
      <c r="J11">
        <v>0.5720636603878011</v>
      </c>
      <c r="K11">
        <v>0.64283680578816904</v>
      </c>
      <c r="L11">
        <v>0.57863875773433104</v>
      </c>
      <c r="M11">
        <v>1</v>
      </c>
      <c r="N11">
        <v>2</v>
      </c>
    </row>
    <row r="12" spans="1:19" x14ac:dyDescent="0.25">
      <c r="A12" t="s">
        <v>30</v>
      </c>
      <c r="B12" t="s">
        <v>20</v>
      </c>
      <c r="C12">
        <v>45211</v>
      </c>
      <c r="D12">
        <v>16</v>
      </c>
      <c r="E12">
        <v>10</v>
      </c>
      <c r="F12">
        <v>0.14399957656860349</v>
      </c>
      <c r="G12">
        <v>1.0001659393310549E-3</v>
      </c>
      <c r="H12">
        <v>0.8891960632533451</v>
      </c>
      <c r="I12">
        <v>0.8891960632533451</v>
      </c>
      <c r="J12">
        <v>0.67681201784492473</v>
      </c>
      <c r="K12">
        <v>0.73883418173280258</v>
      </c>
      <c r="L12">
        <v>0.70090711327963773</v>
      </c>
      <c r="M12">
        <v>1</v>
      </c>
      <c r="N12">
        <v>2</v>
      </c>
    </row>
    <row r="13" spans="1:19" x14ac:dyDescent="0.25">
      <c r="A13" t="s">
        <v>31</v>
      </c>
      <c r="B13" t="s">
        <v>32</v>
      </c>
      <c r="C13">
        <v>442</v>
      </c>
      <c r="D13">
        <v>10</v>
      </c>
      <c r="E13">
        <v>10</v>
      </c>
      <c r="F13">
        <v>5.9995651245117188E-3</v>
      </c>
      <c r="G13">
        <v>1.000404357910156E-3</v>
      </c>
      <c r="H13">
        <v>4744.5205229774774</v>
      </c>
      <c r="M13">
        <v>1</v>
      </c>
      <c r="N13">
        <v>2</v>
      </c>
      <c r="O13">
        <v>54.271382362955393</v>
      </c>
      <c r="P13">
        <v>4744.5205229774774</v>
      </c>
      <c r="Q13">
        <v>68.880479985097935</v>
      </c>
      <c r="R13">
        <v>43.818181818181813</v>
      </c>
      <c r="S13">
        <v>0.1044951620523389</v>
      </c>
    </row>
    <row r="14" spans="1:19" x14ac:dyDescent="0.25">
      <c r="A14" t="s">
        <v>33</v>
      </c>
      <c r="B14" t="s">
        <v>32</v>
      </c>
      <c r="C14">
        <v>506</v>
      </c>
      <c r="D14">
        <v>13</v>
      </c>
      <c r="E14">
        <v>10</v>
      </c>
      <c r="F14">
        <v>7.9991817474365234E-3</v>
      </c>
      <c r="G14">
        <v>9.9778175354003906E-4</v>
      </c>
      <c r="H14">
        <v>888.95444752556671</v>
      </c>
      <c r="M14">
        <v>1</v>
      </c>
      <c r="N14">
        <v>2</v>
      </c>
      <c r="O14">
        <v>20.50783040488923</v>
      </c>
      <c r="P14">
        <v>888.95444752556671</v>
      </c>
      <c r="Q14">
        <v>29.81533913148678</v>
      </c>
      <c r="R14">
        <v>15</v>
      </c>
      <c r="S14">
        <v>0.70410240424161996</v>
      </c>
    </row>
    <row r="15" spans="1:19" x14ac:dyDescent="0.25">
      <c r="A15" t="s">
        <v>34</v>
      </c>
      <c r="B15" t="s">
        <v>32</v>
      </c>
      <c r="C15">
        <v>20640</v>
      </c>
      <c r="D15">
        <v>8</v>
      </c>
      <c r="E15">
        <v>10</v>
      </c>
      <c r="F15">
        <v>0.25999855995178223</v>
      </c>
      <c r="G15">
        <v>1.0001659393310549E-3</v>
      </c>
      <c r="H15">
        <v>0.42177882202893791</v>
      </c>
      <c r="M15">
        <v>1</v>
      </c>
      <c r="N15">
        <v>2</v>
      </c>
      <c r="O15">
        <v>0.43517474088765828</v>
      </c>
      <c r="P15">
        <v>0.42177882202893791</v>
      </c>
      <c r="Q15">
        <v>0.64944501078146555</v>
      </c>
      <c r="R15">
        <v>0.2813537605177997</v>
      </c>
      <c r="S15">
        <v>0.67813191985670285</v>
      </c>
    </row>
    <row r="16" spans="1:19" x14ac:dyDescent="0.25">
      <c r="A16" t="s">
        <v>35</v>
      </c>
      <c r="B16" t="s">
        <v>32</v>
      </c>
      <c r="C16">
        <v>17379</v>
      </c>
      <c r="D16">
        <v>12</v>
      </c>
      <c r="E16">
        <v>10</v>
      </c>
      <c r="F16">
        <v>3.8003206253051758E-2</v>
      </c>
      <c r="G16">
        <v>9.9706649780273438E-4</v>
      </c>
      <c r="H16">
        <v>6542.1690729090424</v>
      </c>
      <c r="M16">
        <v>1</v>
      </c>
      <c r="N16">
        <v>2</v>
      </c>
      <c r="O16">
        <v>53.684264473214547</v>
      </c>
      <c r="P16">
        <v>6542.1690729090424</v>
      </c>
      <c r="Q16">
        <v>80.883676183201771</v>
      </c>
      <c r="R16">
        <v>31.79769521843826</v>
      </c>
      <c r="S16">
        <v>0.7895039225655579</v>
      </c>
    </row>
    <row r="17" spans="1:19" x14ac:dyDescent="0.25">
      <c r="A17" t="s">
        <v>36</v>
      </c>
      <c r="B17" t="s">
        <v>32</v>
      </c>
      <c r="C17">
        <v>1030</v>
      </c>
      <c r="D17">
        <v>8</v>
      </c>
      <c r="E17">
        <v>10</v>
      </c>
      <c r="F17">
        <v>9.9999904632568359E-3</v>
      </c>
      <c r="G17">
        <v>0</v>
      </c>
      <c r="H17">
        <v>48.468794750428323</v>
      </c>
      <c r="M17">
        <v>1</v>
      </c>
      <c r="N17">
        <v>2</v>
      </c>
      <c r="O17">
        <v>4.5936464237575807</v>
      </c>
      <c r="P17">
        <v>48.468794750428323</v>
      </c>
      <c r="Q17">
        <v>6.9619533717505124</v>
      </c>
      <c r="R17">
        <v>2.9102437221999988</v>
      </c>
      <c r="S17">
        <v>0.81190395030936946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E976-632D-47BA-9536-AC85891AB661}">
  <dimension ref="B2:AF81"/>
  <sheetViews>
    <sheetView tabSelected="1" topLeftCell="A43" workbookViewId="0">
      <selection activeCell="J52" sqref="J52"/>
    </sheetView>
  </sheetViews>
  <sheetFormatPr defaultRowHeight="15" x14ac:dyDescent="0.25"/>
  <cols>
    <col min="2" max="2" width="20.28515625" customWidth="1"/>
    <col min="3" max="3" width="16.85546875" customWidth="1"/>
    <col min="4" max="4" width="16.7109375" customWidth="1"/>
    <col min="5" max="5" width="24.28515625" customWidth="1"/>
    <col min="6" max="6" width="33.7109375" customWidth="1"/>
    <col min="24" max="24" width="31.28515625" customWidth="1"/>
    <col min="25" max="25" width="10.85546875" customWidth="1"/>
    <col min="26" max="26" width="10.7109375" customWidth="1"/>
  </cols>
  <sheetData>
    <row r="2" spans="2:28" x14ac:dyDescent="0.25">
      <c r="B2" s="1" t="s">
        <v>37</v>
      </c>
      <c r="C2" s="1" t="s">
        <v>2</v>
      </c>
      <c r="D2" s="1" t="s">
        <v>3</v>
      </c>
      <c r="E2" s="1" t="s">
        <v>39</v>
      </c>
      <c r="F2" s="1" t="s">
        <v>38</v>
      </c>
    </row>
    <row r="3" spans="2:28" x14ac:dyDescent="0.25">
      <c r="B3" t="s">
        <v>19</v>
      </c>
      <c r="C3">
        <v>150</v>
      </c>
      <c r="D3">
        <v>4</v>
      </c>
      <c r="E3">
        <v>1E-3</v>
      </c>
      <c r="F3">
        <v>0.01</v>
      </c>
      <c r="H3">
        <f>ROUND(C3*0.8, 0)</f>
        <v>120</v>
      </c>
      <c r="I3">
        <v>4</v>
      </c>
    </row>
    <row r="4" spans="2:28" x14ac:dyDescent="0.25">
      <c r="B4" t="s">
        <v>21</v>
      </c>
      <c r="C4">
        <v>178</v>
      </c>
      <c r="D4">
        <v>13</v>
      </c>
      <c r="E4">
        <v>1E-3</v>
      </c>
      <c r="F4">
        <v>8.9999999999999993E-3</v>
      </c>
      <c r="H4">
        <f t="shared" ref="H4:H17" si="0">ROUND(C4*0.8, 0)</f>
        <v>142</v>
      </c>
      <c r="I4">
        <v>13</v>
      </c>
    </row>
    <row r="5" spans="2:28" x14ac:dyDescent="0.25">
      <c r="B5" t="s">
        <v>22</v>
      </c>
      <c r="C5">
        <v>569</v>
      </c>
      <c r="D5">
        <v>30</v>
      </c>
      <c r="E5">
        <v>1.7999999999999999E-2</v>
      </c>
      <c r="F5">
        <v>1.7999999999999999E-2</v>
      </c>
      <c r="H5">
        <f t="shared" si="0"/>
        <v>455</v>
      </c>
      <c r="I5">
        <v>30</v>
      </c>
      <c r="X5">
        <v>120</v>
      </c>
      <c r="Y5">
        <v>4</v>
      </c>
      <c r="AA5">
        <f t="shared" ref="AA5:AA18" si="1">X5*Y5</f>
        <v>480</v>
      </c>
      <c r="AB5">
        <v>0.01</v>
      </c>
    </row>
    <row r="6" spans="2:28" x14ac:dyDescent="0.25">
      <c r="B6" t="s">
        <v>23</v>
      </c>
      <c r="C6">
        <v>1797</v>
      </c>
      <c r="D6">
        <v>64</v>
      </c>
      <c r="E6">
        <v>2.5000000000000001E-2</v>
      </c>
      <c r="F6">
        <v>7.5999999999999998E-2</v>
      </c>
      <c r="H6">
        <f t="shared" si="0"/>
        <v>1438</v>
      </c>
      <c r="I6">
        <v>64</v>
      </c>
      <c r="X6">
        <v>142</v>
      </c>
      <c r="Y6">
        <v>13</v>
      </c>
      <c r="AA6">
        <f t="shared" si="1"/>
        <v>1846</v>
      </c>
      <c r="AB6">
        <v>8.9999999999999993E-3</v>
      </c>
    </row>
    <row r="7" spans="2:28" x14ac:dyDescent="0.25">
      <c r="B7" t="s">
        <v>24</v>
      </c>
      <c r="C7">
        <v>1372</v>
      </c>
      <c r="D7">
        <v>4</v>
      </c>
      <c r="E7">
        <v>5.0000000000000001E-3</v>
      </c>
      <c r="F7">
        <v>2.3E-2</v>
      </c>
      <c r="H7">
        <f t="shared" si="0"/>
        <v>1098</v>
      </c>
      <c r="I7">
        <v>4</v>
      </c>
      <c r="L7" t="s">
        <v>41</v>
      </c>
      <c r="M7" t="s">
        <v>42</v>
      </c>
      <c r="X7">
        <v>354</v>
      </c>
      <c r="Y7">
        <v>10</v>
      </c>
      <c r="AA7">
        <f t="shared" si="1"/>
        <v>3540</v>
      </c>
      <c r="AB7">
        <v>5.8999999999999997E-2</v>
      </c>
    </row>
    <row r="8" spans="2:28" x14ac:dyDescent="0.25">
      <c r="B8" t="s">
        <v>25</v>
      </c>
      <c r="C8">
        <v>13910</v>
      </c>
      <c r="D8">
        <v>128</v>
      </c>
      <c r="E8">
        <v>3.9620000000000002</v>
      </c>
      <c r="F8">
        <v>1.831</v>
      </c>
      <c r="H8">
        <f t="shared" si="0"/>
        <v>11128</v>
      </c>
      <c r="I8">
        <v>128</v>
      </c>
      <c r="K8" t="s">
        <v>25</v>
      </c>
      <c r="L8">
        <v>3.9620000000000002</v>
      </c>
      <c r="M8">
        <v>1.831</v>
      </c>
      <c r="X8">
        <v>1098</v>
      </c>
      <c r="Y8">
        <v>4</v>
      </c>
      <c r="AA8">
        <f t="shared" si="1"/>
        <v>4392</v>
      </c>
      <c r="AB8">
        <v>2.3E-2</v>
      </c>
    </row>
    <row r="9" spans="2:28" x14ac:dyDescent="0.25">
      <c r="B9" t="s">
        <v>26</v>
      </c>
      <c r="C9">
        <v>58000</v>
      </c>
      <c r="D9">
        <v>9</v>
      </c>
      <c r="E9">
        <v>8.1000000000000003E-2</v>
      </c>
      <c r="F9">
        <v>0.115</v>
      </c>
      <c r="H9">
        <f t="shared" si="0"/>
        <v>46400</v>
      </c>
      <c r="I9">
        <v>9</v>
      </c>
      <c r="K9" t="s">
        <v>27</v>
      </c>
      <c r="L9">
        <v>0.14399999999999999</v>
      </c>
      <c r="M9">
        <v>0.87</v>
      </c>
      <c r="X9">
        <v>405</v>
      </c>
      <c r="Y9">
        <v>13</v>
      </c>
      <c r="AA9">
        <f t="shared" si="1"/>
        <v>5265</v>
      </c>
      <c r="AB9">
        <v>8.3000000000000004E-2</v>
      </c>
    </row>
    <row r="10" spans="2:28" x14ac:dyDescent="0.25">
      <c r="B10" t="s">
        <v>27</v>
      </c>
      <c r="C10">
        <v>48842</v>
      </c>
      <c r="D10">
        <v>14</v>
      </c>
      <c r="E10">
        <v>0.14399999999999999</v>
      </c>
      <c r="F10">
        <v>0.87</v>
      </c>
      <c r="H10">
        <f t="shared" si="0"/>
        <v>39074</v>
      </c>
      <c r="I10">
        <v>14</v>
      </c>
      <c r="K10" t="s">
        <v>28</v>
      </c>
      <c r="L10">
        <v>17.274000000000001</v>
      </c>
      <c r="M10">
        <v>12.596</v>
      </c>
      <c r="X10">
        <v>824</v>
      </c>
      <c r="Y10">
        <v>8</v>
      </c>
      <c r="AA10">
        <f t="shared" si="1"/>
        <v>6592</v>
      </c>
      <c r="AB10">
        <v>8.6999999999999994E-2</v>
      </c>
    </row>
    <row r="11" spans="2:28" x14ac:dyDescent="0.25">
      <c r="B11" t="s">
        <v>28</v>
      </c>
      <c r="C11">
        <v>1000000</v>
      </c>
      <c r="D11">
        <v>19</v>
      </c>
      <c r="E11">
        <v>17.274000000000001</v>
      </c>
      <c r="F11">
        <v>12.596</v>
      </c>
      <c r="H11">
        <f t="shared" si="0"/>
        <v>800000</v>
      </c>
      <c r="I11">
        <v>19</v>
      </c>
      <c r="K11" t="s">
        <v>30</v>
      </c>
      <c r="L11">
        <v>0.14299999999999999</v>
      </c>
      <c r="M11">
        <v>0.89100000000000001</v>
      </c>
      <c r="X11">
        <v>455</v>
      </c>
      <c r="Y11">
        <v>30</v>
      </c>
      <c r="AA11">
        <f t="shared" si="1"/>
        <v>13650</v>
      </c>
      <c r="AB11">
        <v>1.7999999999999999E-2</v>
      </c>
    </row>
    <row r="12" spans="2:28" x14ac:dyDescent="0.25">
      <c r="B12" t="s">
        <v>29</v>
      </c>
      <c r="C12">
        <v>30000</v>
      </c>
      <c r="D12">
        <v>23</v>
      </c>
      <c r="E12">
        <v>0.58899999999999997</v>
      </c>
      <c r="F12">
        <v>0.78700000000000003</v>
      </c>
      <c r="H12">
        <f t="shared" si="0"/>
        <v>24000</v>
      </c>
      <c r="I12">
        <v>23</v>
      </c>
      <c r="X12">
        <v>1438</v>
      </c>
      <c r="Y12">
        <v>64</v>
      </c>
      <c r="AA12">
        <f t="shared" si="1"/>
        <v>92032</v>
      </c>
      <c r="AB12">
        <v>7.5999999999999998E-2</v>
      </c>
    </row>
    <row r="13" spans="2:28" x14ac:dyDescent="0.25">
      <c r="B13" t="s">
        <v>30</v>
      </c>
      <c r="C13">
        <v>45211</v>
      </c>
      <c r="D13">
        <v>16</v>
      </c>
      <c r="E13">
        <v>0.14299999999999999</v>
      </c>
      <c r="F13">
        <v>0.89100000000000001</v>
      </c>
      <c r="H13">
        <f t="shared" si="0"/>
        <v>36169</v>
      </c>
      <c r="I13">
        <v>16</v>
      </c>
      <c r="X13">
        <v>16512</v>
      </c>
      <c r="Y13">
        <v>8</v>
      </c>
      <c r="AA13">
        <f t="shared" si="1"/>
        <v>132096</v>
      </c>
      <c r="AB13">
        <v>0.121</v>
      </c>
    </row>
    <row r="14" spans="2:28" x14ac:dyDescent="0.25">
      <c r="B14" t="s">
        <v>31</v>
      </c>
      <c r="C14">
        <v>442</v>
      </c>
      <c r="D14">
        <v>10</v>
      </c>
      <c r="E14">
        <v>5.0000000000000001E-3</v>
      </c>
      <c r="F14">
        <v>5.8999999999999997E-2</v>
      </c>
      <c r="H14">
        <f t="shared" si="0"/>
        <v>354</v>
      </c>
      <c r="I14">
        <v>10</v>
      </c>
      <c r="X14">
        <v>13903</v>
      </c>
      <c r="Y14">
        <v>12</v>
      </c>
      <c r="AA14">
        <f t="shared" si="1"/>
        <v>166836</v>
      </c>
      <c r="AB14">
        <v>0.222</v>
      </c>
    </row>
    <row r="15" spans="2:28" x14ac:dyDescent="0.25">
      <c r="B15" t="s">
        <v>33</v>
      </c>
      <c r="C15">
        <v>506</v>
      </c>
      <c r="D15">
        <v>13</v>
      </c>
      <c r="E15">
        <v>7.0000000000000001E-3</v>
      </c>
      <c r="F15">
        <v>8.3000000000000004E-2</v>
      </c>
      <c r="H15">
        <f t="shared" si="0"/>
        <v>405</v>
      </c>
      <c r="I15">
        <v>13</v>
      </c>
      <c r="X15">
        <v>46400</v>
      </c>
      <c r="Y15">
        <v>9</v>
      </c>
      <c r="AA15">
        <f t="shared" si="1"/>
        <v>417600</v>
      </c>
      <c r="AB15">
        <v>0.115</v>
      </c>
    </row>
    <row r="16" spans="2:28" x14ac:dyDescent="0.25">
      <c r="B16" t="s">
        <v>34</v>
      </c>
      <c r="C16">
        <v>20640</v>
      </c>
      <c r="D16">
        <v>8</v>
      </c>
      <c r="E16">
        <v>0.25900000000000001</v>
      </c>
      <c r="F16">
        <v>0.121</v>
      </c>
      <c r="H16">
        <f t="shared" si="0"/>
        <v>16512</v>
      </c>
      <c r="I16">
        <v>8</v>
      </c>
      <c r="X16">
        <v>39074</v>
      </c>
      <c r="Y16">
        <v>14</v>
      </c>
      <c r="AA16">
        <f t="shared" si="1"/>
        <v>547036</v>
      </c>
      <c r="AB16">
        <v>0.87</v>
      </c>
    </row>
    <row r="17" spans="2:32" x14ac:dyDescent="0.25">
      <c r="B17" t="s">
        <v>35</v>
      </c>
      <c r="C17">
        <v>17379</v>
      </c>
      <c r="D17">
        <v>12</v>
      </c>
      <c r="E17">
        <v>3.7999999999999999E-2</v>
      </c>
      <c r="F17">
        <v>0.222</v>
      </c>
      <c r="H17">
        <f t="shared" si="0"/>
        <v>13903</v>
      </c>
      <c r="I17">
        <v>12</v>
      </c>
      <c r="X17">
        <v>24000</v>
      </c>
      <c r="Y17">
        <v>23</v>
      </c>
      <c r="AA17">
        <f t="shared" si="1"/>
        <v>552000</v>
      </c>
      <c r="AB17">
        <v>0.78700000000000003</v>
      </c>
    </row>
    <row r="18" spans="2:32" x14ac:dyDescent="0.25">
      <c r="B18" t="s">
        <v>36</v>
      </c>
      <c r="C18">
        <v>1030</v>
      </c>
      <c r="D18">
        <v>8</v>
      </c>
      <c r="E18">
        <v>8.9999999999999993E-3</v>
      </c>
      <c r="F18">
        <v>8.6999999999999994E-2</v>
      </c>
      <c r="H18">
        <f>ROUND(C18*0.8, 0)</f>
        <v>824</v>
      </c>
      <c r="I18">
        <v>8</v>
      </c>
      <c r="X18">
        <v>36169</v>
      </c>
      <c r="Y18">
        <v>16</v>
      </c>
      <c r="AA18">
        <f t="shared" si="1"/>
        <v>578704</v>
      </c>
      <c r="AB18">
        <v>0.89100000000000001</v>
      </c>
    </row>
    <row r="19" spans="2:32" x14ac:dyDescent="0.25">
      <c r="X19">
        <v>11128</v>
      </c>
      <c r="Y19">
        <v>128</v>
      </c>
      <c r="AA19" s="2" t="s">
        <v>44</v>
      </c>
      <c r="AB19">
        <v>1.831</v>
      </c>
    </row>
    <row r="20" spans="2:32" x14ac:dyDescent="0.25">
      <c r="X20">
        <v>800000</v>
      </c>
      <c r="Y20">
        <v>19</v>
      </c>
      <c r="AA20" s="2" t="s">
        <v>43</v>
      </c>
      <c r="AB20">
        <v>12.596</v>
      </c>
    </row>
    <row r="23" spans="2:32" x14ac:dyDescent="0.25">
      <c r="B23" s="1" t="s">
        <v>37</v>
      </c>
      <c r="C23" s="1" t="s">
        <v>2</v>
      </c>
      <c r="D23" s="1" t="s">
        <v>3</v>
      </c>
      <c r="E23" s="1" t="s">
        <v>40</v>
      </c>
      <c r="F23" s="1" t="s">
        <v>6</v>
      </c>
    </row>
    <row r="24" spans="2:32" x14ac:dyDescent="0.25">
      <c r="B24" t="s">
        <v>19</v>
      </c>
      <c r="C24">
        <v>150</v>
      </c>
      <c r="D24">
        <v>4</v>
      </c>
      <c r="E24">
        <v>0</v>
      </c>
      <c r="F24">
        <v>1.9996166229248051E-3</v>
      </c>
    </row>
    <row r="25" spans="2:32" x14ac:dyDescent="0.25">
      <c r="B25" t="s">
        <v>21</v>
      </c>
      <c r="C25">
        <v>178</v>
      </c>
      <c r="D25">
        <v>13</v>
      </c>
      <c r="E25">
        <v>0</v>
      </c>
      <c r="F25">
        <v>7.0030689239501953E-3</v>
      </c>
      <c r="L25" t="s">
        <v>41</v>
      </c>
      <c r="M25" t="s">
        <v>42</v>
      </c>
    </row>
    <row r="26" spans="2:32" x14ac:dyDescent="0.25">
      <c r="B26" t="s">
        <v>22</v>
      </c>
      <c r="C26">
        <v>569</v>
      </c>
      <c r="D26">
        <v>30</v>
      </c>
      <c r="E26">
        <v>0</v>
      </c>
      <c r="F26">
        <v>5.9998035430908203E-3</v>
      </c>
      <c r="K26" t="s">
        <v>28</v>
      </c>
      <c r="L26">
        <v>2.5000095367431641E-2</v>
      </c>
      <c r="M26">
        <v>2.882001638412476</v>
      </c>
    </row>
    <row r="27" spans="2:32" x14ac:dyDescent="0.25">
      <c r="B27" t="s">
        <v>23</v>
      </c>
      <c r="C27">
        <v>1797</v>
      </c>
      <c r="D27">
        <v>64</v>
      </c>
      <c r="E27">
        <v>0</v>
      </c>
      <c r="F27">
        <v>2.6000738143920898E-2</v>
      </c>
    </row>
    <row r="28" spans="2:32" x14ac:dyDescent="0.25">
      <c r="B28" t="s">
        <v>24</v>
      </c>
      <c r="C28">
        <v>1372</v>
      </c>
      <c r="D28">
        <v>4</v>
      </c>
      <c r="E28">
        <v>0</v>
      </c>
      <c r="F28">
        <v>7.9967975616455078E-3</v>
      </c>
    </row>
    <row r="29" spans="2:32" x14ac:dyDescent="0.25">
      <c r="B29" t="s">
        <v>25</v>
      </c>
      <c r="C29">
        <v>13910</v>
      </c>
      <c r="D29">
        <v>128</v>
      </c>
      <c r="E29">
        <v>2.0048618316650391E-3</v>
      </c>
      <c r="F29">
        <v>8.4004878997802734E-2</v>
      </c>
    </row>
    <row r="30" spans="2:32" x14ac:dyDescent="0.25">
      <c r="B30" t="s">
        <v>26</v>
      </c>
      <c r="C30">
        <v>58000</v>
      </c>
      <c r="D30">
        <v>9</v>
      </c>
      <c r="E30">
        <v>9.975433349609375E-4</v>
      </c>
      <c r="F30">
        <v>2.9000043869018551E-2</v>
      </c>
      <c r="Y30">
        <v>150</v>
      </c>
      <c r="Z30">
        <v>4</v>
      </c>
      <c r="AA30">
        <f>ROUND(Y30*0.2,0)</f>
        <v>30</v>
      </c>
      <c r="AE30">
        <f>Z30*AA30</f>
        <v>120</v>
      </c>
      <c r="AF30">
        <v>1.9996166229248051E-3</v>
      </c>
    </row>
    <row r="31" spans="2:32" x14ac:dyDescent="0.25">
      <c r="B31" t="s">
        <v>27</v>
      </c>
      <c r="C31">
        <v>48842</v>
      </c>
      <c r="D31">
        <v>14</v>
      </c>
      <c r="E31">
        <v>9.9968910217285156E-4</v>
      </c>
      <c r="F31">
        <v>0.1530044078826904</v>
      </c>
      <c r="Y31">
        <v>178</v>
      </c>
      <c r="Z31">
        <v>13</v>
      </c>
      <c r="AA31">
        <f t="shared" ref="AA31:AA45" si="2">ROUND(Y31*0.2,0)</f>
        <v>36</v>
      </c>
      <c r="AE31">
        <f>Z31*AA31</f>
        <v>468</v>
      </c>
      <c r="AF31">
        <v>7.0030689239501953E-3</v>
      </c>
    </row>
    <row r="32" spans="2:32" x14ac:dyDescent="0.25">
      <c r="B32" t="s">
        <v>28</v>
      </c>
      <c r="C32">
        <v>1000000</v>
      </c>
      <c r="D32">
        <v>19</v>
      </c>
      <c r="E32">
        <v>2.5000095367431641E-2</v>
      </c>
      <c r="F32">
        <v>2.882001638412476</v>
      </c>
      <c r="Y32">
        <v>569</v>
      </c>
      <c r="Z32">
        <v>30</v>
      </c>
      <c r="AA32">
        <f t="shared" si="2"/>
        <v>114</v>
      </c>
      <c r="AE32">
        <f>Z41*AA41</f>
        <v>880</v>
      </c>
      <c r="AF32">
        <v>1.6999959945678711E-2</v>
      </c>
    </row>
    <row r="33" spans="2:32" x14ac:dyDescent="0.25">
      <c r="B33" t="s">
        <v>29</v>
      </c>
      <c r="C33">
        <v>30000</v>
      </c>
      <c r="D33">
        <v>23</v>
      </c>
      <c r="E33">
        <v>1.0027885437011721E-3</v>
      </c>
      <c r="F33">
        <v>9.700775146484375E-2</v>
      </c>
      <c r="Y33">
        <v>1797</v>
      </c>
      <c r="Z33">
        <v>64</v>
      </c>
      <c r="AA33">
        <f t="shared" si="2"/>
        <v>359</v>
      </c>
      <c r="AE33">
        <f>Z34*AA34</f>
        <v>1096</v>
      </c>
      <c r="AF33">
        <v>7.9967975616455078E-3</v>
      </c>
    </row>
    <row r="34" spans="2:32" x14ac:dyDescent="0.25">
      <c r="B34" t="s">
        <v>30</v>
      </c>
      <c r="C34">
        <v>45211</v>
      </c>
      <c r="D34">
        <v>16</v>
      </c>
      <c r="E34">
        <v>1.0001659393310549E-3</v>
      </c>
      <c r="F34">
        <v>0.16000533103942871</v>
      </c>
      <c r="Y34">
        <v>1372</v>
      </c>
      <c r="Z34">
        <v>4</v>
      </c>
      <c r="AA34">
        <f t="shared" si="2"/>
        <v>274</v>
      </c>
      <c r="AE34">
        <f>Z42*AA42</f>
        <v>1313</v>
      </c>
      <c r="AF34">
        <v>2.9000043869018551E-2</v>
      </c>
    </row>
    <row r="35" spans="2:32" x14ac:dyDescent="0.25">
      <c r="B35" t="s">
        <v>31</v>
      </c>
      <c r="C35">
        <v>442</v>
      </c>
      <c r="D35">
        <v>10</v>
      </c>
      <c r="E35">
        <v>1.000404357910156E-3</v>
      </c>
      <c r="F35">
        <v>1.6999959945678711E-2</v>
      </c>
      <c r="Y35">
        <v>13910</v>
      </c>
      <c r="Z35">
        <v>128</v>
      </c>
      <c r="AA35">
        <f t="shared" si="2"/>
        <v>2782</v>
      </c>
      <c r="AE35">
        <f>Z45*AA45</f>
        <v>1648</v>
      </c>
      <c r="AF35">
        <v>2.999973297119141E-2</v>
      </c>
    </row>
    <row r="36" spans="2:32" x14ac:dyDescent="0.25">
      <c r="B36" t="s">
        <v>33</v>
      </c>
      <c r="C36">
        <v>506</v>
      </c>
      <c r="D36">
        <v>13</v>
      </c>
      <c r="E36">
        <v>9.9778175354003906E-4</v>
      </c>
      <c r="F36">
        <v>2.9000043869018551E-2</v>
      </c>
      <c r="Y36">
        <v>58000</v>
      </c>
      <c r="Z36">
        <v>9</v>
      </c>
      <c r="AA36">
        <f t="shared" si="2"/>
        <v>11600</v>
      </c>
      <c r="AE36">
        <f>Z32*AA32</f>
        <v>3420</v>
      </c>
      <c r="AF36">
        <v>5.9998035430908203E-3</v>
      </c>
    </row>
    <row r="37" spans="2:32" x14ac:dyDescent="0.25">
      <c r="B37" t="s">
        <v>34</v>
      </c>
      <c r="C37">
        <v>20640</v>
      </c>
      <c r="D37">
        <v>8</v>
      </c>
      <c r="E37">
        <v>1.0001659393310549E-3</v>
      </c>
      <c r="F37">
        <v>5.2000045776367188E-2</v>
      </c>
      <c r="Y37">
        <v>48842</v>
      </c>
      <c r="Z37">
        <v>14</v>
      </c>
      <c r="AA37">
        <f t="shared" si="2"/>
        <v>9768</v>
      </c>
      <c r="AE37">
        <f>Z33*AA33</f>
        <v>22976</v>
      </c>
      <c r="AF37">
        <v>2.6000738143920898E-2</v>
      </c>
    </row>
    <row r="38" spans="2:32" x14ac:dyDescent="0.25">
      <c r="B38" t="s">
        <v>35</v>
      </c>
      <c r="C38">
        <v>17379</v>
      </c>
      <c r="D38">
        <v>12</v>
      </c>
      <c r="E38">
        <v>9.9706649780273438E-4</v>
      </c>
      <c r="F38">
        <v>9.6013307571411133E-2</v>
      </c>
      <c r="Y38">
        <v>1000000</v>
      </c>
      <c r="Z38">
        <v>19</v>
      </c>
      <c r="AA38">
        <f t="shared" si="2"/>
        <v>200000</v>
      </c>
      <c r="AE38">
        <f>Z43*AA43</f>
        <v>33024</v>
      </c>
      <c r="AF38">
        <v>5.2000045776367188E-2</v>
      </c>
    </row>
    <row r="39" spans="2:32" x14ac:dyDescent="0.25">
      <c r="B39" t="s">
        <v>36</v>
      </c>
      <c r="C39">
        <v>1030</v>
      </c>
      <c r="D39">
        <v>8</v>
      </c>
      <c r="E39">
        <v>0</v>
      </c>
      <c r="F39">
        <v>2.999973297119141E-2</v>
      </c>
      <c r="Y39">
        <v>30000</v>
      </c>
      <c r="Z39">
        <v>23</v>
      </c>
      <c r="AA39">
        <f t="shared" si="2"/>
        <v>6000</v>
      </c>
      <c r="AE39">
        <f>Z44*AA44</f>
        <v>41712</v>
      </c>
      <c r="AF39">
        <v>9.6013307571411133E-2</v>
      </c>
    </row>
    <row r="40" spans="2:32" x14ac:dyDescent="0.25">
      <c r="Y40">
        <v>45211</v>
      </c>
      <c r="Z40">
        <v>16</v>
      </c>
      <c r="AA40">
        <f t="shared" si="2"/>
        <v>9042</v>
      </c>
      <c r="AE40">
        <f>Z36*AA36</f>
        <v>104400</v>
      </c>
      <c r="AF40">
        <v>2.9000043869018551E-2</v>
      </c>
    </row>
    <row r="41" spans="2:32" x14ac:dyDescent="0.25">
      <c r="Y41">
        <v>442</v>
      </c>
      <c r="Z41">
        <v>10</v>
      </c>
      <c r="AA41">
        <f t="shared" si="2"/>
        <v>88</v>
      </c>
      <c r="AE41">
        <f>Z37*AA37</f>
        <v>136752</v>
      </c>
      <c r="AF41">
        <v>0.1530044078826904</v>
      </c>
    </row>
    <row r="42" spans="2:32" x14ac:dyDescent="0.25">
      <c r="Y42">
        <v>506</v>
      </c>
      <c r="Z42">
        <v>13</v>
      </c>
      <c r="AA42">
        <f t="shared" si="2"/>
        <v>101</v>
      </c>
      <c r="AE42">
        <f>Z39*AA39</f>
        <v>138000</v>
      </c>
      <c r="AF42">
        <v>9.700775146484375E-2</v>
      </c>
    </row>
    <row r="43" spans="2:32" x14ac:dyDescent="0.25">
      <c r="Y43">
        <v>20640</v>
      </c>
      <c r="Z43">
        <v>8</v>
      </c>
      <c r="AA43">
        <f t="shared" si="2"/>
        <v>4128</v>
      </c>
      <c r="AE43">
        <f>Z40*AA40</f>
        <v>144672</v>
      </c>
      <c r="AF43">
        <v>0.16000533103942871</v>
      </c>
    </row>
    <row r="44" spans="2:32" x14ac:dyDescent="0.25">
      <c r="Y44">
        <v>17379</v>
      </c>
      <c r="Z44">
        <v>12</v>
      </c>
      <c r="AA44">
        <f t="shared" si="2"/>
        <v>3476</v>
      </c>
      <c r="AE44">
        <f>Z35*AA35</f>
        <v>356096</v>
      </c>
      <c r="AF44">
        <v>8.4004878997802734E-2</v>
      </c>
    </row>
    <row r="45" spans="2:32" x14ac:dyDescent="0.25">
      <c r="Y45">
        <v>1030</v>
      </c>
      <c r="Z45">
        <v>8</v>
      </c>
      <c r="AA45">
        <f t="shared" si="2"/>
        <v>206</v>
      </c>
      <c r="AE45">
        <f>Z38*AA38</f>
        <v>3800000</v>
      </c>
      <c r="AF45">
        <v>2.882001638412476</v>
      </c>
    </row>
    <row r="50" spans="4:15" x14ac:dyDescent="0.25">
      <c r="D50">
        <v>0.30155992500000001</v>
      </c>
      <c r="E50">
        <v>0</v>
      </c>
    </row>
    <row r="51" spans="4:15" x14ac:dyDescent="0.25">
      <c r="D51">
        <v>3.0145649999999999E-3</v>
      </c>
      <c r="E51">
        <v>0</v>
      </c>
    </row>
    <row r="52" spans="4:15" x14ac:dyDescent="0.25">
      <c r="D52">
        <v>9.0098379999999992E-3</v>
      </c>
      <c r="E52">
        <v>9.9992752075195313E-4</v>
      </c>
    </row>
    <row r="53" spans="4:15" x14ac:dyDescent="0.25">
      <c r="D53">
        <v>5.4994821999999999E-2</v>
      </c>
      <c r="E53">
        <v>6.9994926452636719E-3</v>
      </c>
    </row>
    <row r="54" spans="4:15" x14ac:dyDescent="0.25">
      <c r="D54">
        <v>9.0000630000000009E-3</v>
      </c>
      <c r="E54">
        <v>1.5087127685546879E-3</v>
      </c>
    </row>
    <row r="55" spans="4:15" x14ac:dyDescent="0.25">
      <c r="D55">
        <v>1.875396013</v>
      </c>
      <c r="E55">
        <v>4.1008949279785163E-2</v>
      </c>
      <c r="N55" t="s">
        <v>46</v>
      </c>
      <c r="O55" t="s">
        <v>45</v>
      </c>
    </row>
    <row r="56" spans="4:15" x14ac:dyDescent="0.25">
      <c r="D56">
        <v>6.3514233000000003E-2</v>
      </c>
      <c r="E56">
        <v>8.9998245239257813E-3</v>
      </c>
      <c r="N56">
        <f>D67+E67</f>
        <v>1.1999616622924805E-2</v>
      </c>
      <c r="O56">
        <f>D50+E50</f>
        <v>0.30155992500000001</v>
      </c>
    </row>
    <row r="57" spans="4:15" x14ac:dyDescent="0.25">
      <c r="D57">
        <v>1.0270340440000001</v>
      </c>
      <c r="E57">
        <v>2.2011041641235352E-2</v>
      </c>
      <c r="N57">
        <f>D68+E68</f>
        <v>1.6003068923950196E-2</v>
      </c>
      <c r="O57">
        <f>D51+E51</f>
        <v>3.0145649999999999E-3</v>
      </c>
    </row>
    <row r="58" spans="4:15" x14ac:dyDescent="0.25">
      <c r="D58">
        <v>1.930695772</v>
      </c>
      <c r="E58">
        <v>0.2109982967376709</v>
      </c>
      <c r="N58">
        <f>D69+E69</f>
        <v>2.3999803543090819E-2</v>
      </c>
      <c r="O58">
        <f>D52+E52</f>
        <v>1.0009765520751952E-2</v>
      </c>
    </row>
    <row r="59" spans="4:15" x14ac:dyDescent="0.25">
      <c r="D59">
        <v>1.000038862</v>
      </c>
      <c r="E59">
        <v>2.4011850357055661E-2</v>
      </c>
      <c r="N59">
        <f>D70+E70</f>
        <v>0.1020007381439209</v>
      </c>
      <c r="O59">
        <f>D53+E53</f>
        <v>6.1994314645263671E-2</v>
      </c>
    </row>
    <row r="60" spans="4:15" x14ac:dyDescent="0.25">
      <c r="D60">
        <v>1.2996911999999999E-2</v>
      </c>
      <c r="E60">
        <v>1.9977092742919922E-3</v>
      </c>
      <c r="N60">
        <f>D71+E71</f>
        <v>3.0996797561645507E-2</v>
      </c>
      <c r="O60">
        <f>D54+E54</f>
        <v>1.0508775768554688E-2</v>
      </c>
    </row>
    <row r="61" spans="4:15" x14ac:dyDescent="0.25">
      <c r="D61">
        <v>1.8001079999999999E-2</v>
      </c>
      <c r="E61">
        <v>2.0005702972412109E-3</v>
      </c>
      <c r="N61">
        <f>D72+E72</f>
        <v>1.9150048789978027</v>
      </c>
      <c r="O61">
        <f>D55+E55</f>
        <v>1.9164049622797852</v>
      </c>
    </row>
    <row r="62" spans="4:15" x14ac:dyDescent="0.25">
      <c r="D62">
        <v>9.8999500000000004E-2</v>
      </c>
      <c r="E62">
        <v>1.9999980926513668E-2</v>
      </c>
      <c r="N62">
        <f>D73+E73</f>
        <v>0.14400004386901855</v>
      </c>
      <c r="O62">
        <f>D56+E56</f>
        <v>7.2514057523925785E-2</v>
      </c>
    </row>
    <row r="63" spans="4:15" x14ac:dyDescent="0.25">
      <c r="D63">
        <v>9.9999905E-2</v>
      </c>
      <c r="E63">
        <v>1.9000530242919918E-2</v>
      </c>
      <c r="N63">
        <f>D74+E74</f>
        <v>1.0230044078826903</v>
      </c>
      <c r="O63">
        <f>D57+E57</f>
        <v>1.0490450856412354</v>
      </c>
    </row>
    <row r="64" spans="4:15" x14ac:dyDescent="0.25">
      <c r="D64">
        <v>3.5000323999999999E-2</v>
      </c>
      <c r="E64">
        <v>3.9987564086914063E-3</v>
      </c>
      <c r="N64">
        <f>D75+E75</f>
        <v>15.478001638412476</v>
      </c>
      <c r="O64">
        <f>D58+E58</f>
        <v>2.1416940687376709</v>
      </c>
    </row>
    <row r="65" spans="4:15" x14ac:dyDescent="0.25">
      <c r="N65">
        <f>D76+E76</f>
        <v>0.88400775146484378</v>
      </c>
      <c r="O65">
        <f>D59+E59</f>
        <v>1.0240507123570557</v>
      </c>
    </row>
    <row r="66" spans="4:15" x14ac:dyDescent="0.25">
      <c r="N66">
        <f>D77+E77</f>
        <v>7.5999959945678708E-2</v>
      </c>
      <c r="O66">
        <f>D60+E60</f>
        <v>1.4994621274291992E-2</v>
      </c>
    </row>
    <row r="67" spans="4:15" x14ac:dyDescent="0.25">
      <c r="D67">
        <v>0.01</v>
      </c>
      <c r="E67">
        <v>1.9996166229248051E-3</v>
      </c>
      <c r="N67">
        <f>D78+E78</f>
        <v>0.11200004386901856</v>
      </c>
      <c r="O67">
        <f>D61+E61</f>
        <v>2.000165029724121E-2</v>
      </c>
    </row>
    <row r="68" spans="4:15" x14ac:dyDescent="0.25">
      <c r="D68">
        <v>8.9999999999999993E-3</v>
      </c>
      <c r="E68">
        <v>7.0030689239501953E-3</v>
      </c>
      <c r="N68">
        <f>D79+E79</f>
        <v>0.17300004577636718</v>
      </c>
      <c r="O68">
        <f>D62+E62</f>
        <v>0.11899948092651368</v>
      </c>
    </row>
    <row r="69" spans="4:15" x14ac:dyDescent="0.25">
      <c r="D69">
        <v>1.7999999999999999E-2</v>
      </c>
      <c r="E69">
        <v>5.9998035430908203E-3</v>
      </c>
      <c r="N69">
        <f>D80+E80</f>
        <v>0.31801330757141111</v>
      </c>
      <c r="O69">
        <f>D63+E63</f>
        <v>0.11900043524291992</v>
      </c>
    </row>
    <row r="70" spans="4:15" x14ac:dyDescent="0.25">
      <c r="D70">
        <v>7.5999999999999998E-2</v>
      </c>
      <c r="E70">
        <v>2.6000738143920898E-2</v>
      </c>
      <c r="N70">
        <f>D81+E81</f>
        <v>0.1169997329711914</v>
      </c>
      <c r="O70">
        <f>D64+E64</f>
        <v>3.8999080408691406E-2</v>
      </c>
    </row>
    <row r="71" spans="4:15" x14ac:dyDescent="0.25">
      <c r="D71">
        <v>2.3E-2</v>
      </c>
      <c r="E71">
        <v>7.9967975616455078E-3</v>
      </c>
    </row>
    <row r="72" spans="4:15" x14ac:dyDescent="0.25">
      <c r="D72">
        <v>1.831</v>
      </c>
      <c r="E72">
        <v>8.4004878997802734E-2</v>
      </c>
    </row>
    <row r="73" spans="4:15" x14ac:dyDescent="0.25">
      <c r="D73">
        <v>0.115</v>
      </c>
      <c r="E73">
        <v>2.9000043869018551E-2</v>
      </c>
    </row>
    <row r="74" spans="4:15" x14ac:dyDescent="0.25">
      <c r="D74">
        <v>0.87</v>
      </c>
      <c r="E74">
        <v>0.1530044078826904</v>
      </c>
    </row>
    <row r="75" spans="4:15" x14ac:dyDescent="0.25">
      <c r="D75">
        <v>12.596</v>
      </c>
      <c r="E75">
        <v>2.882001638412476</v>
      </c>
    </row>
    <row r="76" spans="4:15" x14ac:dyDescent="0.25">
      <c r="D76">
        <v>0.78700000000000003</v>
      </c>
      <c r="E76">
        <v>9.700775146484375E-2</v>
      </c>
    </row>
    <row r="77" spans="4:15" x14ac:dyDescent="0.25">
      <c r="D77">
        <v>5.8999999999999997E-2</v>
      </c>
      <c r="E77">
        <v>1.6999959945678711E-2</v>
      </c>
    </row>
    <row r="78" spans="4:15" x14ac:dyDescent="0.25">
      <c r="D78">
        <v>8.3000000000000004E-2</v>
      </c>
      <c r="E78">
        <v>2.9000043869018551E-2</v>
      </c>
    </row>
    <row r="79" spans="4:15" x14ac:dyDescent="0.25">
      <c r="D79">
        <v>0.121</v>
      </c>
      <c r="E79">
        <v>5.2000045776367188E-2</v>
      </c>
    </row>
    <row r="80" spans="4:15" x14ac:dyDescent="0.25">
      <c r="D80">
        <v>0.222</v>
      </c>
      <c r="E80">
        <v>9.6013307571411133E-2</v>
      </c>
    </row>
    <row r="81" spans="4:5" x14ac:dyDescent="0.25">
      <c r="D81">
        <v>8.6999999999999994E-2</v>
      </c>
      <c r="E81">
        <v>2.999973297119141E-2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Lluis Cerdà</cp:lastModifiedBy>
  <dcterms:created xsi:type="dcterms:W3CDTF">2025-06-18T19:16:42Z</dcterms:created>
  <dcterms:modified xsi:type="dcterms:W3CDTF">2025-06-19T18:36:41Z</dcterms:modified>
</cp:coreProperties>
</file>