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i Perry\Documents\Work\Documents\Graduate School\Gurevich and Iverson Labs\T1A Short Peptide\pThr and pTyr Blots (MKK47)\"/>
    </mc:Choice>
  </mc:AlternateContent>
  <xr:revisionPtr revIDLastSave="0" documentId="13_ncr:40009_{1509E646-2EB7-467E-AB6D-034C563F6EA9}" xr6:coauthVersionLast="31" xr6:coauthVersionMax="31" xr10:uidLastSave="{00000000-0000-0000-0000-000000000000}"/>
  <bookViews>
    <workbookView xWindow="0" yWindow="0" windowWidth="19200" windowHeight="10896" activeTab="1"/>
  </bookViews>
  <sheets>
    <sheet name="pThr" sheetId="1" r:id="rId1"/>
    <sheet name="pTyr" sheetId="2" r:id="rId2"/>
  </sheets>
  <calcPr calcId="0"/>
</workbook>
</file>

<file path=xl/calcChain.xml><?xml version="1.0" encoding="utf-8"?>
<calcChain xmlns="http://schemas.openxmlformats.org/spreadsheetml/2006/main">
  <c r="K43" i="2" l="1"/>
  <c r="K44" i="2"/>
  <c r="K46" i="2"/>
  <c r="K47" i="2"/>
  <c r="K48" i="2"/>
  <c r="K49" i="2"/>
  <c r="K50" i="2"/>
  <c r="K51" i="2"/>
  <c r="K52" i="2"/>
  <c r="K53" i="2"/>
  <c r="K54" i="2"/>
  <c r="K55" i="2"/>
  <c r="K56" i="2"/>
  <c r="K42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41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23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22" i="2"/>
  <c r="K5" i="2"/>
  <c r="K6" i="2"/>
  <c r="K8" i="2"/>
  <c r="K9" i="2"/>
  <c r="K10" i="2"/>
  <c r="K11" i="2"/>
  <c r="K12" i="2"/>
  <c r="K13" i="2"/>
  <c r="K14" i="2"/>
  <c r="K15" i="2"/>
  <c r="K16" i="2"/>
  <c r="K17" i="2"/>
  <c r="K18" i="2"/>
  <c r="K4" i="2"/>
  <c r="J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J3" i="2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4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3" i="1"/>
  <c r="K27" i="1"/>
  <c r="K31" i="1"/>
  <c r="K35" i="1"/>
  <c r="K23" i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J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<sst xmlns="http://schemas.openxmlformats.org/spreadsheetml/2006/main" count="339" uniqueCount="33">
  <si>
    <t>pThr Antibody 030418 20 sec</t>
  </si>
  <si>
    <t>Band No.</t>
  </si>
  <si>
    <t>Relative Front</t>
  </si>
  <si>
    <t>Volume (Int)</t>
  </si>
  <si>
    <t>Abs. Quant.</t>
  </si>
  <si>
    <t>Rel. Quant.</t>
  </si>
  <si>
    <t>Band %</t>
  </si>
  <si>
    <t>Lane %</t>
  </si>
  <si>
    <t>Lane 1</t>
  </si>
  <si>
    <t>N/A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</si>
  <si>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</si>
  <si>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</si>
  <si>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</si>
  <si>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</si>
  <si>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</si>
  <si>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</si>
  <si>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</si>
  <si>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</si>
  <si>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</si>
  <si>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</si>
  <si>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</si>
  <si>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</si>
  <si>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</si>
  <si>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</si>
  <si>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pTyr Antibody 030418 5.0sec</t>
  </si>
  <si>
    <t>Lane 16</t>
  </si>
  <si>
    <t>pTyr A Antibody 030618 4 sec</t>
  </si>
  <si>
    <t>pTyr B Antibody 030618 2 sec</t>
  </si>
  <si>
    <t>Standard</t>
  </si>
  <si>
    <t>Intensity</t>
  </si>
  <si>
    <t>Approximate ng</t>
  </si>
  <si>
    <t>pThr A Antibody 030618 60 sec</t>
  </si>
  <si>
    <t>pThr B Antibody 030618 10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</si>
</sst>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pThr!$I$3:$I$6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pThr!$J$3:$J$6</c:f>
              <c:numCache>
                <c:formatCode>General</c:formatCode>
                <c:ptCount val="4"/>
                <c:pt idx="0">
                  <c:v>0</c:v>
                </c:pt>
                <c:pt idx="1">
                  <c:v>16695</c:v>
                </c:pt>
                <c:pt idx="2">
                  <c:v>90594</c:v>
                </c:pt>
                <c:pt idx="3">
                  <c:v>184779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6-44AF-AD5D-A2A6D32D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45176"/>
        <c:axId val="377250424"/>
      </c:scatterChart>
      <c:valAx>
        <c:axId val="37724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0424"/>
        <c:crosses val="autoZero"/>
        <c:crossBetween val="midCat"/>
      </c:valAx>
      <c:valAx>
        <c:axId val="3772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4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pThr!$I$22:$I$25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pThr!$J$22:$J$25</c:f>
              <c:numCache>
                <c:formatCode>General</c:formatCode>
                <c:ptCount val="4"/>
                <c:pt idx="0">
                  <c:v>0</c:v>
                </c:pt>
                <c:pt idx="1">
                  <c:v>-15158</c:v>
                </c:pt>
                <c:pt idx="2">
                  <c:v>64768</c:v>
                </c:pt>
                <c:pt idx="3">
                  <c:v>109648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7-4B51-8AA5-5EFACA62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24320"/>
        <c:axId val="381623336"/>
      </c:scatterChart>
      <c:valAx>
        <c:axId val="3816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3336"/>
        <c:crosses val="autoZero"/>
        <c:crossBetween val="midCat"/>
      </c:valAx>
      <c:valAx>
        <c:axId val="3816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pThr!$I$43:$I$46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pThr!$J$43:$J$46</c:f>
              <c:numCache>
                <c:formatCode>General</c:formatCode>
                <c:ptCount val="4"/>
                <c:pt idx="0">
                  <c:v>0</c:v>
                </c:pt>
                <c:pt idx="1">
                  <c:v>2970</c:v>
                </c:pt>
                <c:pt idx="2">
                  <c:v>59576</c:v>
                </c:pt>
                <c:pt idx="3">
                  <c:v>82280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2-4614-9A39-6989A0DC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73056"/>
        <c:axId val="377274368"/>
      </c:scatterChart>
      <c:valAx>
        <c:axId val="3772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4368"/>
        <c:crosses val="autoZero"/>
        <c:crossBetween val="midCat"/>
      </c:valAx>
      <c:valAx>
        <c:axId val="377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pTyr!$I$3:$I$6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pTyr!$J$3:$J$6</c:f>
              <c:numCache>
                <c:formatCode>General</c:formatCode>
                <c:ptCount val="4"/>
                <c:pt idx="0">
                  <c:v>0</c:v>
                </c:pt>
                <c:pt idx="1">
                  <c:v>169940</c:v>
                </c:pt>
                <c:pt idx="2">
                  <c:v>301000</c:v>
                </c:pt>
                <c:pt idx="3">
                  <c:v>417320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8-416C-8111-F7169CDC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92208"/>
        <c:axId val="493396472"/>
      </c:scatterChart>
      <c:valAx>
        <c:axId val="4933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96472"/>
        <c:crosses val="autoZero"/>
        <c:crossBetween val="midCat"/>
      </c:valAx>
      <c:valAx>
        <c:axId val="4933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pTyr!$I$22:$I$25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pTyr!$J$22:$J$25</c:f>
              <c:numCache>
                <c:formatCode>General</c:formatCode>
                <c:ptCount val="4"/>
                <c:pt idx="0">
                  <c:v>0</c:v>
                </c:pt>
                <c:pt idx="1">
                  <c:v>96668</c:v>
                </c:pt>
                <c:pt idx="2">
                  <c:v>480458</c:v>
                </c:pt>
                <c:pt idx="3">
                  <c:v>699864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F93-9534-10C5026C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93520"/>
        <c:axId val="493399752"/>
      </c:scatterChart>
      <c:valAx>
        <c:axId val="4933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99752"/>
        <c:crosses val="autoZero"/>
        <c:crossBetween val="midCat"/>
      </c:valAx>
      <c:valAx>
        <c:axId val="4933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pTyr!$I$41:$I$44</c:f>
              <c:numCache>
                <c:formatCode>General</c:formatCode>
                <c:ptCount val="4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</c:numCache>
            </c:numRef>
          </c:xVal>
          <c:yVal>
            <c:numRef>
              <c:f>pTyr!$J$41:$J$44</c:f>
              <c:numCache>
                <c:formatCode>General</c:formatCode>
                <c:ptCount val="4"/>
                <c:pt idx="0">
                  <c:v>0</c:v>
                </c:pt>
                <c:pt idx="1">
                  <c:v>55836</c:v>
                </c:pt>
                <c:pt idx="2">
                  <c:v>190960</c:v>
                </c:pt>
                <c:pt idx="3">
                  <c:v>314270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E-43E7-83A0-147411AD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4336"/>
        <c:axId val="569393680"/>
      </c:scatterChart>
      <c:valAx>
        <c:axId val="5693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3680"/>
        <c:crosses val="autoZero"/>
        <c:crossBetween val="midCat"/>
      </c:valAx>
      <c:valAx>
        <c:axId val="5693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110490</xdr:rowOff>
    </xdr:from>
    <xdr:to>
      <xdr:col>18</xdr:col>
      <xdr:colOff>327660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F758D-42EE-489B-83CD-3DFEE032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21</xdr:row>
      <xdr:rowOff>87630</xdr:rowOff>
    </xdr:from>
    <xdr:to>
      <xdr:col>18</xdr:col>
      <xdr:colOff>579120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A6F31-C7C5-47FC-AF08-3B8BC3D6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41</xdr:row>
      <xdr:rowOff>19050</xdr:rowOff>
    </xdr:from>
    <xdr:to>
      <xdr:col>18</xdr:col>
      <xdr:colOff>586740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E95FE-C9A6-4F29-8E9F-B49DAA250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64770</xdr:rowOff>
    </xdr:from>
    <xdr:to>
      <xdr:col>18</xdr:col>
      <xdr:colOff>571500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2E3EA-8168-4F49-822D-46C55B9C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21</xdr:row>
      <xdr:rowOff>118110</xdr:rowOff>
    </xdr:from>
    <xdr:to>
      <xdr:col>18</xdr:col>
      <xdr:colOff>502920</xdr:colOff>
      <xdr:row>36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5CCA1-BF42-43FA-94DB-A36EC1FF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40</xdr:row>
      <xdr:rowOff>64770</xdr:rowOff>
    </xdr:from>
    <xdr:to>
      <xdr:col>18</xdr:col>
      <xdr:colOff>464820</xdr:colOff>
      <xdr:row>55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BF09A-F01B-4012-960E-A26CB8C1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K47" sqref="K47:K57"/>
    </sheetView>
  </sheetViews>
  <sheetFormatPr defaultRowHeight="14.4" x14ac:dyDescent="0.3"/>
  <cols>
    <col min="11" max="11" width="13.88671875" bestFit="1" customWidth="1"/>
  </cols>
  <sheetData>
    <row r="1" spans="1:11" x14ac:dyDescent="0.3">
      <c r="A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28</v>
      </c>
      <c r="J2" t="s">
        <v>29</v>
      </c>
      <c r="K2" t="s">
        <v>30</v>
      </c>
    </row>
    <row r="3" spans="1:11" x14ac:dyDescent="0.3">
      <c r="D3">
        <v>3696</v>
      </c>
      <c r="I3">
        <v>0</v>
      </c>
      <c r="J3">
        <f>D3-$D$18</f>
        <v>0</v>
      </c>
    </row>
    <row r="4" spans="1:11" x14ac:dyDescent="0.3">
      <c r="A4" t="s">
        <v>8</v>
      </c>
      <c r="B4">
        <v>1</v>
      </c>
      <c r="C4">
        <v>0.63636400000000004</v>
      </c>
      <c r="D4">
        <v>20391</v>
      </c>
      <c r="E4" t="s">
        <v>9</v>
      </c>
      <c r="F4" t="s">
        <v>9</v>
      </c>
      <c r="G4">
        <v>100</v>
      </c>
      <c r="H4">
        <v>13.341576999999999</v>
      </c>
      <c r="I4">
        <v>65</v>
      </c>
      <c r="J4">
        <f t="shared" ref="J4:J18" si="0">D4-$D$18</f>
        <v>16695</v>
      </c>
      <c r="K4">
        <f>(J4+21218)/966.52</f>
        <v>39.226296403592272</v>
      </c>
    </row>
    <row r="5" spans="1:11" x14ac:dyDescent="0.3">
      <c r="A5" t="s">
        <v>10</v>
      </c>
      <c r="B5">
        <v>1</v>
      </c>
      <c r="C5">
        <v>0.53246800000000005</v>
      </c>
      <c r="D5">
        <v>94290</v>
      </c>
      <c r="E5" t="s">
        <v>9</v>
      </c>
      <c r="F5" t="s">
        <v>9</v>
      </c>
      <c r="G5">
        <v>100</v>
      </c>
      <c r="H5">
        <v>24.308375000000002</v>
      </c>
      <c r="I5">
        <v>130</v>
      </c>
      <c r="J5">
        <f t="shared" si="0"/>
        <v>90594</v>
      </c>
      <c r="K5">
        <f t="shared" ref="K5:K17" si="1">(J5+21218)/966.52</f>
        <v>115.68513843479701</v>
      </c>
    </row>
    <row r="6" spans="1:11" x14ac:dyDescent="0.3">
      <c r="A6" t="s">
        <v>11</v>
      </c>
      <c r="B6">
        <v>1</v>
      </c>
      <c r="C6">
        <v>0.54545500000000002</v>
      </c>
      <c r="D6">
        <v>188475</v>
      </c>
      <c r="E6" t="s">
        <v>9</v>
      </c>
      <c r="F6" t="s">
        <v>9</v>
      </c>
      <c r="G6">
        <v>100</v>
      </c>
      <c r="H6">
        <v>29.163281999999999</v>
      </c>
      <c r="I6">
        <v>195</v>
      </c>
      <c r="J6">
        <f t="shared" si="0"/>
        <v>184779</v>
      </c>
      <c r="K6">
        <f t="shared" si="1"/>
        <v>213.13268220005796</v>
      </c>
    </row>
    <row r="7" spans="1:11" x14ac:dyDescent="0.3">
      <c r="A7" t="s">
        <v>12</v>
      </c>
      <c r="B7">
        <v>1</v>
      </c>
      <c r="C7">
        <v>0.70129900000000001</v>
      </c>
      <c r="D7">
        <v>1092</v>
      </c>
      <c r="E7" t="s">
        <v>9</v>
      </c>
      <c r="F7" t="s">
        <v>9</v>
      </c>
      <c r="G7">
        <v>100</v>
      </c>
      <c r="H7">
        <v>1.760921</v>
      </c>
      <c r="J7">
        <f t="shared" si="0"/>
        <v>-2604</v>
      </c>
      <c r="K7">
        <f t="shared" si="1"/>
        <v>19.258784091379383</v>
      </c>
    </row>
    <row r="8" spans="1:11" x14ac:dyDescent="0.3">
      <c r="A8" t="s">
        <v>13</v>
      </c>
      <c r="B8">
        <v>1</v>
      </c>
      <c r="C8">
        <v>0.71428599999999998</v>
      </c>
      <c r="D8">
        <v>7140</v>
      </c>
      <c r="E8" t="s">
        <v>9</v>
      </c>
      <c r="F8" t="s">
        <v>9</v>
      </c>
      <c r="G8">
        <v>100</v>
      </c>
      <c r="H8">
        <v>9.5747680000000006</v>
      </c>
      <c r="J8">
        <f t="shared" si="0"/>
        <v>3444</v>
      </c>
      <c r="K8">
        <f t="shared" si="1"/>
        <v>25.516285229483096</v>
      </c>
    </row>
    <row r="9" spans="1:11" x14ac:dyDescent="0.3">
      <c r="A9" t="s">
        <v>14</v>
      </c>
      <c r="B9">
        <v>1</v>
      </c>
      <c r="C9">
        <v>0.71428599999999998</v>
      </c>
      <c r="D9">
        <v>16065</v>
      </c>
      <c r="E9" t="s">
        <v>9</v>
      </c>
      <c r="F9" t="s">
        <v>9</v>
      </c>
      <c r="G9">
        <v>100</v>
      </c>
      <c r="H9">
        <v>52.57732</v>
      </c>
      <c r="J9">
        <f t="shared" si="0"/>
        <v>12369</v>
      </c>
      <c r="K9">
        <f t="shared" si="1"/>
        <v>34.750444895087533</v>
      </c>
    </row>
    <row r="10" spans="1:11" x14ac:dyDescent="0.3">
      <c r="A10" t="s">
        <v>15</v>
      </c>
      <c r="B10">
        <v>1</v>
      </c>
      <c r="C10">
        <v>0.71428599999999998</v>
      </c>
      <c r="D10">
        <v>15099</v>
      </c>
      <c r="E10" t="s">
        <v>9</v>
      </c>
      <c r="F10" t="s">
        <v>9</v>
      </c>
      <c r="G10">
        <v>100</v>
      </c>
      <c r="H10">
        <v>47.615893999999997</v>
      </c>
      <c r="J10">
        <f t="shared" si="0"/>
        <v>11403</v>
      </c>
      <c r="K10">
        <f t="shared" si="1"/>
        <v>33.750982907751521</v>
      </c>
    </row>
    <row r="11" spans="1:11" x14ac:dyDescent="0.3">
      <c r="A11" t="s">
        <v>16</v>
      </c>
      <c r="B11">
        <v>1</v>
      </c>
      <c r="C11">
        <v>0.68831200000000003</v>
      </c>
      <c r="D11">
        <v>1848</v>
      </c>
      <c r="E11" t="s">
        <v>9</v>
      </c>
      <c r="F11" t="s">
        <v>9</v>
      </c>
      <c r="G11">
        <v>100</v>
      </c>
      <c r="H11">
        <v>9.6597150000000003</v>
      </c>
      <c r="J11">
        <f t="shared" si="0"/>
        <v>-1848</v>
      </c>
      <c r="K11">
        <f t="shared" si="1"/>
        <v>20.040971733642348</v>
      </c>
    </row>
    <row r="12" spans="1:11" x14ac:dyDescent="0.3">
      <c r="A12" t="s">
        <v>17</v>
      </c>
      <c r="B12">
        <v>1</v>
      </c>
      <c r="C12">
        <v>0.71428599999999998</v>
      </c>
      <c r="D12">
        <v>29988</v>
      </c>
      <c r="E12" t="s">
        <v>9</v>
      </c>
      <c r="F12" t="s">
        <v>9</v>
      </c>
      <c r="G12">
        <v>100</v>
      </c>
      <c r="H12">
        <v>69.219583</v>
      </c>
      <c r="J12">
        <f t="shared" si="0"/>
        <v>26292</v>
      </c>
      <c r="K12">
        <f t="shared" si="1"/>
        <v>49.155733973430451</v>
      </c>
    </row>
    <row r="13" spans="1:11" x14ac:dyDescent="0.3">
      <c r="A13" t="s">
        <v>18</v>
      </c>
      <c r="B13">
        <v>1</v>
      </c>
      <c r="C13">
        <v>0.72727299999999995</v>
      </c>
      <c r="D13">
        <v>21063</v>
      </c>
      <c r="E13" t="s">
        <v>9</v>
      </c>
      <c r="F13" t="s">
        <v>9</v>
      </c>
      <c r="G13">
        <v>100</v>
      </c>
      <c r="H13">
        <v>70.833332999999996</v>
      </c>
      <c r="J13">
        <f t="shared" si="0"/>
        <v>17367</v>
      </c>
      <c r="K13">
        <f t="shared" si="1"/>
        <v>39.921574307826013</v>
      </c>
    </row>
    <row r="14" spans="1:11" x14ac:dyDescent="0.3">
      <c r="A14" t="s">
        <v>19</v>
      </c>
      <c r="B14">
        <v>1</v>
      </c>
      <c r="C14">
        <v>0.72727299999999995</v>
      </c>
      <c r="D14">
        <v>49161</v>
      </c>
      <c r="E14" t="s">
        <v>9</v>
      </c>
      <c r="F14" t="s">
        <v>9</v>
      </c>
      <c r="G14">
        <v>100</v>
      </c>
      <c r="H14">
        <v>79.355931999999996</v>
      </c>
      <c r="J14">
        <f t="shared" si="0"/>
        <v>45465</v>
      </c>
      <c r="K14">
        <f t="shared" si="1"/>
        <v>68.992881678599517</v>
      </c>
    </row>
    <row r="15" spans="1:11" x14ac:dyDescent="0.3">
      <c r="A15" t="s">
        <v>20</v>
      </c>
      <c r="B15">
        <v>1</v>
      </c>
      <c r="C15">
        <v>0.72727299999999995</v>
      </c>
      <c r="D15">
        <v>99687</v>
      </c>
      <c r="E15" t="s">
        <v>9</v>
      </c>
      <c r="F15" t="s">
        <v>9</v>
      </c>
      <c r="G15">
        <v>100</v>
      </c>
      <c r="H15">
        <v>93.316295999999994</v>
      </c>
      <c r="J15">
        <f t="shared" si="0"/>
        <v>95991</v>
      </c>
      <c r="K15">
        <f t="shared" si="1"/>
        <v>121.26908910317428</v>
      </c>
    </row>
    <row r="16" spans="1:11" x14ac:dyDescent="0.3">
      <c r="A16" t="s">
        <v>21</v>
      </c>
      <c r="B16">
        <v>1</v>
      </c>
      <c r="C16">
        <v>0.71428599999999998</v>
      </c>
      <c r="D16">
        <v>130725</v>
      </c>
      <c r="E16" t="s">
        <v>9</v>
      </c>
      <c r="F16" t="s">
        <v>9</v>
      </c>
      <c r="G16">
        <v>100</v>
      </c>
      <c r="H16">
        <v>90.624544999999998</v>
      </c>
      <c r="J16">
        <f t="shared" si="0"/>
        <v>127029</v>
      </c>
      <c r="K16">
        <f t="shared" si="1"/>
        <v>153.3822373049704</v>
      </c>
    </row>
    <row r="17" spans="1:11" x14ac:dyDescent="0.3">
      <c r="A17" t="s">
        <v>22</v>
      </c>
      <c r="B17">
        <v>1</v>
      </c>
      <c r="C17">
        <v>0.71428599999999998</v>
      </c>
      <c r="D17">
        <v>281589</v>
      </c>
      <c r="E17" t="s">
        <v>9</v>
      </c>
      <c r="F17" t="s">
        <v>9</v>
      </c>
      <c r="G17">
        <v>100</v>
      </c>
      <c r="H17">
        <v>73.237206</v>
      </c>
      <c r="J17">
        <f t="shared" si="0"/>
        <v>277893</v>
      </c>
      <c r="K17">
        <f t="shared" si="1"/>
        <v>309.47212680544635</v>
      </c>
    </row>
    <row r="18" spans="1:11" x14ac:dyDescent="0.3">
      <c r="A18" t="s">
        <v>23</v>
      </c>
      <c r="B18">
        <v>1</v>
      </c>
      <c r="C18">
        <v>0.70129900000000001</v>
      </c>
      <c r="D18">
        <v>3696</v>
      </c>
      <c r="E18" t="s">
        <v>9</v>
      </c>
      <c r="F18" t="s">
        <v>9</v>
      </c>
      <c r="G18">
        <v>100</v>
      </c>
      <c r="H18">
        <v>4.6920820000000001</v>
      </c>
      <c r="J18">
        <f t="shared" si="0"/>
        <v>0</v>
      </c>
    </row>
    <row r="20" spans="1:11" x14ac:dyDescent="0.3">
      <c r="A20" t="s">
        <v>31</v>
      </c>
    </row>
    <row r="21" spans="1:11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28</v>
      </c>
      <c r="J21" t="s">
        <v>29</v>
      </c>
      <c r="K21" t="s">
        <v>30</v>
      </c>
    </row>
    <row r="22" spans="1:11" x14ac:dyDescent="0.3">
      <c r="D22">
        <v>18920</v>
      </c>
      <c r="I22">
        <v>0</v>
      </c>
      <c r="J22">
        <f>D22-$D$37</f>
        <v>0</v>
      </c>
    </row>
    <row r="23" spans="1:11" x14ac:dyDescent="0.3">
      <c r="A23" t="s">
        <v>8</v>
      </c>
      <c r="B23">
        <v>1</v>
      </c>
      <c r="C23">
        <v>0.27500000000000002</v>
      </c>
      <c r="D23">
        <v>3762</v>
      </c>
      <c r="E23" t="s">
        <v>9</v>
      </c>
      <c r="F23" t="s">
        <v>9</v>
      </c>
      <c r="G23">
        <v>100</v>
      </c>
      <c r="H23">
        <v>25.110132</v>
      </c>
      <c r="I23">
        <v>65</v>
      </c>
      <c r="J23">
        <f>D23-$D$37</f>
        <v>-15158</v>
      </c>
      <c r="K23">
        <f>(J23+21516)/629.03</f>
        <v>10.107626027375483</v>
      </c>
    </row>
    <row r="24" spans="1:11" x14ac:dyDescent="0.3">
      <c r="A24" t="s">
        <v>10</v>
      </c>
      <c r="B24">
        <v>1</v>
      </c>
      <c r="C24">
        <v>0.27500000000000002</v>
      </c>
      <c r="D24">
        <v>83688</v>
      </c>
      <c r="E24" t="s">
        <v>9</v>
      </c>
      <c r="F24" t="s">
        <v>9</v>
      </c>
      <c r="G24">
        <v>100</v>
      </c>
      <c r="H24">
        <v>98.498187000000001</v>
      </c>
      <c r="I24">
        <v>130</v>
      </c>
      <c r="J24">
        <f t="shared" ref="J24:J37" si="2">D24-$D$37</f>
        <v>64768</v>
      </c>
      <c r="K24">
        <f t="shared" ref="K24:K36" si="3">(J24+21516)/629.03</f>
        <v>137.16992830230674</v>
      </c>
    </row>
    <row r="25" spans="1:11" x14ac:dyDescent="0.3">
      <c r="A25" t="s">
        <v>11</v>
      </c>
      <c r="B25">
        <v>1</v>
      </c>
      <c r="C25">
        <v>0.32500000000000001</v>
      </c>
      <c r="D25">
        <v>128568</v>
      </c>
      <c r="E25" t="s">
        <v>9</v>
      </c>
      <c r="F25" t="s">
        <v>9</v>
      </c>
      <c r="G25">
        <v>100</v>
      </c>
      <c r="H25">
        <v>99.017281999999994</v>
      </c>
      <c r="I25">
        <v>195</v>
      </c>
      <c r="J25">
        <f t="shared" si="2"/>
        <v>109648</v>
      </c>
      <c r="K25">
        <f t="shared" si="3"/>
        <v>208.51787673083956</v>
      </c>
    </row>
    <row r="26" spans="1:11" x14ac:dyDescent="0.3">
      <c r="A26" t="s">
        <v>12</v>
      </c>
      <c r="B26">
        <v>1</v>
      </c>
      <c r="C26">
        <v>0.57499999999999996</v>
      </c>
      <c r="D26">
        <v>3718</v>
      </c>
      <c r="E26" t="s">
        <v>9</v>
      </c>
      <c r="F26" t="s">
        <v>9</v>
      </c>
      <c r="G26">
        <v>100</v>
      </c>
      <c r="H26">
        <v>65.503876000000005</v>
      </c>
      <c r="J26">
        <f t="shared" si="2"/>
        <v>-15202</v>
      </c>
      <c r="K26">
        <f t="shared" si="3"/>
        <v>10.037677058327903</v>
      </c>
    </row>
    <row r="27" spans="1:11" x14ac:dyDescent="0.3">
      <c r="A27" t="s">
        <v>13</v>
      </c>
      <c r="B27">
        <v>1</v>
      </c>
      <c r="C27">
        <v>0.57499999999999996</v>
      </c>
      <c r="D27">
        <v>9592</v>
      </c>
      <c r="E27" t="s">
        <v>9</v>
      </c>
      <c r="F27" t="s">
        <v>9</v>
      </c>
      <c r="G27">
        <v>100</v>
      </c>
      <c r="H27">
        <v>87.2</v>
      </c>
      <c r="J27">
        <f t="shared" si="2"/>
        <v>-9328</v>
      </c>
      <c r="K27">
        <f t="shared" si="3"/>
        <v>19.375864426179991</v>
      </c>
    </row>
    <row r="28" spans="1:11" x14ac:dyDescent="0.3">
      <c r="A28" t="s">
        <v>14</v>
      </c>
      <c r="B28">
        <v>1</v>
      </c>
      <c r="C28">
        <v>0.55000000000000004</v>
      </c>
      <c r="D28">
        <v>9306</v>
      </c>
      <c r="E28" t="s">
        <v>9</v>
      </c>
      <c r="F28" t="s">
        <v>9</v>
      </c>
      <c r="G28">
        <v>100</v>
      </c>
      <c r="H28">
        <v>71.573604000000003</v>
      </c>
      <c r="J28">
        <f t="shared" si="2"/>
        <v>-9614</v>
      </c>
      <c r="K28">
        <f t="shared" si="3"/>
        <v>18.921196127370713</v>
      </c>
    </row>
    <row r="29" spans="1:11" x14ac:dyDescent="0.3">
      <c r="A29" t="s">
        <v>15</v>
      </c>
      <c r="B29">
        <v>1</v>
      </c>
      <c r="C29">
        <v>0.55000000000000004</v>
      </c>
      <c r="D29">
        <v>13310</v>
      </c>
      <c r="E29" t="s">
        <v>9</v>
      </c>
      <c r="F29" t="s">
        <v>9</v>
      </c>
      <c r="G29">
        <v>100</v>
      </c>
      <c r="H29">
        <v>78.165374999999997</v>
      </c>
      <c r="J29">
        <f t="shared" si="2"/>
        <v>-5610</v>
      </c>
      <c r="K29">
        <f t="shared" si="3"/>
        <v>25.286552310700603</v>
      </c>
    </row>
    <row r="30" spans="1:11" x14ac:dyDescent="0.3">
      <c r="A30" t="s">
        <v>16</v>
      </c>
      <c r="B30">
        <v>1</v>
      </c>
      <c r="C30">
        <v>0.57499999999999996</v>
      </c>
      <c r="D30">
        <v>22198</v>
      </c>
      <c r="E30" t="s">
        <v>9</v>
      </c>
      <c r="F30" t="s">
        <v>9</v>
      </c>
      <c r="G30">
        <v>100</v>
      </c>
      <c r="H30">
        <v>90.169793999999996</v>
      </c>
      <c r="J30">
        <f t="shared" si="2"/>
        <v>3278</v>
      </c>
      <c r="K30">
        <f t="shared" si="3"/>
        <v>39.416244058312003</v>
      </c>
    </row>
    <row r="31" spans="1:11" x14ac:dyDescent="0.3">
      <c r="A31" t="s">
        <v>17</v>
      </c>
      <c r="B31">
        <v>1</v>
      </c>
      <c r="C31">
        <v>0.6</v>
      </c>
      <c r="D31">
        <v>30844</v>
      </c>
      <c r="E31" t="s">
        <v>9</v>
      </c>
      <c r="F31" t="s">
        <v>9</v>
      </c>
      <c r="G31">
        <v>100</v>
      </c>
      <c r="H31">
        <v>96.490020999999999</v>
      </c>
      <c r="J31">
        <f t="shared" si="2"/>
        <v>11924</v>
      </c>
      <c r="K31">
        <f t="shared" si="3"/>
        <v>53.161216476161712</v>
      </c>
    </row>
    <row r="32" spans="1:11" x14ac:dyDescent="0.3">
      <c r="A32" t="s">
        <v>18</v>
      </c>
      <c r="B32">
        <v>1</v>
      </c>
      <c r="C32">
        <v>0.65</v>
      </c>
      <c r="D32">
        <v>71104</v>
      </c>
      <c r="E32" t="s">
        <v>9</v>
      </c>
      <c r="F32" t="s">
        <v>9</v>
      </c>
      <c r="G32">
        <v>100</v>
      </c>
      <c r="H32">
        <v>98.237082000000001</v>
      </c>
      <c r="J32">
        <f t="shared" si="2"/>
        <v>52184</v>
      </c>
      <c r="K32">
        <f t="shared" si="3"/>
        <v>117.16452315469851</v>
      </c>
    </row>
    <row r="33" spans="1:11" x14ac:dyDescent="0.3">
      <c r="A33" t="s">
        <v>19</v>
      </c>
      <c r="B33">
        <v>1</v>
      </c>
      <c r="C33">
        <v>0.67500000000000004</v>
      </c>
      <c r="D33">
        <v>43934</v>
      </c>
      <c r="E33" t="s">
        <v>9</v>
      </c>
      <c r="F33" t="s">
        <v>9</v>
      </c>
      <c r="G33">
        <v>100</v>
      </c>
      <c r="H33">
        <v>94.734345000000005</v>
      </c>
      <c r="J33">
        <f t="shared" si="2"/>
        <v>25014</v>
      </c>
      <c r="K33">
        <f t="shared" si="3"/>
        <v>73.971034767817116</v>
      </c>
    </row>
    <row r="34" spans="1:11" x14ac:dyDescent="0.3">
      <c r="A34" t="s">
        <v>20</v>
      </c>
      <c r="B34">
        <v>1</v>
      </c>
      <c r="C34">
        <v>0.72499999999999998</v>
      </c>
      <c r="D34">
        <v>141614</v>
      </c>
      <c r="E34" t="s">
        <v>9</v>
      </c>
      <c r="F34" t="s">
        <v>9</v>
      </c>
      <c r="G34">
        <v>100</v>
      </c>
      <c r="H34">
        <v>98.425076000000004</v>
      </c>
      <c r="J34">
        <f t="shared" si="2"/>
        <v>122694</v>
      </c>
      <c r="K34">
        <f t="shared" si="3"/>
        <v>229.25774605344739</v>
      </c>
    </row>
    <row r="35" spans="1:11" x14ac:dyDescent="0.3">
      <c r="A35" t="s">
        <v>21</v>
      </c>
      <c r="B35">
        <v>1</v>
      </c>
      <c r="C35">
        <v>0.75</v>
      </c>
      <c r="D35">
        <v>142890</v>
      </c>
      <c r="E35" t="s">
        <v>9</v>
      </c>
      <c r="F35" t="s">
        <v>9</v>
      </c>
      <c r="G35">
        <v>100</v>
      </c>
      <c r="H35">
        <v>98.334594999999993</v>
      </c>
      <c r="J35">
        <f t="shared" si="2"/>
        <v>123970</v>
      </c>
      <c r="K35">
        <f t="shared" si="3"/>
        <v>231.28626615582724</v>
      </c>
    </row>
    <row r="36" spans="1:11" x14ac:dyDescent="0.3">
      <c r="A36" t="s">
        <v>22</v>
      </c>
      <c r="B36">
        <v>1</v>
      </c>
      <c r="C36">
        <v>0.72499999999999998</v>
      </c>
      <c r="D36">
        <v>346962</v>
      </c>
      <c r="E36" t="s">
        <v>9</v>
      </c>
      <c r="F36" t="s">
        <v>9</v>
      </c>
      <c r="G36">
        <v>100</v>
      </c>
      <c r="H36">
        <v>99.696567000000002</v>
      </c>
      <c r="J36">
        <f t="shared" si="2"/>
        <v>328042</v>
      </c>
      <c r="K36">
        <f t="shared" si="3"/>
        <v>555.70958459850885</v>
      </c>
    </row>
    <row r="37" spans="1:11" x14ac:dyDescent="0.3">
      <c r="A37" t="s">
        <v>23</v>
      </c>
      <c r="B37">
        <v>1</v>
      </c>
      <c r="C37">
        <v>0.625</v>
      </c>
      <c r="D37">
        <v>18920</v>
      </c>
      <c r="E37" t="s">
        <v>9</v>
      </c>
      <c r="F37" t="s">
        <v>9</v>
      </c>
      <c r="G37">
        <v>100</v>
      </c>
      <c r="H37">
        <v>100</v>
      </c>
      <c r="J37">
        <f t="shared" si="2"/>
        <v>0</v>
      </c>
    </row>
    <row r="40" spans="1:11" x14ac:dyDescent="0.3">
      <c r="A40" t="s">
        <v>32</v>
      </c>
    </row>
    <row r="42" spans="1:11" x14ac:dyDescent="0.3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28</v>
      </c>
      <c r="J42" t="s">
        <v>29</v>
      </c>
      <c r="K42" t="s">
        <v>30</v>
      </c>
    </row>
    <row r="43" spans="1:11" x14ac:dyDescent="0.3">
      <c r="D43">
        <v>2112</v>
      </c>
      <c r="I43">
        <v>0</v>
      </c>
      <c r="J43">
        <f>D43-$D$58</f>
        <v>0</v>
      </c>
    </row>
    <row r="44" spans="1:11" x14ac:dyDescent="0.3">
      <c r="A44" t="s">
        <v>8</v>
      </c>
      <c r="B44">
        <v>1</v>
      </c>
      <c r="C44">
        <v>0.35</v>
      </c>
      <c r="D44">
        <v>5082</v>
      </c>
      <c r="E44" t="s">
        <v>9</v>
      </c>
      <c r="F44" t="s">
        <v>9</v>
      </c>
      <c r="G44">
        <v>100</v>
      </c>
      <c r="H44">
        <v>64.345404000000002</v>
      </c>
      <c r="I44">
        <v>65</v>
      </c>
      <c r="J44">
        <f t="shared" ref="J44:J58" si="4">D44-$D$58</f>
        <v>2970</v>
      </c>
      <c r="K44">
        <f>(J44+9310.4)/466.84</f>
        <v>26.305372290292176</v>
      </c>
    </row>
    <row r="45" spans="1:11" x14ac:dyDescent="0.3">
      <c r="A45" t="s">
        <v>10</v>
      </c>
      <c r="B45">
        <v>1</v>
      </c>
      <c r="C45">
        <v>0.25</v>
      </c>
      <c r="D45">
        <v>61688</v>
      </c>
      <c r="E45" t="s">
        <v>9</v>
      </c>
      <c r="F45" t="s">
        <v>9</v>
      </c>
      <c r="G45">
        <v>100</v>
      </c>
      <c r="H45">
        <v>99.503193999999993</v>
      </c>
      <c r="I45">
        <v>130</v>
      </c>
      <c r="J45">
        <f t="shared" si="4"/>
        <v>59576</v>
      </c>
      <c r="K45">
        <f t="shared" ref="K45:K57" si="5">(J45+9310.4)/466.84</f>
        <v>147.55890669180019</v>
      </c>
    </row>
    <row r="46" spans="1:11" x14ac:dyDescent="0.3">
      <c r="A46" t="s">
        <v>11</v>
      </c>
      <c r="B46">
        <v>1</v>
      </c>
      <c r="C46">
        <v>0.17499999999999999</v>
      </c>
      <c r="D46">
        <v>84392</v>
      </c>
      <c r="E46" t="s">
        <v>9</v>
      </c>
      <c r="F46" t="s">
        <v>9</v>
      </c>
      <c r="G46">
        <v>100</v>
      </c>
      <c r="H46">
        <v>95.446629000000001</v>
      </c>
      <c r="I46">
        <v>195</v>
      </c>
      <c r="J46">
        <f t="shared" si="4"/>
        <v>82280</v>
      </c>
      <c r="K46">
        <f t="shared" si="5"/>
        <v>196.1922714420358</v>
      </c>
    </row>
    <row r="47" spans="1:11" x14ac:dyDescent="0.3">
      <c r="A47" t="s">
        <v>12</v>
      </c>
      <c r="B47">
        <v>1</v>
      </c>
      <c r="C47">
        <v>0.45</v>
      </c>
      <c r="D47">
        <v>3124</v>
      </c>
      <c r="E47" t="s">
        <v>9</v>
      </c>
      <c r="F47" t="s">
        <v>9</v>
      </c>
      <c r="G47">
        <v>100</v>
      </c>
      <c r="H47">
        <v>59.414225999999999</v>
      </c>
      <c r="J47">
        <f t="shared" si="4"/>
        <v>1012</v>
      </c>
      <c r="K47">
        <f t="shared" si="5"/>
        <v>22.111215834118756</v>
      </c>
    </row>
    <row r="48" spans="1:11" x14ac:dyDescent="0.3">
      <c r="A48" t="s">
        <v>13</v>
      </c>
      <c r="B48">
        <v>1</v>
      </c>
      <c r="C48">
        <v>0.42499999999999999</v>
      </c>
      <c r="D48">
        <v>5126</v>
      </c>
      <c r="E48" t="s">
        <v>9</v>
      </c>
      <c r="F48" t="s">
        <v>9</v>
      </c>
      <c r="G48">
        <v>100</v>
      </c>
      <c r="H48">
        <v>84.115522999999996</v>
      </c>
      <c r="J48">
        <f t="shared" si="4"/>
        <v>3014</v>
      </c>
      <c r="K48">
        <f t="shared" si="5"/>
        <v>26.399622997172479</v>
      </c>
    </row>
    <row r="49" spans="1:11" x14ac:dyDescent="0.3">
      <c r="A49" t="s">
        <v>14</v>
      </c>
      <c r="B49">
        <v>1</v>
      </c>
      <c r="C49">
        <v>0.45</v>
      </c>
      <c r="D49">
        <v>8910</v>
      </c>
      <c r="E49" t="s">
        <v>9</v>
      </c>
      <c r="F49" t="s">
        <v>9</v>
      </c>
      <c r="G49">
        <v>100</v>
      </c>
      <c r="H49">
        <v>71.936057000000005</v>
      </c>
      <c r="J49">
        <f t="shared" si="4"/>
        <v>6798</v>
      </c>
      <c r="K49">
        <f t="shared" si="5"/>
        <v>34.505183788878419</v>
      </c>
    </row>
    <row r="50" spans="1:11" x14ac:dyDescent="0.3">
      <c r="A50" t="s">
        <v>15</v>
      </c>
      <c r="B50">
        <v>1</v>
      </c>
      <c r="C50">
        <v>0.5</v>
      </c>
      <c r="D50">
        <v>23078</v>
      </c>
      <c r="E50" t="s">
        <v>9</v>
      </c>
      <c r="F50" t="s">
        <v>9</v>
      </c>
      <c r="G50">
        <v>100</v>
      </c>
      <c r="H50">
        <v>89.505118999999993</v>
      </c>
      <c r="J50">
        <f t="shared" si="4"/>
        <v>20966</v>
      </c>
      <c r="K50">
        <f t="shared" si="5"/>
        <v>64.853911404335534</v>
      </c>
    </row>
    <row r="51" spans="1:11" x14ac:dyDescent="0.3">
      <c r="A51" t="s">
        <v>16</v>
      </c>
      <c r="B51">
        <v>1</v>
      </c>
      <c r="C51">
        <v>0.52500000000000002</v>
      </c>
      <c r="D51">
        <v>25916</v>
      </c>
      <c r="E51" t="s">
        <v>9</v>
      </c>
      <c r="F51" t="s">
        <v>9</v>
      </c>
      <c r="G51">
        <v>100</v>
      </c>
      <c r="H51">
        <v>93.196202999999997</v>
      </c>
      <c r="J51">
        <f t="shared" si="4"/>
        <v>23804</v>
      </c>
      <c r="K51">
        <f t="shared" si="5"/>
        <v>70.933081998114986</v>
      </c>
    </row>
    <row r="52" spans="1:11" x14ac:dyDescent="0.3">
      <c r="A52" t="s">
        <v>17</v>
      </c>
      <c r="B52">
        <v>1</v>
      </c>
      <c r="C52">
        <v>0.55000000000000004</v>
      </c>
      <c r="D52">
        <v>19008</v>
      </c>
      <c r="E52" t="s">
        <v>9</v>
      </c>
      <c r="F52" t="s">
        <v>9</v>
      </c>
      <c r="G52">
        <v>100</v>
      </c>
      <c r="H52">
        <v>85.970149000000006</v>
      </c>
      <c r="J52">
        <f t="shared" si="4"/>
        <v>16896</v>
      </c>
      <c r="K52">
        <f t="shared" si="5"/>
        <v>56.135721017907642</v>
      </c>
    </row>
    <row r="53" spans="1:11" x14ac:dyDescent="0.3">
      <c r="A53" t="s">
        <v>18</v>
      </c>
      <c r="B53">
        <v>1</v>
      </c>
      <c r="C53">
        <v>0.57499999999999996</v>
      </c>
      <c r="D53">
        <v>17248</v>
      </c>
      <c r="E53" t="s">
        <v>9</v>
      </c>
      <c r="F53" t="s">
        <v>9</v>
      </c>
      <c r="G53">
        <v>100</v>
      </c>
      <c r="H53">
        <v>92.671395000000004</v>
      </c>
      <c r="J53">
        <f t="shared" si="4"/>
        <v>15136</v>
      </c>
      <c r="K53">
        <f t="shared" si="5"/>
        <v>52.365692742695579</v>
      </c>
    </row>
    <row r="54" spans="1:11" x14ac:dyDescent="0.3">
      <c r="A54" t="s">
        <v>19</v>
      </c>
      <c r="B54">
        <v>1</v>
      </c>
      <c r="C54">
        <v>0.625</v>
      </c>
      <c r="D54">
        <v>49456</v>
      </c>
      <c r="E54" t="s">
        <v>9</v>
      </c>
      <c r="F54" t="s">
        <v>9</v>
      </c>
      <c r="G54">
        <v>100</v>
      </c>
      <c r="H54">
        <v>94.493485000000007</v>
      </c>
      <c r="J54">
        <f t="shared" si="4"/>
        <v>47344</v>
      </c>
      <c r="K54">
        <f t="shared" si="5"/>
        <v>121.35721017907635</v>
      </c>
    </row>
    <row r="55" spans="1:11" x14ac:dyDescent="0.3">
      <c r="A55" t="s">
        <v>20</v>
      </c>
      <c r="B55">
        <v>1</v>
      </c>
      <c r="C55">
        <v>0.7</v>
      </c>
      <c r="D55">
        <v>59752</v>
      </c>
      <c r="E55" t="s">
        <v>9</v>
      </c>
      <c r="F55" t="s">
        <v>9</v>
      </c>
      <c r="G55">
        <v>100</v>
      </c>
      <c r="H55">
        <v>95.532888</v>
      </c>
      <c r="J55">
        <f t="shared" si="4"/>
        <v>57640</v>
      </c>
      <c r="K55">
        <f t="shared" si="5"/>
        <v>143.41187558906691</v>
      </c>
    </row>
    <row r="56" spans="1:11" x14ac:dyDescent="0.3">
      <c r="A56" t="s">
        <v>21</v>
      </c>
      <c r="B56">
        <v>1</v>
      </c>
      <c r="C56">
        <v>0.72499999999999998</v>
      </c>
      <c r="D56">
        <v>82082</v>
      </c>
      <c r="E56" t="s">
        <v>9</v>
      </c>
      <c r="F56" t="s">
        <v>9</v>
      </c>
      <c r="G56">
        <v>100</v>
      </c>
      <c r="H56">
        <v>98.417304000000001</v>
      </c>
      <c r="J56">
        <f t="shared" si="4"/>
        <v>79970</v>
      </c>
      <c r="K56">
        <f t="shared" si="5"/>
        <v>191.24410933081998</v>
      </c>
    </row>
    <row r="57" spans="1:11" x14ac:dyDescent="0.3">
      <c r="A57" t="s">
        <v>22</v>
      </c>
      <c r="B57">
        <v>1</v>
      </c>
      <c r="C57">
        <v>0.72499999999999998</v>
      </c>
      <c r="D57">
        <v>189178</v>
      </c>
      <c r="E57" t="s">
        <v>9</v>
      </c>
      <c r="F57" t="s">
        <v>9</v>
      </c>
      <c r="G57">
        <v>100</v>
      </c>
      <c r="H57">
        <v>99.767955000000001</v>
      </c>
      <c r="J57">
        <f t="shared" si="4"/>
        <v>187066</v>
      </c>
      <c r="K57">
        <f t="shared" si="5"/>
        <v>420.65032987747406</v>
      </c>
    </row>
    <row r="58" spans="1:11" x14ac:dyDescent="0.3">
      <c r="A58" t="s">
        <v>23</v>
      </c>
      <c r="B58">
        <v>1</v>
      </c>
      <c r="C58">
        <v>0.72499999999999998</v>
      </c>
      <c r="D58">
        <v>2112</v>
      </c>
      <c r="E58" t="s">
        <v>9</v>
      </c>
      <c r="F58" t="s">
        <v>9</v>
      </c>
      <c r="G58">
        <v>100</v>
      </c>
      <c r="H58">
        <v>48.979591999999997</v>
      </c>
      <c r="J58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5" workbookViewId="0">
      <selection activeCell="K46" sqref="K46:K56"/>
    </sheetView>
  </sheetViews>
  <sheetFormatPr defaultRowHeight="14.4" x14ac:dyDescent="0.3"/>
  <cols>
    <col min="11" max="11" width="13.88671875" bestFit="1" customWidth="1"/>
  </cols>
  <sheetData>
    <row r="1" spans="1:11" x14ac:dyDescent="0.3">
      <c r="A1" t="s">
        <v>24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28</v>
      </c>
      <c r="J2" t="s">
        <v>29</v>
      </c>
      <c r="K2" t="s">
        <v>30</v>
      </c>
    </row>
    <row r="3" spans="1:11" x14ac:dyDescent="0.3">
      <c r="A3" t="s">
        <v>8</v>
      </c>
      <c r="B3">
        <v>1</v>
      </c>
      <c r="C3">
        <v>0.45714300000000002</v>
      </c>
      <c r="D3">
        <v>1320</v>
      </c>
      <c r="E3" t="s">
        <v>9</v>
      </c>
      <c r="F3" t="s">
        <v>9</v>
      </c>
      <c r="G3">
        <v>100</v>
      </c>
      <c r="H3">
        <v>11.785714</v>
      </c>
      <c r="I3">
        <v>0</v>
      </c>
      <c r="J3">
        <f>D3-$D$3</f>
        <v>0</v>
      </c>
    </row>
    <row r="4" spans="1:11" x14ac:dyDescent="0.3">
      <c r="A4" t="s">
        <v>10</v>
      </c>
      <c r="B4">
        <v>1</v>
      </c>
      <c r="C4">
        <v>0.45714300000000002</v>
      </c>
      <c r="D4">
        <v>171260</v>
      </c>
      <c r="E4" t="s">
        <v>9</v>
      </c>
      <c r="F4" t="s">
        <v>9</v>
      </c>
      <c r="G4">
        <v>100</v>
      </c>
      <c r="H4">
        <v>89.430808999999996</v>
      </c>
      <c r="I4">
        <v>65</v>
      </c>
      <c r="J4">
        <f t="shared" ref="J4:J18" si="0">D4-$D$3</f>
        <v>169940</v>
      </c>
      <c r="K4">
        <f>(J4-14612)/2127.7</f>
        <v>73.002772947314014</v>
      </c>
    </row>
    <row r="5" spans="1:11" x14ac:dyDescent="0.3">
      <c r="A5" t="s">
        <v>11</v>
      </c>
      <c r="B5">
        <v>1</v>
      </c>
      <c r="C5">
        <v>0.45714300000000002</v>
      </c>
      <c r="D5">
        <v>302320</v>
      </c>
      <c r="E5" t="s">
        <v>9</v>
      </c>
      <c r="F5" t="s">
        <v>9</v>
      </c>
      <c r="G5">
        <v>100</v>
      </c>
      <c r="H5">
        <v>88.537457000000003</v>
      </c>
      <c r="I5">
        <v>130</v>
      </c>
      <c r="J5">
        <f t="shared" si="0"/>
        <v>301000</v>
      </c>
      <c r="K5">
        <f t="shared" ref="K5:K18" si="1">(J5-14612)/2127.7</f>
        <v>134.59980260375053</v>
      </c>
    </row>
    <row r="6" spans="1:11" x14ac:dyDescent="0.3">
      <c r="A6" t="s">
        <v>12</v>
      </c>
      <c r="B6">
        <v>1</v>
      </c>
      <c r="C6">
        <v>0.47142899999999999</v>
      </c>
      <c r="D6">
        <v>418640</v>
      </c>
      <c r="E6" t="s">
        <v>9</v>
      </c>
      <c r="F6" t="s">
        <v>9</v>
      </c>
      <c r="G6">
        <v>100</v>
      </c>
      <c r="H6">
        <v>85.579949999999997</v>
      </c>
      <c r="I6">
        <v>195</v>
      </c>
      <c r="J6">
        <f t="shared" si="0"/>
        <v>417320</v>
      </c>
      <c r="K6">
        <f t="shared" si="1"/>
        <v>189.26916388588617</v>
      </c>
    </row>
    <row r="7" spans="1:11" x14ac:dyDescent="0.3">
      <c r="A7" t="s">
        <v>13</v>
      </c>
    </row>
    <row r="8" spans="1:11" x14ac:dyDescent="0.3">
      <c r="A8" t="s">
        <v>14</v>
      </c>
      <c r="B8">
        <v>1</v>
      </c>
      <c r="C8">
        <v>0.57142899999999996</v>
      </c>
      <c r="D8">
        <v>9440</v>
      </c>
      <c r="E8" t="s">
        <v>9</v>
      </c>
      <c r="F8" t="s">
        <v>9</v>
      </c>
      <c r="G8">
        <v>100</v>
      </c>
      <c r="H8">
        <v>54.756380999999998</v>
      </c>
      <c r="J8">
        <f t="shared" si="0"/>
        <v>8120</v>
      </c>
      <c r="K8">
        <f t="shared" si="1"/>
        <v>-3.0511820275414769</v>
      </c>
    </row>
    <row r="9" spans="1:11" x14ac:dyDescent="0.3">
      <c r="A9" t="s">
        <v>15</v>
      </c>
      <c r="B9">
        <v>1</v>
      </c>
      <c r="C9">
        <v>0.54285700000000003</v>
      </c>
      <c r="D9">
        <v>6680</v>
      </c>
      <c r="E9" t="s">
        <v>9</v>
      </c>
      <c r="F9" t="s">
        <v>9</v>
      </c>
      <c r="G9">
        <v>100</v>
      </c>
      <c r="H9">
        <v>35.306553999999998</v>
      </c>
      <c r="J9">
        <f t="shared" si="0"/>
        <v>5360</v>
      </c>
      <c r="K9">
        <f t="shared" si="1"/>
        <v>-4.3483573812097571</v>
      </c>
    </row>
    <row r="10" spans="1:11" x14ac:dyDescent="0.3">
      <c r="A10" t="s">
        <v>16</v>
      </c>
      <c r="B10">
        <v>1</v>
      </c>
      <c r="C10">
        <v>0.51428600000000002</v>
      </c>
      <c r="D10">
        <v>10140</v>
      </c>
      <c r="E10" t="s">
        <v>9</v>
      </c>
      <c r="F10" t="s">
        <v>9</v>
      </c>
      <c r="G10">
        <v>100</v>
      </c>
      <c r="H10">
        <v>57.223475999999998</v>
      </c>
      <c r="J10">
        <f t="shared" si="0"/>
        <v>8820</v>
      </c>
      <c r="K10">
        <f t="shared" si="1"/>
        <v>-2.7221882784227103</v>
      </c>
    </row>
    <row r="11" spans="1:11" x14ac:dyDescent="0.3">
      <c r="A11" t="s">
        <v>17</v>
      </c>
      <c r="B11">
        <v>1</v>
      </c>
      <c r="C11">
        <v>0.5</v>
      </c>
      <c r="D11">
        <v>11860</v>
      </c>
      <c r="E11" t="s">
        <v>9</v>
      </c>
      <c r="F11" t="s">
        <v>9</v>
      </c>
      <c r="G11">
        <v>100</v>
      </c>
      <c r="H11">
        <v>59.418838000000001</v>
      </c>
      <c r="J11">
        <f t="shared" si="0"/>
        <v>10540</v>
      </c>
      <c r="K11">
        <f t="shared" si="1"/>
        <v>-1.9138036377308834</v>
      </c>
    </row>
    <row r="12" spans="1:11" x14ac:dyDescent="0.3">
      <c r="A12" t="s">
        <v>18</v>
      </c>
      <c r="B12">
        <v>1</v>
      </c>
      <c r="C12">
        <v>0.48571399999999998</v>
      </c>
      <c r="D12">
        <v>15460</v>
      </c>
      <c r="E12" t="s">
        <v>9</v>
      </c>
      <c r="F12" t="s">
        <v>9</v>
      </c>
      <c r="G12">
        <v>100</v>
      </c>
      <c r="H12">
        <v>67.569929999999999</v>
      </c>
      <c r="J12">
        <f t="shared" si="0"/>
        <v>14140</v>
      </c>
      <c r="K12">
        <f t="shared" si="1"/>
        <v>-0.22183578512008273</v>
      </c>
    </row>
    <row r="13" spans="1:11" x14ac:dyDescent="0.3">
      <c r="A13" t="s">
        <v>19</v>
      </c>
      <c r="B13">
        <v>1</v>
      </c>
      <c r="C13">
        <v>0.48571399999999998</v>
      </c>
      <c r="D13">
        <v>27760</v>
      </c>
      <c r="E13" t="s">
        <v>9</v>
      </c>
      <c r="F13" t="s">
        <v>9</v>
      </c>
      <c r="G13">
        <v>100</v>
      </c>
      <c r="H13">
        <v>71.399176999999995</v>
      </c>
      <c r="J13">
        <f t="shared" si="0"/>
        <v>26440</v>
      </c>
      <c r="K13">
        <f t="shared" si="1"/>
        <v>5.5590543779668193</v>
      </c>
    </row>
    <row r="14" spans="1:11" x14ac:dyDescent="0.3">
      <c r="A14" t="s">
        <v>20</v>
      </c>
      <c r="B14">
        <v>1</v>
      </c>
      <c r="C14">
        <v>0.48571399999999998</v>
      </c>
      <c r="D14">
        <v>30000</v>
      </c>
      <c r="E14" t="s">
        <v>9</v>
      </c>
      <c r="F14" t="s">
        <v>9</v>
      </c>
      <c r="G14">
        <v>100</v>
      </c>
      <c r="H14">
        <v>72.850898000000001</v>
      </c>
      <c r="J14">
        <f t="shared" si="0"/>
        <v>28680</v>
      </c>
      <c r="K14">
        <f t="shared" si="1"/>
        <v>6.6118343751468727</v>
      </c>
    </row>
    <row r="15" spans="1:11" x14ac:dyDescent="0.3">
      <c r="A15" t="s">
        <v>21</v>
      </c>
      <c r="B15">
        <v>1</v>
      </c>
      <c r="C15">
        <v>0.48571399999999998</v>
      </c>
      <c r="D15">
        <v>33180</v>
      </c>
      <c r="E15" t="s">
        <v>9</v>
      </c>
      <c r="F15" t="s">
        <v>9</v>
      </c>
      <c r="G15">
        <v>100</v>
      </c>
      <c r="H15">
        <v>75.615313999999998</v>
      </c>
      <c r="J15">
        <f t="shared" si="0"/>
        <v>31860</v>
      </c>
      <c r="K15">
        <f t="shared" si="1"/>
        <v>8.1064059782864124</v>
      </c>
    </row>
    <row r="16" spans="1:11" x14ac:dyDescent="0.3">
      <c r="A16" t="s">
        <v>22</v>
      </c>
      <c r="B16">
        <v>1</v>
      </c>
      <c r="C16">
        <v>0.5</v>
      </c>
      <c r="D16">
        <v>95720</v>
      </c>
      <c r="E16" t="s">
        <v>9</v>
      </c>
      <c r="F16" t="s">
        <v>9</v>
      </c>
      <c r="G16">
        <v>100</v>
      </c>
      <c r="H16">
        <v>84.543367000000003</v>
      </c>
      <c r="J16">
        <f t="shared" si="0"/>
        <v>94400</v>
      </c>
      <c r="K16">
        <f t="shared" si="1"/>
        <v>37.499647506697379</v>
      </c>
    </row>
    <row r="17" spans="1:11" x14ac:dyDescent="0.3">
      <c r="A17" t="s">
        <v>23</v>
      </c>
      <c r="B17">
        <v>1</v>
      </c>
      <c r="C17">
        <v>0.51428600000000002</v>
      </c>
      <c r="D17">
        <v>192700</v>
      </c>
      <c r="E17" t="s">
        <v>9</v>
      </c>
      <c r="F17" t="s">
        <v>9</v>
      </c>
      <c r="G17">
        <v>100</v>
      </c>
      <c r="H17">
        <v>85.047224</v>
      </c>
      <c r="J17">
        <f t="shared" si="0"/>
        <v>191380</v>
      </c>
      <c r="K17">
        <f t="shared" si="1"/>
        <v>83.079381491751661</v>
      </c>
    </row>
    <row r="18" spans="1:11" x14ac:dyDescent="0.3">
      <c r="A18" t="s">
        <v>25</v>
      </c>
      <c r="B18">
        <v>1</v>
      </c>
      <c r="C18">
        <v>0.48571399999999998</v>
      </c>
      <c r="D18">
        <v>410700</v>
      </c>
      <c r="E18" t="s">
        <v>9</v>
      </c>
      <c r="F18" t="s">
        <v>9</v>
      </c>
      <c r="G18">
        <v>100</v>
      </c>
      <c r="H18">
        <v>96.426558999999997</v>
      </c>
      <c r="J18">
        <f t="shared" si="0"/>
        <v>409380</v>
      </c>
      <c r="K18">
        <f t="shared" si="1"/>
        <v>185.53743478873903</v>
      </c>
    </row>
    <row r="20" spans="1:11" x14ac:dyDescent="0.3">
      <c r="A20" t="s">
        <v>26</v>
      </c>
    </row>
    <row r="21" spans="1:11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28</v>
      </c>
      <c r="J21" t="s">
        <v>29</v>
      </c>
      <c r="K21" t="s">
        <v>30</v>
      </c>
    </row>
    <row r="22" spans="1:11" x14ac:dyDescent="0.3">
      <c r="A22" t="s">
        <v>8</v>
      </c>
      <c r="B22">
        <v>1</v>
      </c>
      <c r="C22">
        <v>0.34659099999999998</v>
      </c>
      <c r="D22">
        <v>16830</v>
      </c>
      <c r="E22" t="s">
        <v>9</v>
      </c>
      <c r="F22" t="s">
        <v>9</v>
      </c>
      <c r="G22">
        <v>100</v>
      </c>
      <c r="H22">
        <v>48.264983999999998</v>
      </c>
      <c r="I22">
        <v>0</v>
      </c>
      <c r="J22">
        <f>D22-$D$22</f>
        <v>0</v>
      </c>
    </row>
    <row r="23" spans="1:11" x14ac:dyDescent="0.3">
      <c r="A23" t="s">
        <v>10</v>
      </c>
      <c r="B23">
        <v>1</v>
      </c>
      <c r="C23">
        <v>0.32954499999999998</v>
      </c>
      <c r="D23">
        <v>113498</v>
      </c>
      <c r="E23" t="s">
        <v>9</v>
      </c>
      <c r="F23" t="s">
        <v>9</v>
      </c>
      <c r="G23">
        <v>100</v>
      </c>
      <c r="H23">
        <v>70.295681000000002</v>
      </c>
      <c r="I23">
        <v>65</v>
      </c>
      <c r="J23">
        <f t="shared" ref="J23:J37" si="2">D23-$D$22</f>
        <v>96668</v>
      </c>
      <c r="K23">
        <f>(J23+53260)/3820.6</f>
        <v>39.242003873737112</v>
      </c>
    </row>
    <row r="24" spans="1:11" x14ac:dyDescent="0.3">
      <c r="A24" t="s">
        <v>11</v>
      </c>
      <c r="B24">
        <v>1</v>
      </c>
      <c r="C24">
        <v>0.32954499999999998</v>
      </c>
      <c r="D24">
        <v>497288</v>
      </c>
      <c r="E24" t="s">
        <v>9</v>
      </c>
      <c r="F24" t="s">
        <v>9</v>
      </c>
      <c r="G24">
        <v>100</v>
      </c>
      <c r="H24">
        <v>85.494912999999997</v>
      </c>
      <c r="I24">
        <v>130</v>
      </c>
      <c r="J24">
        <f t="shared" si="2"/>
        <v>480458</v>
      </c>
      <c r="K24">
        <f t="shared" ref="K24:K37" si="3">(J24+53260)/3820.6</f>
        <v>139.69481233314139</v>
      </c>
    </row>
    <row r="25" spans="1:11" x14ac:dyDescent="0.3">
      <c r="A25" t="s">
        <v>12</v>
      </c>
      <c r="B25">
        <v>1</v>
      </c>
      <c r="C25">
        <v>0.32954499999999998</v>
      </c>
      <c r="D25">
        <v>716694</v>
      </c>
      <c r="E25" t="s">
        <v>9</v>
      </c>
      <c r="F25" t="s">
        <v>9</v>
      </c>
      <c r="G25">
        <v>100</v>
      </c>
      <c r="H25">
        <v>84.580433999999997</v>
      </c>
      <c r="I25">
        <v>195</v>
      </c>
      <c r="J25">
        <f t="shared" si="2"/>
        <v>699864</v>
      </c>
      <c r="K25">
        <f t="shared" si="3"/>
        <v>197.12191802334712</v>
      </c>
    </row>
    <row r="26" spans="1:11" x14ac:dyDescent="0.3">
      <c r="A26" t="s">
        <v>13</v>
      </c>
    </row>
    <row r="27" spans="1:11" x14ac:dyDescent="0.3">
      <c r="A27" t="s">
        <v>14</v>
      </c>
      <c r="B27">
        <v>1</v>
      </c>
      <c r="C27">
        <v>0.39204499999999998</v>
      </c>
      <c r="D27">
        <v>22792</v>
      </c>
      <c r="E27" t="s">
        <v>9</v>
      </c>
      <c r="F27" t="s">
        <v>9</v>
      </c>
      <c r="G27">
        <v>100</v>
      </c>
      <c r="H27">
        <v>37.934821999999997</v>
      </c>
      <c r="J27">
        <f t="shared" si="2"/>
        <v>5962</v>
      </c>
      <c r="K27">
        <f t="shared" si="3"/>
        <v>15.500706695283464</v>
      </c>
    </row>
    <row r="28" spans="1:11" x14ac:dyDescent="0.3">
      <c r="A28" t="s">
        <v>15</v>
      </c>
      <c r="B28">
        <v>1</v>
      </c>
      <c r="C28">
        <v>0.38636399999999999</v>
      </c>
      <c r="D28">
        <v>34232</v>
      </c>
      <c r="E28" t="s">
        <v>9</v>
      </c>
      <c r="F28" t="s">
        <v>9</v>
      </c>
      <c r="G28">
        <v>100</v>
      </c>
      <c r="H28">
        <v>55.275311000000002</v>
      </c>
      <c r="J28">
        <f t="shared" si="2"/>
        <v>17402</v>
      </c>
      <c r="K28">
        <f t="shared" si="3"/>
        <v>18.49500078521698</v>
      </c>
    </row>
    <row r="29" spans="1:11" x14ac:dyDescent="0.3">
      <c r="A29" t="s">
        <v>16</v>
      </c>
      <c r="B29">
        <v>1</v>
      </c>
      <c r="C29">
        <v>0.38636399999999999</v>
      </c>
      <c r="D29">
        <v>38082</v>
      </c>
      <c r="E29" t="s">
        <v>9</v>
      </c>
      <c r="F29" t="s">
        <v>9</v>
      </c>
      <c r="G29">
        <v>100</v>
      </c>
      <c r="H29">
        <v>40.246454</v>
      </c>
      <c r="J29">
        <f t="shared" si="2"/>
        <v>21252</v>
      </c>
      <c r="K29">
        <f t="shared" si="3"/>
        <v>19.502695911636916</v>
      </c>
    </row>
    <row r="30" spans="1:11" x14ac:dyDescent="0.3">
      <c r="A30" t="s">
        <v>17</v>
      </c>
      <c r="B30">
        <v>1</v>
      </c>
      <c r="C30">
        <v>0.38636399999999999</v>
      </c>
      <c r="D30">
        <v>27588</v>
      </c>
      <c r="E30" t="s">
        <v>9</v>
      </c>
      <c r="F30" t="s">
        <v>9</v>
      </c>
      <c r="G30">
        <v>100</v>
      </c>
      <c r="H30">
        <v>42.740285999999998</v>
      </c>
      <c r="J30">
        <f t="shared" si="2"/>
        <v>10758</v>
      </c>
      <c r="K30">
        <f t="shared" si="3"/>
        <v>16.756006909909438</v>
      </c>
    </row>
    <row r="31" spans="1:11" x14ac:dyDescent="0.3">
      <c r="A31" t="s">
        <v>18</v>
      </c>
      <c r="B31">
        <v>1</v>
      </c>
      <c r="C31">
        <v>0.38636399999999999</v>
      </c>
      <c r="D31">
        <v>22682</v>
      </c>
      <c r="E31" t="s">
        <v>9</v>
      </c>
      <c r="F31" t="s">
        <v>9</v>
      </c>
      <c r="G31">
        <v>100</v>
      </c>
      <c r="H31">
        <v>40.977741999999999</v>
      </c>
      <c r="J31">
        <f t="shared" si="2"/>
        <v>5852</v>
      </c>
      <c r="K31">
        <f t="shared" si="3"/>
        <v>15.47191540595718</v>
      </c>
    </row>
    <row r="32" spans="1:11" x14ac:dyDescent="0.3">
      <c r="A32" t="s">
        <v>19</v>
      </c>
      <c r="B32">
        <v>1</v>
      </c>
      <c r="C32">
        <v>0.38636399999999999</v>
      </c>
      <c r="D32">
        <v>37950</v>
      </c>
      <c r="E32" t="s">
        <v>9</v>
      </c>
      <c r="F32" t="s">
        <v>9</v>
      </c>
      <c r="G32">
        <v>100</v>
      </c>
      <c r="H32">
        <v>42.666336999999999</v>
      </c>
      <c r="J32">
        <f t="shared" si="2"/>
        <v>21120</v>
      </c>
      <c r="K32">
        <f t="shared" si="3"/>
        <v>19.468146364445374</v>
      </c>
    </row>
    <row r="33" spans="1:11" x14ac:dyDescent="0.3">
      <c r="A33" t="s">
        <v>20</v>
      </c>
      <c r="B33">
        <v>1</v>
      </c>
      <c r="C33">
        <v>0.39204499999999998</v>
      </c>
      <c r="D33">
        <v>45562</v>
      </c>
      <c r="E33" t="s">
        <v>9</v>
      </c>
      <c r="F33" t="s">
        <v>9</v>
      </c>
      <c r="G33">
        <v>100</v>
      </c>
      <c r="H33">
        <v>47.895466999999996</v>
      </c>
      <c r="J33">
        <f t="shared" si="2"/>
        <v>28732</v>
      </c>
      <c r="K33">
        <f t="shared" si="3"/>
        <v>21.460503585824217</v>
      </c>
    </row>
    <row r="34" spans="1:11" x14ac:dyDescent="0.3">
      <c r="A34" t="s">
        <v>21</v>
      </c>
      <c r="B34">
        <v>1</v>
      </c>
      <c r="C34">
        <v>0.397727</v>
      </c>
      <c r="D34">
        <v>52184</v>
      </c>
      <c r="E34" t="s">
        <v>9</v>
      </c>
      <c r="F34" t="s">
        <v>9</v>
      </c>
      <c r="G34">
        <v>100</v>
      </c>
      <c r="H34">
        <v>48.094079000000001</v>
      </c>
      <c r="J34">
        <f t="shared" si="2"/>
        <v>35354</v>
      </c>
      <c r="K34">
        <f t="shared" si="3"/>
        <v>23.193739203266503</v>
      </c>
    </row>
    <row r="35" spans="1:11" x14ac:dyDescent="0.3">
      <c r="A35" t="s">
        <v>22</v>
      </c>
      <c r="B35">
        <v>1</v>
      </c>
      <c r="C35">
        <v>0.40340900000000002</v>
      </c>
      <c r="D35">
        <v>108196</v>
      </c>
      <c r="E35" t="s">
        <v>9</v>
      </c>
      <c r="F35" t="s">
        <v>9</v>
      </c>
      <c r="G35">
        <v>100</v>
      </c>
      <c r="H35">
        <v>58.778534999999998</v>
      </c>
      <c r="J35">
        <f t="shared" si="2"/>
        <v>91366</v>
      </c>
      <c r="K35">
        <f t="shared" si="3"/>
        <v>37.854263728210228</v>
      </c>
    </row>
    <row r="36" spans="1:11" x14ac:dyDescent="0.3">
      <c r="A36" t="s">
        <v>23</v>
      </c>
      <c r="B36">
        <v>1</v>
      </c>
      <c r="C36">
        <v>0.42045500000000002</v>
      </c>
      <c r="D36">
        <v>207768</v>
      </c>
      <c r="E36" t="s">
        <v>9</v>
      </c>
      <c r="F36" t="s">
        <v>9</v>
      </c>
      <c r="G36">
        <v>100</v>
      </c>
      <c r="H36">
        <v>73.459862999999999</v>
      </c>
      <c r="J36">
        <f t="shared" si="2"/>
        <v>190938</v>
      </c>
      <c r="K36">
        <f t="shared" si="3"/>
        <v>63.916138826362356</v>
      </c>
    </row>
    <row r="37" spans="1:11" x14ac:dyDescent="0.3">
      <c r="A37" t="s">
        <v>25</v>
      </c>
      <c r="B37">
        <v>1</v>
      </c>
      <c r="C37">
        <v>0.4375</v>
      </c>
      <c r="D37">
        <v>637626</v>
      </c>
      <c r="E37" t="s">
        <v>9</v>
      </c>
      <c r="F37" t="s">
        <v>9</v>
      </c>
      <c r="G37">
        <v>100</v>
      </c>
      <c r="H37">
        <v>88.692697999999993</v>
      </c>
      <c r="J37">
        <f t="shared" si="2"/>
        <v>620796</v>
      </c>
      <c r="K37">
        <f t="shared" si="3"/>
        <v>176.42673925561431</v>
      </c>
    </row>
    <row r="39" spans="1:11" x14ac:dyDescent="0.3">
      <c r="A39" t="s">
        <v>27</v>
      </c>
    </row>
    <row r="40" spans="1:11" x14ac:dyDescent="0.3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28</v>
      </c>
      <c r="J40" t="s">
        <v>29</v>
      </c>
      <c r="K40" t="s">
        <v>30</v>
      </c>
    </row>
    <row r="41" spans="1:11" x14ac:dyDescent="0.3">
      <c r="A41" t="s">
        <v>8</v>
      </c>
      <c r="B41">
        <v>1</v>
      </c>
      <c r="C41">
        <v>0.32467499999999999</v>
      </c>
      <c r="D41">
        <v>462</v>
      </c>
      <c r="E41" t="s">
        <v>9</v>
      </c>
      <c r="F41" t="s">
        <v>9</v>
      </c>
      <c r="G41">
        <v>100</v>
      </c>
      <c r="H41">
        <v>2.3917999999999999</v>
      </c>
      <c r="I41">
        <v>0</v>
      </c>
      <c r="J41">
        <f>D41-$D$41</f>
        <v>0</v>
      </c>
    </row>
    <row r="42" spans="1:11" x14ac:dyDescent="0.3">
      <c r="A42" t="s">
        <v>10</v>
      </c>
      <c r="B42">
        <v>1</v>
      </c>
      <c r="C42">
        <v>0.31168800000000002</v>
      </c>
      <c r="D42">
        <v>56298</v>
      </c>
      <c r="E42" t="s">
        <v>9</v>
      </c>
      <c r="F42" t="s">
        <v>9</v>
      </c>
      <c r="G42">
        <v>100</v>
      </c>
      <c r="H42">
        <v>69.143474999999995</v>
      </c>
      <c r="I42">
        <v>65</v>
      </c>
      <c r="J42">
        <f t="shared" ref="J42:J56" si="4">D42-$D$41</f>
        <v>55836</v>
      </c>
      <c r="K42">
        <f>(J42+21424)/1658.4</f>
        <v>46.587071876507473</v>
      </c>
    </row>
    <row r="43" spans="1:11" x14ac:dyDescent="0.3">
      <c r="A43" t="s">
        <v>11</v>
      </c>
      <c r="B43">
        <v>1</v>
      </c>
      <c r="C43">
        <v>0.30519499999999999</v>
      </c>
      <c r="D43">
        <v>191422</v>
      </c>
      <c r="E43" t="s">
        <v>9</v>
      </c>
      <c r="F43" t="s">
        <v>9</v>
      </c>
      <c r="G43">
        <v>100</v>
      </c>
      <c r="H43">
        <v>85.986757999999995</v>
      </c>
      <c r="I43">
        <v>130</v>
      </c>
      <c r="J43">
        <f t="shared" si="4"/>
        <v>190960</v>
      </c>
      <c r="K43">
        <f t="shared" ref="K43:K56" si="5">(J43+21424)/1658.4</f>
        <v>128.06560540279787</v>
      </c>
    </row>
    <row r="44" spans="1:11" x14ac:dyDescent="0.3">
      <c r="A44" t="s">
        <v>12</v>
      </c>
      <c r="B44">
        <v>1</v>
      </c>
      <c r="C44">
        <v>0.29870099999999999</v>
      </c>
      <c r="D44">
        <v>314732</v>
      </c>
      <c r="E44" t="s">
        <v>9</v>
      </c>
      <c r="F44" t="s">
        <v>9</v>
      </c>
      <c r="G44">
        <v>100</v>
      </c>
      <c r="H44">
        <v>82.422077999999999</v>
      </c>
      <c r="I44">
        <v>195</v>
      </c>
      <c r="J44">
        <f t="shared" si="4"/>
        <v>314270</v>
      </c>
      <c r="K44">
        <f t="shared" si="5"/>
        <v>202.42040520984079</v>
      </c>
    </row>
    <row r="45" spans="1:11" x14ac:dyDescent="0.3">
      <c r="A45" t="s">
        <v>13</v>
      </c>
    </row>
    <row r="46" spans="1:11" x14ac:dyDescent="0.3">
      <c r="A46" t="s">
        <v>14</v>
      </c>
      <c r="B46">
        <v>1</v>
      </c>
      <c r="C46">
        <v>0.37013000000000001</v>
      </c>
      <c r="D46">
        <v>22308</v>
      </c>
      <c r="E46" t="s">
        <v>9</v>
      </c>
      <c r="F46" t="s">
        <v>9</v>
      </c>
      <c r="G46">
        <v>100</v>
      </c>
      <c r="H46">
        <v>56.711409000000003</v>
      </c>
      <c r="J46">
        <f t="shared" si="4"/>
        <v>21846</v>
      </c>
      <c r="K46">
        <f t="shared" si="5"/>
        <v>26.091413410516157</v>
      </c>
    </row>
    <row r="47" spans="1:11" x14ac:dyDescent="0.3">
      <c r="A47" t="s">
        <v>15</v>
      </c>
      <c r="B47">
        <v>1</v>
      </c>
      <c r="C47">
        <v>0.37662299999999999</v>
      </c>
      <c r="D47">
        <v>19316</v>
      </c>
      <c r="E47" t="s">
        <v>9</v>
      </c>
      <c r="F47" t="s">
        <v>9</v>
      </c>
      <c r="G47">
        <v>100</v>
      </c>
      <c r="H47">
        <v>54.030768999999999</v>
      </c>
      <c r="J47">
        <f t="shared" si="4"/>
        <v>18854</v>
      </c>
      <c r="K47">
        <f t="shared" si="5"/>
        <v>24.287264833574529</v>
      </c>
    </row>
    <row r="48" spans="1:11" x14ac:dyDescent="0.3">
      <c r="A48" t="s">
        <v>16</v>
      </c>
      <c r="B48">
        <v>1</v>
      </c>
      <c r="C48">
        <v>0.37662299999999999</v>
      </c>
      <c r="D48">
        <v>16280</v>
      </c>
      <c r="E48" t="s">
        <v>9</v>
      </c>
      <c r="F48" t="s">
        <v>9</v>
      </c>
      <c r="G48">
        <v>100</v>
      </c>
      <c r="H48">
        <v>51.857042999999997</v>
      </c>
      <c r="J48">
        <f t="shared" si="4"/>
        <v>15818</v>
      </c>
      <c r="K48">
        <f t="shared" si="5"/>
        <v>22.456584659913169</v>
      </c>
    </row>
    <row r="49" spans="1:11" x14ac:dyDescent="0.3">
      <c r="A49" t="s">
        <v>17</v>
      </c>
      <c r="B49">
        <v>1</v>
      </c>
      <c r="C49">
        <v>0.38311699999999999</v>
      </c>
      <c r="D49">
        <v>18128</v>
      </c>
      <c r="E49" t="s">
        <v>9</v>
      </c>
      <c r="F49" t="s">
        <v>9</v>
      </c>
      <c r="G49">
        <v>100</v>
      </c>
      <c r="H49">
        <v>47.438111999999997</v>
      </c>
      <c r="J49">
        <f t="shared" si="4"/>
        <v>17666</v>
      </c>
      <c r="K49">
        <f t="shared" si="5"/>
        <v>23.570911722141823</v>
      </c>
    </row>
    <row r="50" spans="1:11" x14ac:dyDescent="0.3">
      <c r="A50" t="s">
        <v>18</v>
      </c>
      <c r="B50">
        <v>1</v>
      </c>
      <c r="C50">
        <v>0.38961000000000001</v>
      </c>
      <c r="D50">
        <v>19580</v>
      </c>
      <c r="E50" t="s">
        <v>9</v>
      </c>
      <c r="F50" t="s">
        <v>9</v>
      </c>
      <c r="G50">
        <v>100</v>
      </c>
      <c r="H50">
        <v>39.502884999999999</v>
      </c>
      <c r="J50">
        <f t="shared" si="4"/>
        <v>19118</v>
      </c>
      <c r="K50">
        <f t="shared" si="5"/>
        <v>24.446454413892909</v>
      </c>
    </row>
    <row r="51" spans="1:11" x14ac:dyDescent="0.3">
      <c r="A51" t="s">
        <v>19</v>
      </c>
      <c r="B51">
        <v>1</v>
      </c>
      <c r="C51">
        <v>0.38311699999999999</v>
      </c>
      <c r="D51">
        <v>16896</v>
      </c>
      <c r="E51" t="s">
        <v>9</v>
      </c>
      <c r="F51" t="s">
        <v>9</v>
      </c>
      <c r="G51">
        <v>100</v>
      </c>
      <c r="H51">
        <v>41.626016</v>
      </c>
      <c r="J51">
        <f t="shared" si="4"/>
        <v>16434</v>
      </c>
      <c r="K51">
        <f t="shared" si="5"/>
        <v>22.828027013989384</v>
      </c>
    </row>
    <row r="52" spans="1:11" x14ac:dyDescent="0.3">
      <c r="A52" t="s">
        <v>20</v>
      </c>
      <c r="B52">
        <v>1</v>
      </c>
      <c r="C52">
        <v>0.38311699999999999</v>
      </c>
      <c r="D52">
        <v>29216</v>
      </c>
      <c r="E52" t="s">
        <v>9</v>
      </c>
      <c r="F52" t="s">
        <v>9</v>
      </c>
      <c r="G52">
        <v>100</v>
      </c>
      <c r="H52">
        <v>54.314928000000002</v>
      </c>
      <c r="J52">
        <f t="shared" si="4"/>
        <v>28754</v>
      </c>
      <c r="K52">
        <f t="shared" si="5"/>
        <v>30.256874095513748</v>
      </c>
    </row>
    <row r="53" spans="1:11" x14ac:dyDescent="0.3">
      <c r="A53" t="s">
        <v>21</v>
      </c>
      <c r="B53">
        <v>1</v>
      </c>
      <c r="C53">
        <v>0.38311699999999999</v>
      </c>
      <c r="D53">
        <v>43846</v>
      </c>
      <c r="E53" t="s">
        <v>9</v>
      </c>
      <c r="F53" t="s">
        <v>9</v>
      </c>
      <c r="G53">
        <v>100</v>
      </c>
      <c r="H53">
        <v>67.904600000000002</v>
      </c>
      <c r="J53">
        <f t="shared" si="4"/>
        <v>43384</v>
      </c>
      <c r="K53">
        <f t="shared" si="5"/>
        <v>39.078630004823921</v>
      </c>
    </row>
    <row r="54" spans="1:11" x14ac:dyDescent="0.3">
      <c r="A54" t="s">
        <v>22</v>
      </c>
      <c r="B54">
        <v>1</v>
      </c>
      <c r="C54">
        <v>0.39610400000000001</v>
      </c>
      <c r="D54">
        <v>58564</v>
      </c>
      <c r="E54" t="s">
        <v>9</v>
      </c>
      <c r="F54" t="s">
        <v>9</v>
      </c>
      <c r="G54">
        <v>100</v>
      </c>
      <c r="H54">
        <v>77.859022999999993</v>
      </c>
      <c r="J54">
        <f t="shared" si="4"/>
        <v>58102</v>
      </c>
      <c r="K54">
        <f t="shared" si="5"/>
        <v>47.953449107573562</v>
      </c>
    </row>
    <row r="55" spans="1:11" x14ac:dyDescent="0.3">
      <c r="A55" t="s">
        <v>23</v>
      </c>
      <c r="B55">
        <v>1</v>
      </c>
      <c r="C55">
        <v>0.39610400000000001</v>
      </c>
      <c r="D55">
        <v>93720</v>
      </c>
      <c r="E55" t="s">
        <v>9</v>
      </c>
      <c r="F55" t="s">
        <v>9</v>
      </c>
      <c r="G55">
        <v>100</v>
      </c>
      <c r="H55">
        <v>71.705100000000002</v>
      </c>
      <c r="J55">
        <f t="shared" si="4"/>
        <v>93258</v>
      </c>
      <c r="K55">
        <f t="shared" si="5"/>
        <v>69.152194886637716</v>
      </c>
    </row>
    <row r="56" spans="1:11" x14ac:dyDescent="0.3">
      <c r="A56" t="s">
        <v>25</v>
      </c>
      <c r="B56">
        <v>1</v>
      </c>
      <c r="C56">
        <v>0.38961000000000001</v>
      </c>
      <c r="D56">
        <v>311102</v>
      </c>
      <c r="E56" t="s">
        <v>9</v>
      </c>
      <c r="F56" t="s">
        <v>9</v>
      </c>
      <c r="G56">
        <v>100</v>
      </c>
      <c r="H56">
        <v>93.432440999999997</v>
      </c>
      <c r="J56">
        <f t="shared" si="4"/>
        <v>310640</v>
      </c>
      <c r="K56">
        <f t="shared" si="5"/>
        <v>200.23154848046309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pThr</vt:lpstr>
      <vt:lpstr>pTyr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 Perry</dc:creator>
  <cp:lastModifiedBy>Nicki Perry</cp:lastModifiedBy>
  <dcterms:created xsi:type="dcterms:W3CDTF">2018-04-17T16:16:17Z</dcterms:created>
  <dcterms:modified xsi:type="dcterms:W3CDTF">2018-04-17T16:30:18Z</dcterms:modified>
</cp:coreProperties>
</file>