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ject\TravalvaiERP\3. Detailed Specification\"/>
    </mc:Choice>
  </mc:AlternateContent>
  <bookViews>
    <workbookView minimized="1" xWindow="255" yWindow="-180" windowWidth="25080" windowHeight="11985" firstSheet="1" activeTab="2"/>
  </bookViews>
  <sheets>
    <sheet name="Price List Structure" sheetId="3" r:id="rId1"/>
    <sheet name="Price List Factory -Main Screen" sheetId="1" r:id="rId2"/>
    <sheet name="Price List Factory -Edit Screen" sheetId="2" r:id="rId3"/>
    <sheet name="Price List Fty -Edit (Example)" sheetId="10" r:id="rId4"/>
    <sheet name="Price List Factory (Zone View)" sheetId="4" r:id="rId5"/>
    <sheet name="Price List Zone - Main Screen" sheetId="8" r:id="rId6"/>
    <sheet name="Price List Zone Edit Screen" sheetId="6" r:id="rId7"/>
    <sheet name="Price List Zone (Agent View)" sheetId="9" r:id="rId8"/>
  </sheets>
  <calcPr calcId="162913"/>
</workbook>
</file>

<file path=xl/calcChain.xml><?xml version="1.0" encoding="utf-8"?>
<calcChain xmlns="http://schemas.openxmlformats.org/spreadsheetml/2006/main">
  <c r="I33" i="10" l="1"/>
  <c r="K33" i="10" s="1"/>
  <c r="I32" i="10"/>
  <c r="K32" i="10" s="1"/>
  <c r="I31" i="10"/>
  <c r="K31" i="10" s="1"/>
  <c r="I30" i="10"/>
  <c r="K30" i="10" s="1"/>
  <c r="I29" i="10"/>
  <c r="K29" i="10" s="1"/>
  <c r="I28" i="10"/>
  <c r="K28" i="10" s="1"/>
  <c r="I27" i="10"/>
  <c r="K27" i="10" s="1"/>
  <c r="K53" i="6"/>
  <c r="O53" i="6" s="1"/>
  <c r="M53" i="6"/>
  <c r="N53" i="6" s="1"/>
  <c r="K52" i="6"/>
  <c r="M52" i="6"/>
  <c r="N52" i="6" s="1"/>
  <c r="K51" i="6"/>
  <c r="R51" i="6" s="1"/>
  <c r="M51" i="6"/>
  <c r="N51" i="6" s="1"/>
  <c r="K50" i="6"/>
  <c r="M50" i="6"/>
  <c r="N50" i="6" s="1"/>
  <c r="K49" i="6"/>
  <c r="R49" i="6" s="1"/>
  <c r="M49" i="6"/>
  <c r="N49" i="6" s="1"/>
  <c r="K48" i="6"/>
  <c r="M48" i="6"/>
  <c r="N48" i="6" s="1"/>
  <c r="K47" i="6"/>
  <c r="M47" i="6"/>
  <c r="N47" i="6" s="1"/>
  <c r="U53" i="6"/>
  <c r="U52" i="6"/>
  <c r="U51" i="6"/>
  <c r="U50" i="6"/>
  <c r="U49" i="6"/>
  <c r="U48" i="6"/>
  <c r="U47" i="6"/>
  <c r="S53" i="6"/>
  <c r="S52" i="6"/>
  <c r="S51" i="6"/>
  <c r="S50" i="6"/>
  <c r="S49" i="6"/>
  <c r="S48" i="6"/>
  <c r="S47" i="6"/>
  <c r="O48" i="6" l="1"/>
  <c r="R50" i="6"/>
  <c r="R52" i="6"/>
  <c r="P50" i="6"/>
  <c r="O50" i="6"/>
  <c r="O47" i="6"/>
  <c r="P47" i="6" s="1"/>
  <c r="O49" i="6"/>
  <c r="P49" i="6" s="1"/>
  <c r="P52" i="6"/>
  <c r="O51" i="6"/>
  <c r="P51" i="6" s="1"/>
  <c r="O52" i="6"/>
  <c r="R48" i="6"/>
  <c r="R53" i="6"/>
  <c r="P53" i="6"/>
  <c r="P48" i="6"/>
</calcChain>
</file>

<file path=xl/sharedStrings.xml><?xml version="1.0" encoding="utf-8"?>
<sst xmlns="http://schemas.openxmlformats.org/spreadsheetml/2006/main" count="652" uniqueCount="229">
  <si>
    <t>DESCRIPTION</t>
  </si>
  <si>
    <t>CURRENCY</t>
  </si>
  <si>
    <t>CORRECTION</t>
  </si>
  <si>
    <t>DATE</t>
  </si>
  <si>
    <t>SEASON</t>
  </si>
  <si>
    <t>Add Article</t>
  </si>
  <si>
    <t>Fct. Cost + Correction</t>
  </si>
  <si>
    <t>Sell New Currency</t>
  </si>
  <si>
    <t>TAXES</t>
  </si>
  <si>
    <t>MARGIN</t>
  </si>
  <si>
    <t>Fty price new currency</t>
  </si>
  <si>
    <t>All costs</t>
  </si>
  <si>
    <t>All cost + Commission</t>
  </si>
  <si>
    <t>FACTORY</t>
  </si>
  <si>
    <t>PRICE LIST STRUCTURE</t>
  </si>
  <si>
    <t xml:space="preserve">Main Database : </t>
  </si>
  <si>
    <t>Actions :</t>
  </si>
  <si>
    <t>Double Click on a field, open edit screen</t>
  </si>
  <si>
    <t>Linked databases :</t>
  </si>
  <si>
    <t>Head of the tables allow to filter and sort information</t>
  </si>
  <si>
    <t>The information shown on this screen is filtered according to user access level</t>
  </si>
  <si>
    <t>PRICE LIST FACTORY</t>
  </si>
  <si>
    <t>ZONE</t>
  </si>
  <si>
    <t>plf_code</t>
  </si>
  <si>
    <t>CODE</t>
  </si>
  <si>
    <t>EX. RATE</t>
  </si>
  <si>
    <t>UPDATE</t>
  </si>
  <si>
    <t>plf_description</t>
  </si>
  <si>
    <t>plf_season</t>
  </si>
  <si>
    <r>
      <t>curr_code
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</si>
  <si>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t>P.LIST. CURRENCY</t>
  </si>
  <si>
    <t>plf_ex_rate</t>
  </si>
  <si>
    <t>plf_crrection</t>
  </si>
  <si>
    <t>plf_date</t>
  </si>
  <si>
    <t>plf_update</t>
  </si>
  <si>
    <r>
      <t>curr_code
(</t>
    </r>
    <r>
      <rPr>
        <sz val="11"/>
        <color rgb="FF00B050"/>
        <rFont val="Calibri"/>
        <family val="2"/>
        <scheme val="minor"/>
      </rPr>
      <t>id_factory / 
id_currency</t>
    </r>
    <r>
      <rPr>
        <sz val="11"/>
        <color theme="1"/>
        <rFont val="Calibri"/>
        <family val="2"/>
        <scheme val="minor"/>
      </rPr>
      <t>)</t>
    </r>
  </si>
  <si>
    <r>
      <t>z_code
(</t>
    </r>
    <r>
      <rPr>
        <sz val="11"/>
        <color rgb="FF00B050"/>
        <rFont val="Calibri"/>
        <family val="2"/>
        <scheme val="minor"/>
      </rPr>
      <t>id_zone</t>
    </r>
    <r>
      <rPr>
        <sz val="11"/>
        <color theme="1"/>
        <rFont val="Calibri"/>
        <family val="2"/>
        <scheme val="minor"/>
      </rPr>
      <t>)</t>
    </r>
  </si>
  <si>
    <t>All information filtred by id_factory (according to loggin)</t>
  </si>
  <si>
    <t>CREATE BY COPY</t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</si>
  <si>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Non</t>
    </r>
  </si>
  <si>
    <t>PRICE LIST FACTORY DETAILS</t>
  </si>
  <si>
    <t>Database 1 :</t>
  </si>
  <si>
    <t>Database 2 :</t>
  </si>
  <si>
    <t>#1</t>
  </si>
  <si>
    <t>#2</t>
  </si>
  <si>
    <t>NEW</t>
  </si>
  <si>
    <t>COST CODE</t>
  </si>
  <si>
    <t>VERSION</t>
  </si>
  <si>
    <t>FACTORY COST</t>
  </si>
  <si>
    <r>
      <rPr>
        <sz val="11"/>
        <color rgb="FFFFC000"/>
        <rFont val="Calibri"/>
        <family val="2"/>
        <scheme val="minor"/>
      </rPr>
      <t>plfd_fty_cost-0</t>
    </r>
    <r>
      <rPr>
        <sz val="11"/>
        <color theme="1"/>
        <rFont val="Calibri"/>
        <family val="2"/>
        <scheme val="minor"/>
      </rPr>
      <t xml:space="preserve">
(copyed from 
cv_fty_cost-0)</t>
    </r>
  </si>
  <si>
    <r>
      <t>curr_code 
(</t>
    </r>
    <r>
      <rPr>
        <sz val="11"/>
        <color rgb="FF00B050"/>
        <rFont val="Calibri"/>
        <family val="2"/>
        <scheme val="minor"/>
      </rPr>
      <t>id_factory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</si>
  <si>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t>plfd_fty_sell-1
(= plfd_fty_cost-0
+ plf_correction %)</t>
  </si>
  <si>
    <t>SELL CALC
(FTY CURRENCY)</t>
  </si>
  <si>
    <t>SELL CALC
(PL CURRENCY)</t>
  </si>
  <si>
    <r>
      <t>curr_code 
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</si>
  <si>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plf_fty_sell-3</t>
    </r>
  </si>
  <si>
    <t>COSTING / COSTING VERSIONS</t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</si>
  <si>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NON</t>
    </r>
  </si>
  <si>
    <t>PRICE LIST ZONE</t>
  </si>
  <si>
    <t>plz_code</t>
  </si>
  <si>
    <t>plz_description</t>
  </si>
  <si>
    <t>plz_season</t>
  </si>
  <si>
    <r>
      <t>curr_code
(</t>
    </r>
    <r>
      <rPr>
        <sz val="11"/>
        <color rgb="FF00B050"/>
        <rFont val="Calibri"/>
        <family val="2"/>
        <scheme val="minor"/>
      </rPr>
      <t>id_plf / 
id_currency</t>
    </r>
    <r>
      <rPr>
        <sz val="11"/>
        <color theme="1"/>
        <rFont val="Calibri"/>
        <family val="2"/>
        <scheme val="minor"/>
      </rPr>
      <t>)</t>
    </r>
  </si>
  <si>
    <t>plz_ex_rate</t>
  </si>
  <si>
    <t>plz_date</t>
  </si>
  <si>
    <t>plz_update</t>
  </si>
  <si>
    <t>plz_crrection</t>
  </si>
  <si>
    <t>plz_commission</t>
  </si>
  <si>
    <t>FERIGHT</t>
  </si>
  <si>
    <t>plz_taxes</t>
  </si>
  <si>
    <t>plz_margin</t>
  </si>
  <si>
    <t>LANGUAGE</t>
  </si>
  <si>
    <r>
      <t>lg_name
(</t>
    </r>
    <r>
      <rPr>
        <sz val="11"/>
        <color rgb="FF00B050"/>
        <rFont val="Calibri"/>
        <family val="2"/>
        <scheme val="minor"/>
      </rPr>
      <t>id_language</t>
    </r>
    <r>
      <rPr>
        <sz val="11"/>
        <color theme="1"/>
        <rFont val="Calibri"/>
        <family val="2"/>
        <scheme val="minor"/>
      </rPr>
      <t>)</t>
    </r>
  </si>
  <si>
    <t>TAXES  %</t>
  </si>
  <si>
    <t>MARGIN  %</t>
  </si>
  <si>
    <r>
      <t>plf_code
(</t>
    </r>
    <r>
      <rPr>
        <sz val="11"/>
        <color rgb="FF00B050"/>
        <rFont val="Calibri"/>
        <family val="2"/>
        <scheme val="minor"/>
      </rPr>
      <t>id_plf</t>
    </r>
    <r>
      <rPr>
        <sz val="11"/>
        <color theme="1"/>
        <rFont val="Calibri"/>
        <family val="2"/>
        <scheme val="minor"/>
      </rPr>
      <t>)</t>
    </r>
  </si>
  <si>
    <t>CREATE by COPY button : create new records, by copy records on PRIZE LIST ZONE and PRICE LIST ZONE DETAILS from id_plz , open edit screen</t>
  </si>
  <si>
    <t>NEW button : create new records, by copy records on PRIZE LIST ZONE and PRICE LIST ZONE DETAILS  from id_plf , open edit screen</t>
  </si>
  <si>
    <t>FTY SELL PRICE</t>
  </si>
  <si>
    <r>
      <t>cv_version
(</t>
    </r>
    <r>
      <rPr>
        <sz val="11"/>
        <color rgb="FF00B050"/>
        <rFont val="Calibri"/>
        <family val="2"/>
        <scheme val="minor"/>
      </rPr>
      <t xml:space="preserve">id_plf_det 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 xml:space="preserve">
id_cost_version </t>
    </r>
    <r>
      <rPr>
        <sz val="11"/>
        <color theme="1"/>
        <rFont val="Calibri"/>
        <family val="2"/>
        <scheme val="minor"/>
      </rPr>
      <t>)</t>
    </r>
  </si>
  <si>
    <r>
      <t>plfd_fty_sell-3
(</t>
    </r>
    <r>
      <rPr>
        <sz val="11"/>
        <color rgb="FF00B050"/>
        <rFont val="Calibri"/>
        <family val="2"/>
        <scheme val="minor"/>
      </rPr>
      <t>id_plf_det</t>
    </r>
    <r>
      <rPr>
        <sz val="11"/>
        <color theme="1"/>
        <rFont val="Calibri"/>
        <family val="2"/>
        <scheme val="minor"/>
      </rPr>
      <t>)</t>
    </r>
  </si>
  <si>
    <r>
      <t>curr_code 
(</t>
    </r>
    <r>
      <rPr>
        <sz val="11"/>
        <color rgb="FF00B050"/>
        <rFont val="Calibri"/>
        <family val="2"/>
        <scheme val="minor"/>
      </rPr>
      <t>id_plz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</si>
  <si>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t>PRICE LIST ZONE DETAILS</t>
  </si>
  <si>
    <t>PRICE LIST FACTORY DEETAILS</t>
  </si>
  <si>
    <t>plzd_fty_sell-4
(= plfd_fty_sell-3
* plz_ex_rate)</t>
  </si>
  <si>
    <r>
      <t>curr_code 
(</t>
    </r>
    <r>
      <rPr>
        <sz val="11"/>
        <color rgb="FF00B050"/>
        <rFont val="Calibri"/>
        <family val="2"/>
        <scheme val="minor"/>
      </rPr>
      <t>id_plz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id_plf</t>
    </r>
    <r>
      <rPr>
        <sz val="11"/>
        <color theme="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</si>
  <si>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t>WEIGHT</t>
  </si>
  <si>
    <t>plzd_freight
(=plzd_weight
* plz_freight)</t>
  </si>
  <si>
    <t>plzd_margin
(=(plzd_fty_sell-4
+ plzd_freight
+ plzd_taxes)
* plz_margin * %)</t>
  </si>
  <si>
    <t>SELL CALC</t>
  </si>
  <si>
    <t>plzd_zone_sell-5
(=plzd_fty_sell-4
+ plzd_freight
+ plzd_taxes
+ plzd_margin)</t>
  </si>
  <si>
    <t>Apply Margin to all previous costs</t>
  </si>
  <si>
    <t>plzd_zone_sell-6</t>
  </si>
  <si>
    <t>RECOMENDED
 PRICE - CALC</t>
  </si>
  <si>
    <t xml:space="preserve">RECOMENDED
 PRICE </t>
  </si>
  <si>
    <t>plzd_pvpr-8</t>
  </si>
  <si>
    <t>plzd_pvpr-7
(=plzd_zone_sell-6
* 100
/ 100 - plz_margin)</t>
  </si>
  <si>
    <t>SAVE</t>
  </si>
  <si>
    <t>SAVE : After change values on the table, click for save them.</t>
  </si>
  <si>
    <t># 1</t>
  </si>
  <si>
    <t># 2</t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</si>
  <si>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non</t>
    </r>
  </si>
  <si>
    <t>When choose an Origin P.List automatically creates all the lines on PRIZE LIST ZONE DETAILS</t>
  </si>
  <si>
    <t xml:space="preserve">After change a value on #1 , recalculate all fields in #2. </t>
  </si>
  <si>
    <t>ADD ARTICLE : Create lines according to id_cost / id_cost_versions to and to all PRICE LIST ZONE linked to this</t>
  </si>
  <si>
    <t>PRIZE LIST ZONE</t>
  </si>
  <si>
    <t>PRIZE LIST ZONE DETAILS</t>
  </si>
  <si>
    <t>ZONE / AGENT</t>
  </si>
  <si>
    <t>Before import chack if id_cost_version + cv_version already exists in this Price list</t>
  </si>
  <si>
    <t>2015-BCN</t>
  </si>
  <si>
    <t>2015-VN</t>
  </si>
  <si>
    <t>2015-AUS</t>
  </si>
  <si>
    <t>2016-BCN</t>
  </si>
  <si>
    <t>2016-VN</t>
  </si>
  <si>
    <t>Tarifa Barcelona 2015</t>
  </si>
  <si>
    <t>Tarifa Vietnam 2015</t>
  </si>
  <si>
    <t>Tarifa Australia 2015</t>
  </si>
  <si>
    <t>Tarifa Barcelona 2016</t>
  </si>
  <si>
    <t>Tarifa Vietnam 2016</t>
  </si>
  <si>
    <t>SP</t>
  </si>
  <si>
    <t>VN</t>
  </si>
  <si>
    <t>AUS</t>
  </si>
  <si>
    <t>VND</t>
  </si>
  <si>
    <t>FTY CURRENCY</t>
  </si>
  <si>
    <t>USD</t>
  </si>
  <si>
    <t>NEW button : create new record, add a new id_plf,  and open edit screen</t>
  </si>
  <si>
    <t>CREATE BY COPY : Creates a new record and duplicate all records on PRICE LIST FACTORY DETAILS linked to this new id_plf</t>
  </si>
  <si>
    <t>* SAMPLE</t>
  </si>
  <si>
    <r>
      <t>cost_code
(</t>
    </r>
    <r>
      <rPr>
        <sz val="11"/>
        <color rgb="FF00B050"/>
        <rFont val="Calibri"/>
        <family val="2"/>
        <scheme val="minor"/>
      </rPr>
      <t>id_cost</t>
    </r>
    <r>
      <rPr>
        <sz val="11"/>
        <color theme="1"/>
        <rFont val="Calibri"/>
        <family val="2"/>
        <scheme val="minor"/>
      </rPr>
      <t>)</t>
    </r>
  </si>
  <si>
    <r>
      <t>cv_version
(</t>
    </r>
    <r>
      <rPr>
        <sz val="11"/>
        <color rgb="FF00B050"/>
        <rFont val="Calibri"/>
        <family val="2"/>
        <scheme val="minor"/>
      </rPr>
      <t>id_cost_version</t>
    </r>
    <r>
      <rPr>
        <sz val="11"/>
        <color theme="1"/>
        <rFont val="Calibri"/>
        <family val="2"/>
        <scheme val="minor"/>
      </rPr>
      <t>)</t>
    </r>
  </si>
  <si>
    <t>TSS</t>
  </si>
  <si>
    <t>TLS</t>
  </si>
  <si>
    <t>full print</t>
  </si>
  <si>
    <t>VERS. DESCRIPTION</t>
  </si>
  <si>
    <r>
      <rPr>
        <sz val="11"/>
        <color rgb="FFFFC000"/>
        <rFont val="Calibri"/>
        <family val="2"/>
        <scheme val="minor"/>
      </rPr>
      <t>plfd_fty_cost-0</t>
    </r>
    <r>
      <rPr>
        <sz val="11"/>
        <color theme="1"/>
        <rFont val="Calibri"/>
        <family val="2"/>
        <scheme val="minor"/>
      </rPr>
      <t xml:space="preserve">
(copied from 
cv_fty_cost-0)</t>
    </r>
  </si>
  <si>
    <t>No personalitzat</t>
  </si>
  <si>
    <t>Impres 1 cara</t>
  </si>
  <si>
    <t>Impres 2 cares</t>
  </si>
  <si>
    <t>full print + Numero</t>
  </si>
  <si>
    <t>T-Shirt maniga curta</t>
  </si>
  <si>
    <t>T-Shirt maniga llarga</t>
  </si>
  <si>
    <t>2015-SP-DIST</t>
  </si>
  <si>
    <t>2015-SP-AG</t>
  </si>
  <si>
    <t>2015-VN-HAN</t>
  </si>
  <si>
    <t>2015-VN-SG</t>
  </si>
  <si>
    <t>TARIFA 2015 (Dist)</t>
  </si>
  <si>
    <t>TARIFA 2015 (Ag)</t>
  </si>
  <si>
    <t>PRICE LIST 2015 HANOI</t>
  </si>
  <si>
    <t>PRICE LIST 2015 SAIGON</t>
  </si>
  <si>
    <t>EUR</t>
  </si>
  <si>
    <t>Espanyol</t>
  </si>
  <si>
    <t>English</t>
  </si>
  <si>
    <t>2015-CAT-AG</t>
  </si>
  <si>
    <t>Catala</t>
  </si>
  <si>
    <t>FTY. PR. LST. 
CURRENCY</t>
  </si>
  <si>
    <t>PR. LST. 
CURRENCY</t>
  </si>
  <si>
    <t>PR. LIST 
FACTORY</t>
  </si>
  <si>
    <t>CORRECTION
  %</t>
  </si>
  <si>
    <t>COMMISSION
%</t>
  </si>
  <si>
    <t>* EXAMPLE</t>
  </si>
  <si>
    <r>
      <t>cost_code
(</t>
    </r>
    <r>
      <rPr>
        <sz val="11"/>
        <color rgb="FF00B050"/>
        <rFont val="Calibri"/>
        <family val="2"/>
        <scheme val="minor"/>
      </rPr>
      <t>id_plf_det</t>
    </r>
    <r>
      <rPr>
        <sz val="11"/>
        <color theme="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id_cost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</si>
  <si>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C000"/>
        <rFont val="Calibri"/>
        <family val="2"/>
        <scheme val="minor"/>
      </rPr>
      <t>plzd_weight</t>
    </r>
    <r>
      <rPr>
        <sz val="11"/>
        <color theme="1"/>
        <rFont val="Calibri"/>
        <family val="2"/>
        <scheme val="minor"/>
      </rPr>
      <t xml:space="preserve">
(copyed from 
cv_weight )
(</t>
    </r>
    <r>
      <rPr>
        <sz val="11"/>
        <color rgb="FF00B050"/>
        <rFont val="Calibri"/>
        <family val="2"/>
        <scheme val="minor"/>
      </rPr>
      <t xml:space="preserve">id_plf_det 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 xml:space="preserve">
id_cost_version</t>
    </r>
    <r>
      <rPr>
        <sz val="11"/>
        <color theme="1"/>
        <rFont val="Calibri"/>
        <family val="2"/>
        <scheme val="minor"/>
      </rPr>
      <t>)</t>
    </r>
  </si>
  <si>
    <t>Camiseta manga corta</t>
  </si>
  <si>
    <t>Camiseta manga larga</t>
  </si>
  <si>
    <t>No personalizado</t>
  </si>
  <si>
    <t>Impresion 1 cara</t>
  </si>
  <si>
    <t>Impresion 2 caras</t>
  </si>
  <si>
    <t>plzd_taxes
(=(plzd_fty_sell-4
+plzd_freight)
* plz_taxes * %)</t>
  </si>
  <si>
    <t>AGENT SELL PRICE</t>
  </si>
  <si>
    <r>
      <rPr>
        <sz val="11"/>
        <color theme="9" tint="-0.249977111117893"/>
        <rFont val="Calibri"/>
        <family val="2"/>
        <scheme val="minor"/>
      </rPr>
      <t>plzd_weight</t>
    </r>
    <r>
      <rPr>
        <sz val="11"/>
        <color theme="1"/>
        <rFont val="Calibri"/>
        <family val="2"/>
        <scheme val="minor"/>
      </rPr>
      <t xml:space="preserve">
(copyed from 
cv_weight )
(</t>
    </r>
    <r>
      <rPr>
        <sz val="11"/>
        <color rgb="FF00B050"/>
        <rFont val="Calibri"/>
        <family val="2"/>
        <scheme val="minor"/>
      </rPr>
      <t xml:space="preserve">id_plf_det 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 xml:space="preserve">
id_cost_version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</si>
  <si>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plzd_weight , plzd_zone_sell-6 , plzd_pvpr-8</t>
    </r>
  </si>
  <si>
    <t>MARGIN
APPLIED</t>
  </si>
  <si>
    <t>plzd_margin-2
(= (plzd_pvpr-8
- plzd_zone_sell-6)*100
 / plzd_pvpr-8)</t>
  </si>
  <si>
    <t>AGENT MARGIN</t>
  </si>
  <si>
    <t>plzd_margin-1
(=(plzd_zone_sell-6
-plzd_fty_sell-4
-plzd_freight
-plzd_taxes) * 100
/ plzd_zone_sell-6)</t>
  </si>
  <si>
    <t>CREATE AN ALARM WHEN EXCHANGE RATE MAKES SOME PRICES COME ON LOST</t>
  </si>
  <si>
    <t>COSTING</t>
  </si>
  <si>
    <t>TYPE OF PRODUCTS</t>
  </si>
  <si>
    <t>plfd_fty_sell-3</t>
  </si>
  <si>
    <t>* SC_price_list_fty_main</t>
  </si>
  <si>
    <t>SC_price_list_fty_main  -  PRICE LISTS FACTORY MAIN SCREEN</t>
  </si>
  <si>
    <t xml:space="preserve">SC_price_list_fty_edit  -  PRICE LIST FACTORY EDIT SCREEN </t>
  </si>
  <si>
    <t>* SC_price_list_fty_edit (f)</t>
  </si>
  <si>
    <t>* SC_price_list_fty_det (f)</t>
  </si>
  <si>
    <t>SC_price_list_fty_edit  -  PRICE LIST FACTORY  (ZONE VIEW)</t>
  </si>
  <si>
    <t>* SC_price_list_fty_edit (z)</t>
  </si>
  <si>
    <t>* SC_price_list_fty_det (z)</t>
  </si>
  <si>
    <r>
      <t>cd_description
(</t>
    </r>
    <r>
      <rPr>
        <sz val="11"/>
        <color rgb="FF00B050"/>
        <rFont val="Calibri"/>
        <family val="2"/>
        <scheme val="minor"/>
      </rPr>
      <t>id_cost/id_language</t>
    </r>
    <r>
      <rPr>
        <sz val="11"/>
        <color theme="1"/>
        <rFont val="Calibri"/>
        <family val="2"/>
        <scheme val="minor"/>
      </rPr>
      <t>)</t>
    </r>
  </si>
  <si>
    <r>
      <t>cvd_description
(</t>
    </r>
    <r>
      <rPr>
        <sz val="11"/>
        <color rgb="FF00B050"/>
        <rFont val="Calibri"/>
        <family val="2"/>
        <scheme val="minor"/>
      </rPr>
      <t>id_cost/id_language</t>
    </r>
    <r>
      <rPr>
        <sz val="11"/>
        <color theme="1"/>
        <rFont val="Calibri"/>
        <family val="2"/>
        <scheme val="minor"/>
      </rPr>
      <t>)</t>
    </r>
  </si>
  <si>
    <t>COSTING DESCRIPTION / COSTING VERSION DESC</t>
  </si>
  <si>
    <t>DESCRIPTION (ML)</t>
  </si>
  <si>
    <t>PRICE LIST</t>
  </si>
  <si>
    <t>No. VARIANTS</t>
  </si>
  <si>
    <t>cost_code</t>
  </si>
  <si>
    <t>cost_season</t>
  </si>
  <si>
    <t>cost_pl</t>
  </si>
  <si>
    <t>cost_variants</t>
  </si>
  <si>
    <t>T-Shirt short Sleeve</t>
  </si>
  <si>
    <t>yes</t>
  </si>
  <si>
    <t>TSL</t>
  </si>
  <si>
    <t>T-Shirt long Sleeve</t>
  </si>
  <si>
    <t>TPS</t>
  </si>
  <si>
    <t>Polo Short Sleeve</t>
  </si>
  <si>
    <t>* SC_costing_select</t>
  </si>
  <si>
    <t>Database 3 :</t>
  </si>
  <si>
    <t>COSTING DESCRIPTION</t>
  </si>
  <si>
    <t>COSTING (filtered by cost_season=plf_season , cost_pl=yes)</t>
  </si>
  <si>
    <r>
      <t xml:space="preserve">Open  </t>
    </r>
    <r>
      <rPr>
        <b/>
        <sz val="11"/>
        <color theme="1"/>
        <rFont val="Calibri"/>
        <family val="2"/>
        <scheme val="minor"/>
      </rPr>
      <t>SC_costing_select</t>
    </r>
    <r>
      <rPr>
        <sz val="11"/>
        <color theme="1"/>
        <rFont val="Calibri"/>
        <family val="2"/>
        <scheme val="minor"/>
      </rPr>
      <t xml:space="preserve"> to filter and select id_cost.</t>
    </r>
  </si>
  <si>
    <t>SC_price_list_fty_edit  -  PRICE LIST FACTORY EDIT SCREEN (Example)</t>
  </si>
  <si>
    <t>SC_price_list_zone_main  -  PRICE LISTS ZONE MAIN SCREEN</t>
  </si>
  <si>
    <t>* SC_price_list_zone_main</t>
  </si>
  <si>
    <t>SC_price_list_zone_edit  -  PRICE LIST ZONE EDIT SCREEN</t>
  </si>
  <si>
    <t>* SC_price_list_zone_edit_(z)</t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</si>
  <si>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plzd_zone_sell-6 , plzd_pvpr-8 , plzd_weight</t>
    </r>
  </si>
  <si>
    <t>???</t>
  </si>
  <si>
    <t>* SC_price_list_zone_edit_(a)</t>
  </si>
  <si>
    <t>* SC_price_list_zone_(z)</t>
  </si>
  <si>
    <t xml:space="preserve">*  SC_plz_det_(a) </t>
  </si>
  <si>
    <t>plzd_margin-1
(=(plzd_zone_sell-6
-plzd_fty_sell-4
-plzd_freight
-plzd_taxes) * 100
/ (plzd_fty_sell-4
+plzd_freight
+plzd_taxes)</t>
  </si>
  <si>
    <t>Components</t>
  </si>
  <si>
    <t>Business Rules</t>
  </si>
  <si>
    <r>
      <t xml:space="preserve">plzd_fty_sell-4
(= plfd_fty_sell-3
/ </t>
    </r>
    <r>
      <rPr>
        <sz val="11"/>
        <color rgb="FFFF0000"/>
        <rFont val="Calibri"/>
        <family val="2"/>
        <scheme val="minor"/>
      </rPr>
      <t>plz_ex_rate</t>
    </r>
    <r>
      <rPr>
        <sz val="11"/>
        <color theme="1"/>
        <rFont val="Calibri"/>
        <family val="2"/>
        <scheme val="minor"/>
      </rPr>
      <t>)</t>
    </r>
  </si>
  <si>
    <r>
      <t xml:space="preserve">plfd_fty_sell-2
(= plfd_fty_sell-2
/ </t>
    </r>
    <r>
      <rPr>
        <sz val="11"/>
        <color rgb="FFFF0000"/>
        <rFont val="Calibri"/>
        <family val="2"/>
        <scheme val="minor"/>
      </rPr>
      <t>plf_ex_rate</t>
    </r>
    <r>
      <rPr>
        <sz val="11"/>
        <color theme="1"/>
        <rFont val="Calibri"/>
        <family val="2"/>
        <scheme val="minor"/>
      </rPr>
      <t>)</t>
    </r>
  </si>
  <si>
    <t>1. Create New Price List - (M1)</t>
  </si>
  <si>
    <t>1. Price List Factory Detail - (M1)</t>
  </si>
  <si>
    <t>1. Price List Zone Detail - Mockup (M1)</t>
  </si>
  <si>
    <t>2. Create New Price List Zone by Copy - Mockup (M2)</t>
  </si>
  <si>
    <t>1. Create New Price List Zone - Mockup (M1)</t>
  </si>
  <si>
    <r>
      <t xml:space="preserve">plfd_fty_sell-2
(= plfd_fty_sell-1
/ </t>
    </r>
    <r>
      <rPr>
        <sz val="11"/>
        <color rgb="FFFF0000"/>
        <rFont val="Calibri"/>
        <family val="2"/>
        <scheme val="minor"/>
      </rPr>
      <t>plf_ex_rate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</si>
</sst>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4" fillId="5" borderId="5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4" borderId="2" xfId="0" applyFill="1" applyBorder="1"/>
    <xf numFmtId="0" fontId="0" fillId="4" borderId="3" xfId="0" applyFill="1" applyBorder="1"/>
    <xf numFmtId="0" fontId="0" fillId="0" borderId="11" xfId="0" applyBorder="1" applyAlignment="1">
      <alignment horizontal="center"/>
    </xf>
    <xf numFmtId="0" fontId="0" fillId="0" borderId="14" xfId="0" applyBorder="1"/>
    <xf numFmtId="0" fontId="5" fillId="0" borderId="15" xfId="0" applyFont="1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right"/>
    </xf>
    <xf numFmtId="0" fontId="0" fillId="0" borderId="0" xfId="0" applyFont="1"/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right"/>
    </xf>
    <xf numFmtId="14" fontId="0" fillId="0" borderId="2" xfId="0" applyNumberFormat="1" applyBorder="1"/>
    <xf numFmtId="0" fontId="3" fillId="0" borderId="2" xfId="0" applyFont="1" applyFill="1" applyBorder="1"/>
    <xf numFmtId="0" fontId="3" fillId="0" borderId="3" xfId="0" applyFon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3" fillId="4" borderId="2" xfId="1" applyNumberFormat="1" applyFont="1" applyFill="1" applyBorder="1"/>
    <xf numFmtId="164" fontId="3" fillId="4" borderId="3" xfId="1" applyNumberFormat="1" applyFont="1" applyFill="1" applyBorder="1"/>
    <xf numFmtId="2" fontId="0" fillId="0" borderId="2" xfId="0" applyNumberFormat="1" applyBorder="1"/>
    <xf numFmtId="2" fontId="0" fillId="0" borderId="3" xfId="0" applyNumberFormat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2" fontId="0" fillId="4" borderId="2" xfId="0" applyNumberFormat="1" applyFill="1" applyBorder="1"/>
    <xf numFmtId="165" fontId="0" fillId="3" borderId="2" xfId="0" applyNumberFormat="1" applyFill="1" applyBorder="1"/>
    <xf numFmtId="0" fontId="5" fillId="0" borderId="0" xfId="0" applyFont="1" applyBorder="1"/>
    <xf numFmtId="0" fontId="10" fillId="0" borderId="0" xfId="0" applyFont="1"/>
    <xf numFmtId="0" fontId="11" fillId="0" borderId="0" xfId="0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6" borderId="0" xfId="0" applyFont="1" applyFill="1"/>
    <xf numFmtId="0" fontId="1" fillId="6" borderId="0" xfId="0" applyFont="1" applyFill="1" applyBorder="1" applyAlignment="1">
      <alignment horizontal="center"/>
    </xf>
    <xf numFmtId="0" fontId="12" fillId="6" borderId="0" xfId="0" applyFont="1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5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104775</xdr:rowOff>
    </xdr:from>
    <xdr:to>
      <xdr:col>8</xdr:col>
      <xdr:colOff>152400</xdr:colOff>
      <xdr:row>22</xdr:row>
      <xdr:rowOff>28575</xdr:rowOff>
    </xdr:to>
    <xdr:sp macro="" textlink="">
      <xdr:nvSpPr>
        <xdr:cNvPr id="2" name="TextBox 1"/>
        <xdr:cNvSpPr txBox="1"/>
      </xdr:nvSpPr>
      <xdr:spPr>
        <a:xfrm>
          <a:off x="2590800" y="847725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BCN'16</a:t>
          </a:r>
        </a:p>
        <a:p>
          <a:r>
            <a:rPr lang="en-US" sz="1100" b="1">
              <a:solidFill>
                <a:sysClr val="windowText" lastClr="000000"/>
              </a:solidFill>
            </a:rPr>
            <a:t>AREA             BCN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Code  Ver.    Cost-0     Sell-1     Sell-3</a:t>
          </a: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60000       80000         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70000       90000         4.5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80000     100000         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...</a:t>
          </a:r>
          <a:endParaRPr lang="en-US">
            <a:effectLst/>
          </a:endParaRPr>
        </a:p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171450</xdr:colOff>
      <xdr:row>23</xdr:row>
      <xdr:rowOff>171450</xdr:rowOff>
    </xdr:from>
    <xdr:to>
      <xdr:col>10</xdr:col>
      <xdr:colOff>171450</xdr:colOff>
      <xdr:row>34</xdr:row>
      <xdr:rowOff>95250</xdr:rowOff>
    </xdr:to>
    <xdr:sp macro="" textlink="">
      <xdr:nvSpPr>
        <xdr:cNvPr id="3" name="TextBox 2"/>
        <xdr:cNvSpPr txBox="1"/>
      </xdr:nvSpPr>
      <xdr:spPr>
        <a:xfrm>
          <a:off x="3829050" y="2647950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          MAD'16</a:t>
          </a:r>
        </a:p>
        <a:p>
          <a:r>
            <a:rPr lang="en-US" sz="1100" b="1">
              <a:solidFill>
                <a:sysClr val="windowText" lastClr="000000"/>
              </a:solidFill>
            </a:rPr>
            <a:t>PR. LST. ORIGIN    BCN'16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       </a:t>
          </a:r>
          <a:r>
            <a:rPr lang="en-US" sz="1100" b="1">
              <a:solidFill>
                <a:sysClr val="windowText" lastClr="000000"/>
              </a:solidFill>
            </a:rPr>
            <a:t>MADRID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   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 Ver.    Cost-3     Cost-4      Sell-8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    4                 3             6.5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    4.5             3.5           7.5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    5                4          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8.5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5</xdr:col>
      <xdr:colOff>0</xdr:colOff>
      <xdr:row>34</xdr:row>
      <xdr:rowOff>152400</xdr:rowOff>
    </xdr:to>
    <xdr:sp macro="" textlink="">
      <xdr:nvSpPr>
        <xdr:cNvPr id="4" name="TextBox 3"/>
        <xdr:cNvSpPr txBox="1"/>
      </xdr:nvSpPr>
      <xdr:spPr>
        <a:xfrm>
          <a:off x="609600" y="3257550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          CAST'16</a:t>
          </a:r>
        </a:p>
        <a:p>
          <a:r>
            <a:rPr lang="en-US" sz="1100" b="1">
              <a:solidFill>
                <a:sysClr val="windowText" lastClr="000000"/>
              </a:solidFill>
            </a:rPr>
            <a:t>PR. LST. ORIGIN    BCN'16</a:t>
          </a:r>
        </a:p>
        <a:p>
          <a:r>
            <a:rPr lang="en-US" sz="1100" b="1">
              <a:solidFill>
                <a:sysClr val="windowText" lastClr="000000"/>
              </a:solidFill>
            </a:rPr>
            <a:t>DESCRIPTION        CASTELLÓ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   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Code  Ver.    Cost-3     Cost-4      Sell-8</a:t>
          </a: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    4                 3             6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    4.5             3.5           7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    5                4          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14</xdr:col>
      <xdr:colOff>485775</xdr:colOff>
      <xdr:row>11</xdr:row>
      <xdr:rowOff>85725</xdr:rowOff>
    </xdr:from>
    <xdr:to>
      <xdr:col>18</xdr:col>
      <xdr:colOff>485775</xdr:colOff>
      <xdr:row>22</xdr:row>
      <xdr:rowOff>9525</xdr:rowOff>
    </xdr:to>
    <xdr:sp macro="" textlink="">
      <xdr:nvSpPr>
        <xdr:cNvPr id="5" name="TextBox 4"/>
        <xdr:cNvSpPr txBox="1"/>
      </xdr:nvSpPr>
      <xdr:spPr>
        <a:xfrm>
          <a:off x="9020175" y="828675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VN'16</a:t>
          </a:r>
        </a:p>
        <a:p>
          <a:r>
            <a:rPr lang="en-US" sz="1100" b="1">
              <a:solidFill>
                <a:sysClr val="windowText" lastClr="000000"/>
              </a:solidFill>
            </a:rPr>
            <a:t>AREA             VIETNAM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 Ver.    Cost-0     Sell-1     Sell-3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60000       80000         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70000       90000         4.5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80000     100000         5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17</xdr:col>
      <xdr:colOff>266700</xdr:colOff>
      <xdr:row>23</xdr:row>
      <xdr:rowOff>152400</xdr:rowOff>
    </xdr:from>
    <xdr:to>
      <xdr:col>21</xdr:col>
      <xdr:colOff>266700</xdr:colOff>
      <xdr:row>34</xdr:row>
      <xdr:rowOff>76200</xdr:rowOff>
    </xdr:to>
    <xdr:sp macro="" textlink="">
      <xdr:nvSpPr>
        <xdr:cNvPr id="6" name="TextBox 5"/>
        <xdr:cNvSpPr txBox="1"/>
      </xdr:nvSpPr>
      <xdr:spPr>
        <a:xfrm>
          <a:off x="10629900" y="3181350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          HAN'16</a:t>
          </a:r>
        </a:p>
        <a:p>
          <a:r>
            <a:rPr lang="en-US" sz="1100" b="1">
              <a:solidFill>
                <a:sysClr val="windowText" lastClr="000000"/>
              </a:solidFill>
            </a:rPr>
            <a:t>PR. LST. ORIGIN    VN'16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       </a:t>
          </a:r>
          <a:r>
            <a:rPr lang="en-US" sz="1100" b="1">
              <a:solidFill>
                <a:sysClr val="windowText" lastClr="000000"/>
              </a:solidFill>
            </a:rPr>
            <a:t>HANOI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   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 Ver.    Cost-3     Cost-4      Sell-8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    4                 3             6.5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    4.5             3.5           7.5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    5                4          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8.5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12</xdr:col>
      <xdr:colOff>276225</xdr:colOff>
      <xdr:row>24</xdr:row>
      <xdr:rowOff>0</xdr:rowOff>
    </xdr:from>
    <xdr:to>
      <xdr:col>16</xdr:col>
      <xdr:colOff>276225</xdr:colOff>
      <xdr:row>34</xdr:row>
      <xdr:rowOff>114300</xdr:rowOff>
    </xdr:to>
    <xdr:sp macro="" textlink="">
      <xdr:nvSpPr>
        <xdr:cNvPr id="7" name="TextBox 6"/>
        <xdr:cNvSpPr txBox="1"/>
      </xdr:nvSpPr>
      <xdr:spPr>
        <a:xfrm>
          <a:off x="7591425" y="3219450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          SAIGON'16</a:t>
          </a:r>
        </a:p>
        <a:p>
          <a:r>
            <a:rPr lang="en-US" sz="1100" b="1">
              <a:solidFill>
                <a:sysClr val="windowText" lastClr="000000"/>
              </a:solidFill>
            </a:rPr>
            <a:t>PR. LST. ORIGIN    VN'16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       </a:t>
          </a:r>
          <a:r>
            <a:rPr lang="en-US" sz="1100" b="1">
              <a:solidFill>
                <a:sysClr val="windowText" lastClr="000000"/>
              </a:solidFill>
            </a:rPr>
            <a:t>SAIGON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   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 Ver.    Cost-3     Cost-4      Sell-8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    4                 3             6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    4.5             3.5           7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    5                4          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5</xdr:col>
      <xdr:colOff>590550</xdr:colOff>
      <xdr:row>12</xdr:row>
      <xdr:rowOff>123825</xdr:rowOff>
    </xdr:from>
    <xdr:to>
      <xdr:col>8</xdr:col>
      <xdr:colOff>66675</xdr:colOff>
      <xdr:row>25</xdr:row>
      <xdr:rowOff>38100</xdr:rowOff>
    </xdr:to>
    <xdr:cxnSp macro="">
      <xdr:nvCxnSpPr>
        <xdr:cNvPr id="8" name="Straight Arrow Connector 7"/>
        <xdr:cNvCxnSpPr/>
      </xdr:nvCxnSpPr>
      <xdr:spPr>
        <a:xfrm>
          <a:off x="5133975" y="1057275"/>
          <a:ext cx="1304925" cy="2562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12</xdr:row>
      <xdr:rowOff>95250</xdr:rowOff>
    </xdr:from>
    <xdr:to>
      <xdr:col>5</xdr:col>
      <xdr:colOff>419100</xdr:colOff>
      <xdr:row>25</xdr:row>
      <xdr:rowOff>123825</xdr:rowOff>
    </xdr:to>
    <xdr:cxnSp macro="">
      <xdr:nvCxnSpPr>
        <xdr:cNvPr id="11" name="Straight Arrow Connector 10"/>
        <xdr:cNvCxnSpPr/>
      </xdr:nvCxnSpPr>
      <xdr:spPr>
        <a:xfrm flipH="1">
          <a:off x="3571875" y="1028700"/>
          <a:ext cx="1390650" cy="26765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581025</xdr:colOff>
      <xdr:row>12</xdr:row>
      <xdr:rowOff>76200</xdr:rowOff>
    </xdr:from>
    <xdr:to>
      <xdr:col>19</xdr:col>
      <xdr:colOff>57150</xdr:colOff>
      <xdr:row>24</xdr:row>
      <xdr:rowOff>180975</xdr:rowOff>
    </xdr:to>
    <xdr:cxnSp macro="">
      <xdr:nvCxnSpPr>
        <xdr:cNvPr id="21" name="Straight Arrow Connector 20"/>
        <xdr:cNvCxnSpPr/>
      </xdr:nvCxnSpPr>
      <xdr:spPr>
        <a:xfrm>
          <a:off x="11830050" y="1009650"/>
          <a:ext cx="1304925" cy="2562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12</xdr:row>
      <xdr:rowOff>47625</xdr:rowOff>
    </xdr:from>
    <xdr:to>
      <xdr:col>16</xdr:col>
      <xdr:colOff>409575</xdr:colOff>
      <xdr:row>25</xdr:row>
      <xdr:rowOff>85725</xdr:rowOff>
    </xdr:to>
    <xdr:cxnSp macro="">
      <xdr:nvCxnSpPr>
        <xdr:cNvPr id="22" name="Straight Arrow Connector 21"/>
        <xdr:cNvCxnSpPr/>
      </xdr:nvCxnSpPr>
      <xdr:spPr>
        <a:xfrm flipH="1">
          <a:off x="10239375" y="3876675"/>
          <a:ext cx="1190625" cy="26860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6</xdr:row>
      <xdr:rowOff>142875</xdr:rowOff>
    </xdr:from>
    <xdr:to>
      <xdr:col>11</xdr:col>
      <xdr:colOff>371475</xdr:colOff>
      <xdr:row>9</xdr:row>
      <xdr:rowOff>247650</xdr:rowOff>
    </xdr:to>
    <xdr:sp macro="" textlink="">
      <xdr:nvSpPr>
        <xdr:cNvPr id="12" name="TextBox 11"/>
        <xdr:cNvSpPr txBox="1"/>
      </xdr:nvSpPr>
      <xdr:spPr>
        <a:xfrm>
          <a:off x="7419975" y="1781175"/>
          <a:ext cx="9239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Code  Ver.    </a:t>
          </a:r>
        </a:p>
        <a:p>
          <a:r>
            <a:rPr lang="en-US" sz="1100" b="1">
              <a:solidFill>
                <a:sysClr val="windowText" lastClr="000000"/>
              </a:solidFill>
            </a:rPr>
            <a:t>------  ------   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...</a:t>
          </a:r>
          <a:endParaRPr lang="en-US">
            <a:effectLst/>
          </a:endParaRPr>
        </a:p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57150</xdr:colOff>
      <xdr:row>2</xdr:row>
      <xdr:rowOff>142875</xdr:rowOff>
    </xdr:from>
    <xdr:to>
      <xdr:col>11</xdr:col>
      <xdr:colOff>371475</xdr:colOff>
      <xdr:row>5</xdr:row>
      <xdr:rowOff>257175</xdr:rowOff>
    </xdr:to>
    <xdr:sp macro="" textlink="">
      <xdr:nvSpPr>
        <xdr:cNvPr id="13" name="TextBox 12"/>
        <xdr:cNvSpPr txBox="1"/>
      </xdr:nvSpPr>
      <xdr:spPr>
        <a:xfrm>
          <a:off x="7419975" y="695325"/>
          <a:ext cx="92392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Code  Ver.    </a:t>
          </a:r>
        </a:p>
        <a:p>
          <a:r>
            <a:rPr lang="en-US" sz="1100" b="1">
              <a:solidFill>
                <a:sysClr val="windowText" lastClr="000000"/>
              </a:solidFill>
            </a:rPr>
            <a:t>------  ------   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...</a:t>
          </a:r>
          <a:endParaRPr lang="en-US">
            <a:effectLst/>
          </a:endParaRPr>
        </a:p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9</xdr:row>
      <xdr:rowOff>247650</xdr:rowOff>
    </xdr:from>
    <xdr:to>
      <xdr:col>10</xdr:col>
      <xdr:colOff>519113</xdr:colOff>
      <xdr:row>16</xdr:row>
      <xdr:rowOff>76200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 flipH="1">
          <a:off x="4391025" y="3333750"/>
          <a:ext cx="3490913" cy="150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519113</xdr:colOff>
      <xdr:row>9</xdr:row>
      <xdr:rowOff>247650</xdr:rowOff>
    </xdr:from>
    <xdr:to>
      <xdr:col>15</xdr:col>
      <xdr:colOff>38100</xdr:colOff>
      <xdr:row>16</xdr:row>
      <xdr:rowOff>152400</xdr:rowOff>
    </xdr:to>
    <xdr:cxnSp macro="">
      <xdr:nvCxnSpPr>
        <xdr:cNvPr id="17" name="Straight Arrow Connector 16"/>
        <xdr:cNvCxnSpPr>
          <a:stCxn id="12" idx="2"/>
        </xdr:cNvCxnSpPr>
      </xdr:nvCxnSpPr>
      <xdr:spPr>
        <a:xfrm>
          <a:off x="7881938" y="3333750"/>
          <a:ext cx="2566987" cy="158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519113</xdr:colOff>
      <xdr:row>5</xdr:row>
      <xdr:rowOff>257175</xdr:rowOff>
    </xdr:from>
    <xdr:to>
      <xdr:col>10</xdr:col>
      <xdr:colOff>519113</xdr:colOff>
      <xdr:row>6</xdr:row>
      <xdr:rowOff>142875</xdr:rowOff>
    </xdr:to>
    <xdr:cxnSp macro="">
      <xdr:nvCxnSpPr>
        <xdr:cNvPr id="23" name="Straight Arrow Connector 22"/>
        <xdr:cNvCxnSpPr>
          <a:stCxn id="13" idx="2"/>
          <a:endCxn id="12" idx="0"/>
        </xdr:cNvCxnSpPr>
      </xdr:nvCxnSpPr>
      <xdr:spPr>
        <a:xfrm>
          <a:off x="7881938" y="189547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428626</xdr:colOff>
      <xdr:row>18</xdr:row>
      <xdr:rowOff>57150</xdr:rowOff>
    </xdr:from>
    <xdr:to>
      <xdr:col>4</xdr:col>
      <xdr:colOff>542925</xdr:colOff>
      <xdr:row>30</xdr:row>
      <xdr:rowOff>85725</xdr:rowOff>
    </xdr:to>
    <xdr:cxnSp macro="">
      <xdr:nvCxnSpPr>
        <xdr:cNvPr id="25" name="Straight Arrow Connector 24"/>
        <xdr:cNvCxnSpPr/>
      </xdr:nvCxnSpPr>
      <xdr:spPr>
        <a:xfrm flipH="1">
          <a:off x="2305051" y="5200650"/>
          <a:ext cx="1943099" cy="2486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18</xdr:row>
      <xdr:rowOff>66675</xdr:rowOff>
    </xdr:from>
    <xdr:to>
      <xdr:col>6</xdr:col>
      <xdr:colOff>581025</xdr:colOff>
      <xdr:row>30</xdr:row>
      <xdr:rowOff>114300</xdr:rowOff>
    </xdr:to>
    <xdr:cxnSp macro="">
      <xdr:nvCxnSpPr>
        <xdr:cNvPr id="28" name="Straight Arrow Connector 27"/>
        <xdr:cNvCxnSpPr/>
      </xdr:nvCxnSpPr>
      <xdr:spPr>
        <a:xfrm>
          <a:off x="4324350" y="5210175"/>
          <a:ext cx="1181100" cy="2505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18</xdr:row>
      <xdr:rowOff>171450</xdr:rowOff>
    </xdr:from>
    <xdr:to>
      <xdr:col>15</xdr:col>
      <xdr:colOff>228600</xdr:colOff>
      <xdr:row>30</xdr:row>
      <xdr:rowOff>66675</xdr:rowOff>
    </xdr:to>
    <xdr:cxnSp macro="">
      <xdr:nvCxnSpPr>
        <xdr:cNvPr id="31" name="Straight Arrow Connector 30"/>
        <xdr:cNvCxnSpPr/>
      </xdr:nvCxnSpPr>
      <xdr:spPr>
        <a:xfrm flipH="1">
          <a:off x="9210675" y="5314950"/>
          <a:ext cx="1428750" cy="2352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18</xdr:row>
      <xdr:rowOff>133350</xdr:rowOff>
    </xdr:from>
    <xdr:to>
      <xdr:col>17</xdr:col>
      <xdr:colOff>600075</xdr:colOff>
      <xdr:row>30</xdr:row>
      <xdr:rowOff>57150</xdr:rowOff>
    </xdr:to>
    <xdr:cxnSp macro="">
      <xdr:nvCxnSpPr>
        <xdr:cNvPr id="32" name="Straight Arrow Connector 31"/>
        <xdr:cNvCxnSpPr/>
      </xdr:nvCxnSpPr>
      <xdr:spPr>
        <a:xfrm>
          <a:off x="10915650" y="5276850"/>
          <a:ext cx="1314450" cy="2381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13</xdr:row>
      <xdr:rowOff>142875</xdr:rowOff>
    </xdr:from>
    <xdr:to>
      <xdr:col>12</xdr:col>
      <xdr:colOff>119403</xdr:colOff>
      <xdr:row>23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6" y="2419350"/>
          <a:ext cx="100352" cy="2247900"/>
        </a:xfrm>
        <a:prstGeom prst="rect">
          <a:avLst/>
        </a:prstGeom>
      </xdr:spPr>
    </xdr:pic>
    <xdr:clientData/>
  </xdr:twoCellAnchor>
  <xdr:twoCellAnchor>
    <xdr:from>
      <xdr:col>13</xdr:col>
      <xdr:colOff>228600</xdr:colOff>
      <xdr:row>13</xdr:row>
      <xdr:rowOff>19050</xdr:rowOff>
    </xdr:from>
    <xdr:to>
      <xdr:col>16</xdr:col>
      <xdr:colOff>358775</xdr:colOff>
      <xdr:row>22</xdr:row>
      <xdr:rowOff>71292</xdr:rowOff>
    </xdr:to>
    <xdr:sp macro="" textlink="">
      <xdr:nvSpPr>
        <xdr:cNvPr id="3" name="TextBox 2"/>
        <xdr:cNvSpPr txBox="1"/>
      </xdr:nvSpPr>
      <xdr:spPr>
        <a:xfrm>
          <a:off x="11372850" y="2295525"/>
          <a:ext cx="1958975" cy="2214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</a:t>
          </a:r>
        </a:p>
        <a:p>
          <a:r>
            <a:rPr lang="en-US" sz="1100" baseline="0">
              <a:solidFill>
                <a:srgbClr val="0070C0"/>
              </a:solidFill>
            </a:rPr>
            <a:t>id_plf _____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id_factory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plf_code________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/>
            <a:t>plf_description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id_currency ___ (sell)</a:t>
          </a:r>
        </a:p>
        <a:p>
          <a:r>
            <a:rPr lang="en-US" sz="1100" baseline="0">
              <a:solidFill>
                <a:srgbClr val="00B050"/>
              </a:solidFill>
            </a:rPr>
            <a:t>id_zone 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</a:t>
          </a:r>
          <a:r>
            <a:rPr lang="en-US" sz="1100" baseline="0"/>
            <a:t>Ex_Rate  ___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(M)</a:t>
          </a:r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plf_d</a:t>
          </a:r>
          <a:r>
            <a:rPr lang="en-US" sz="1100" baseline="0"/>
            <a:t>ate __/__/__</a:t>
          </a:r>
        </a:p>
        <a:p>
          <a:r>
            <a:rPr lang="en-US" sz="1100" baseline="0"/>
            <a:t>plf_update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oneCellAnchor>
    <xdr:from>
      <xdr:col>1</xdr:col>
      <xdr:colOff>0</xdr:colOff>
      <xdr:row>29</xdr:row>
      <xdr:rowOff>0</xdr:rowOff>
    </xdr:from>
    <xdr:ext cx="6249272" cy="3791479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962650"/>
          <a:ext cx="6249272" cy="379147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19</xdr:col>
          <xdr:colOff>476250</xdr:colOff>
          <xdr:row>45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571500</xdr:colOff>
          <xdr:row>29</xdr:row>
          <xdr:rowOff>0</xdr:rowOff>
        </xdr:from>
        <xdr:to>
          <xdr:col>32</xdr:col>
          <xdr:colOff>38100</xdr:colOff>
          <xdr:row>37</xdr:row>
          <xdr:rowOff>76200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51</xdr:row>
      <xdr:rowOff>0</xdr:rowOff>
    </xdr:from>
    <xdr:to>
      <xdr:col>7</xdr:col>
      <xdr:colOff>705684</xdr:colOff>
      <xdr:row>65</xdr:row>
      <xdr:rowOff>38478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0534650"/>
          <a:ext cx="5973009" cy="27054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20</xdr:col>
          <xdr:colOff>247650</xdr:colOff>
          <xdr:row>61</xdr:row>
          <xdr:rowOff>152400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51</xdr:row>
          <xdr:rowOff>0</xdr:rowOff>
        </xdr:from>
        <xdr:to>
          <xdr:col>32</xdr:col>
          <xdr:colOff>295275</xdr:colOff>
          <xdr:row>59</xdr:row>
          <xdr:rowOff>171450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14094</xdr:colOff>
      <xdr:row>24</xdr:row>
      <xdr:rowOff>1</xdr:rowOff>
    </xdr:from>
    <xdr:to>
      <xdr:col>14</xdr:col>
      <xdr:colOff>209842</xdr:colOff>
      <xdr:row>31</xdr:row>
      <xdr:rowOff>57151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344" y="3609976"/>
          <a:ext cx="195748" cy="2019300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28</xdr:row>
      <xdr:rowOff>180975</xdr:rowOff>
    </xdr:from>
    <xdr:to>
      <xdr:col>8</xdr:col>
      <xdr:colOff>371475</xdr:colOff>
      <xdr:row>31</xdr:row>
      <xdr:rowOff>66675</xdr:rowOff>
    </xdr:to>
    <xdr:cxnSp macro="">
      <xdr:nvCxnSpPr>
        <xdr:cNvPr id="7" name="Straight Arrow Connector 6"/>
        <xdr:cNvCxnSpPr/>
      </xdr:nvCxnSpPr>
      <xdr:spPr>
        <a:xfrm flipV="1">
          <a:off x="6943725" y="5819775"/>
          <a:ext cx="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28</xdr:row>
      <xdr:rowOff>161925</xdr:rowOff>
    </xdr:from>
    <xdr:to>
      <xdr:col>10</xdr:col>
      <xdr:colOff>266700</xdr:colOff>
      <xdr:row>31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8810625" y="5800725"/>
          <a:ext cx="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</xdr:colOff>
      <xdr:row>17</xdr:row>
      <xdr:rowOff>142875</xdr:rowOff>
    </xdr:from>
    <xdr:ext cx="9077324" cy="866775"/>
    <xdr:sp macro="" textlink="">
      <xdr:nvSpPr>
        <xdr:cNvPr id="6" name="TextBox 5"/>
        <xdr:cNvSpPr txBox="1"/>
      </xdr:nvSpPr>
      <xdr:spPr>
        <a:xfrm>
          <a:off x="409576" y="2428875"/>
          <a:ext cx="9077324" cy="866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PR. LST. CODE :  </a:t>
          </a:r>
          <a:r>
            <a:rPr lang="en-US" sz="1100" b="0"/>
            <a:t>plf_code                               </a:t>
          </a:r>
          <a:r>
            <a:rPr lang="en-US" sz="1100" b="1"/>
            <a:t>FACTORY CURRENCY</a:t>
          </a:r>
          <a:r>
            <a:rPr lang="en-US" sz="1100" b="1" baseline="0"/>
            <a:t>           :</a:t>
          </a:r>
          <a:r>
            <a:rPr lang="en-US" sz="1100" b="0" baseline="0"/>
            <a:t>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curr_code</a:t>
          </a:r>
          <a:r>
            <a:rPr lang="en-US" sz="1100" b="0" baseline="0"/>
            <a:t> (</a:t>
          </a:r>
          <a:r>
            <a:rPr lang="en-US" sz="1100" b="0" baseline="0">
              <a:solidFill>
                <a:srgbClr val="00B050"/>
              </a:solidFill>
            </a:rPr>
            <a:t>id_factory /id_currency</a:t>
          </a:r>
          <a:r>
            <a:rPr lang="en-US" sz="1100" b="0" baseline="0"/>
            <a:t>)        </a:t>
          </a:r>
          <a:r>
            <a:rPr lang="en-US" sz="1100" b="1" baseline="0"/>
            <a:t>CORRECTION       :</a:t>
          </a:r>
          <a:r>
            <a:rPr lang="en-US" sz="1100" b="0" baseline="0"/>
            <a:t>  plf_correction      %</a:t>
          </a:r>
          <a:endParaRPr lang="en-US" sz="1100" b="1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plf_description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       </a:t>
          </a:r>
          <a:r>
            <a:rPr lang="en-US" sz="1100" b="1"/>
            <a:t>PRICE LIST CURRENCY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urr_code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id_currency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</a:t>
          </a:r>
          <a:r>
            <a:rPr lang="en-US" sz="1100" b="1"/>
            <a:t>CREATION DATE</a:t>
          </a:r>
          <a:r>
            <a:rPr lang="en-US" sz="1100" b="0"/>
            <a:t> :  plf_date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ZONE :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z_description 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id_zone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CREATION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DATE EX. RATE :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cc_value (* on plf_date)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plf_update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plf_season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EX. RATE     :  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plf_ex_rate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LANGUAJE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:  lg_name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id_languaje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11</xdr:col>
      <xdr:colOff>142875</xdr:colOff>
      <xdr:row>33</xdr:row>
      <xdr:rowOff>133350</xdr:rowOff>
    </xdr:from>
    <xdr:to>
      <xdr:col>13</xdr:col>
      <xdr:colOff>330200</xdr:colOff>
      <xdr:row>43</xdr:row>
      <xdr:rowOff>180975</xdr:rowOff>
    </xdr:to>
    <xdr:sp macro="" textlink="">
      <xdr:nvSpPr>
        <xdr:cNvPr id="10" name="TextBox 9"/>
        <xdr:cNvSpPr txBox="1"/>
      </xdr:nvSpPr>
      <xdr:spPr>
        <a:xfrm>
          <a:off x="10153650" y="7248525"/>
          <a:ext cx="1958975" cy="253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</a:t>
          </a:r>
        </a:p>
        <a:p>
          <a:r>
            <a:rPr lang="en-US" sz="1100" baseline="0">
              <a:solidFill>
                <a:srgbClr val="0070C0"/>
              </a:solidFill>
            </a:rPr>
            <a:t>id_plf _____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id_factory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plf_code________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/>
            <a:t>plf_description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id_currency ___ (sell)</a:t>
          </a:r>
        </a:p>
        <a:p>
          <a:r>
            <a:rPr lang="en-US" sz="1100" baseline="0">
              <a:solidFill>
                <a:srgbClr val="00B050"/>
              </a:solidFill>
            </a:rPr>
            <a:t>id_zone ___</a:t>
          </a:r>
        </a:p>
        <a:p>
          <a:r>
            <a:rPr lang="en-US" sz="1100" baseline="0">
              <a:solidFill>
                <a:srgbClr val="00B050"/>
              </a:solidFill>
            </a:rPr>
            <a:t>id_languaje _____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</a:t>
          </a:r>
          <a:r>
            <a:rPr lang="en-US" sz="1100" baseline="0"/>
            <a:t>Ex_Rate  ___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(M)</a:t>
          </a:r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plf_d</a:t>
          </a:r>
          <a:r>
            <a:rPr lang="en-US" sz="1100" baseline="0"/>
            <a:t>ate __/__/__</a:t>
          </a:r>
        </a:p>
        <a:p>
          <a:r>
            <a:rPr lang="en-US" sz="1100" baseline="0"/>
            <a:t>plf_update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11</xdr:col>
      <xdr:colOff>57150</xdr:colOff>
      <xdr:row>6</xdr:row>
      <xdr:rowOff>19052</xdr:rowOff>
    </xdr:from>
    <xdr:to>
      <xdr:col>14</xdr:col>
      <xdr:colOff>257175</xdr:colOff>
      <xdr:row>15</xdr:row>
      <xdr:rowOff>28576</xdr:rowOff>
    </xdr:to>
    <xdr:sp macro="" textlink="">
      <xdr:nvSpPr>
        <xdr:cNvPr id="11" name="TextBox 10"/>
        <xdr:cNvSpPr txBox="1"/>
      </xdr:nvSpPr>
      <xdr:spPr>
        <a:xfrm>
          <a:off x="10067925" y="1333502"/>
          <a:ext cx="2828925" cy="1724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 DETAILS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70C0"/>
              </a:solidFill>
            </a:rPr>
            <a:t>id_plf_det_____ (U/I)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id_plf _____ (L) 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id_cost ___</a:t>
          </a:r>
          <a:endParaRPr lang="en-US" sz="1100">
            <a:solidFill>
              <a:srgbClr val="00B050"/>
            </a:solidFill>
          </a:endParaRPr>
        </a:p>
        <a:p>
          <a:r>
            <a:rPr lang="en-US" sz="1100" baseline="0">
              <a:solidFill>
                <a:srgbClr val="00B050"/>
              </a:solidFill>
            </a:rPr>
            <a:t>id_cost_version ___</a:t>
          </a:r>
        </a:p>
        <a:p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plfd_Fty Cost -0___ (CDB) "Costing Versions"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Sell-1 ___ (currency Factory) (C) 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Sell-2 ___ (currency sell )(C) </a:t>
          </a:r>
        </a:p>
        <a:p>
          <a:r>
            <a:rPr lang="en-US" sz="1100" baseline="0"/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/>
            <a:t>Fty Sell-3 (M) ___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9</xdr:col>
      <xdr:colOff>14094</xdr:colOff>
      <xdr:row>35</xdr:row>
      <xdr:rowOff>142876</xdr:rowOff>
    </xdr:from>
    <xdr:to>
      <xdr:col>9</xdr:col>
      <xdr:colOff>169215</xdr:colOff>
      <xdr:row>43</xdr:row>
      <xdr:rowOff>28575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1294" y="7648576"/>
          <a:ext cx="155121" cy="16001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11</xdr:col>
      <xdr:colOff>209550</xdr:colOff>
      <xdr:row>75</xdr:row>
      <xdr:rowOff>45032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182225"/>
          <a:ext cx="10058400" cy="51885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24</xdr:col>
          <xdr:colOff>161925</xdr:colOff>
          <xdr:row>58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35</xdr:row>
      <xdr:rowOff>114300</xdr:rowOff>
    </xdr:from>
    <xdr:to>
      <xdr:col>13</xdr:col>
      <xdr:colOff>282575</xdr:colOff>
      <xdr:row>44</xdr:row>
      <xdr:rowOff>180975</xdr:rowOff>
    </xdr:to>
    <xdr:sp macro="" textlink="">
      <xdr:nvSpPr>
        <xdr:cNvPr id="6" name="TextBox 5"/>
        <xdr:cNvSpPr txBox="1"/>
      </xdr:nvSpPr>
      <xdr:spPr>
        <a:xfrm>
          <a:off x="10106025" y="7743825"/>
          <a:ext cx="195897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</a:t>
          </a:r>
        </a:p>
        <a:p>
          <a:r>
            <a:rPr lang="en-US" sz="1100" baseline="0">
              <a:solidFill>
                <a:srgbClr val="0070C0"/>
              </a:solidFill>
            </a:rPr>
            <a:t>id_plf _____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id_factory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plf_code________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/>
            <a:t>plf_description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id_currency ___ (sell)</a:t>
          </a:r>
        </a:p>
        <a:p>
          <a:r>
            <a:rPr lang="en-US" sz="1100" baseline="0">
              <a:solidFill>
                <a:srgbClr val="00B050"/>
              </a:solidFill>
            </a:rPr>
            <a:t>id_zone ___</a:t>
          </a:r>
        </a:p>
        <a:p>
          <a:r>
            <a:rPr lang="en-US" sz="1100" baseline="0">
              <a:solidFill>
                <a:srgbClr val="00B050"/>
              </a:solidFill>
            </a:rPr>
            <a:t>id_languaje _____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</a:t>
          </a:r>
          <a:r>
            <a:rPr lang="en-US" sz="1100" baseline="0"/>
            <a:t>Ex_Rate  ___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(M)</a:t>
          </a:r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plf_d</a:t>
          </a:r>
          <a:r>
            <a:rPr lang="en-US" sz="1100" baseline="0"/>
            <a:t>ate __/__/__</a:t>
          </a:r>
        </a:p>
        <a:p>
          <a:r>
            <a:rPr lang="en-US" sz="1100" baseline="0"/>
            <a:t>plf_update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14</xdr:col>
      <xdr:colOff>14094</xdr:colOff>
      <xdr:row>24</xdr:row>
      <xdr:rowOff>1</xdr:rowOff>
    </xdr:from>
    <xdr:to>
      <xdr:col>14</xdr:col>
      <xdr:colOff>209842</xdr:colOff>
      <xdr:row>31</xdr:row>
      <xdr:rowOff>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3769" y="8153401"/>
          <a:ext cx="195748" cy="2019300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31</xdr:row>
      <xdr:rowOff>171450</xdr:rowOff>
    </xdr:from>
    <xdr:to>
      <xdr:col>8</xdr:col>
      <xdr:colOff>371475</xdr:colOff>
      <xdr:row>33</xdr:row>
      <xdr:rowOff>66675</xdr:rowOff>
    </xdr:to>
    <xdr:cxnSp macro="">
      <xdr:nvCxnSpPr>
        <xdr:cNvPr id="9" name="Straight Arrow Connector 8"/>
        <xdr:cNvCxnSpPr/>
      </xdr:nvCxnSpPr>
      <xdr:spPr>
        <a:xfrm flipV="1">
          <a:off x="7286625" y="10420350"/>
          <a:ext cx="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32</xdr:row>
      <xdr:rowOff>0</xdr:rowOff>
    </xdr:from>
    <xdr:to>
      <xdr:col>10</xdr:col>
      <xdr:colOff>266700</xdr:colOff>
      <xdr:row>33</xdr:row>
      <xdr:rowOff>66675</xdr:rowOff>
    </xdr:to>
    <xdr:cxnSp macro="">
      <xdr:nvCxnSpPr>
        <xdr:cNvPr id="10" name="Straight Arrow Connector 9"/>
        <xdr:cNvCxnSpPr/>
      </xdr:nvCxnSpPr>
      <xdr:spPr>
        <a:xfrm flipV="1">
          <a:off x="9153525" y="10439400"/>
          <a:ext cx="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</xdr:colOff>
      <xdr:row>18</xdr:row>
      <xdr:rowOff>19050</xdr:rowOff>
    </xdr:from>
    <xdr:ext cx="8810624" cy="866775"/>
    <xdr:sp macro="" textlink="">
      <xdr:nvSpPr>
        <xdr:cNvPr id="11" name="TextBox 10"/>
        <xdr:cNvSpPr txBox="1"/>
      </xdr:nvSpPr>
      <xdr:spPr>
        <a:xfrm>
          <a:off x="409576" y="7029450"/>
          <a:ext cx="8810624" cy="866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PR. LST. CODE :  </a:t>
          </a:r>
          <a:r>
            <a:rPr lang="en-US" sz="1100" b="0"/>
            <a:t>2015-BCN                         </a:t>
          </a:r>
          <a:r>
            <a:rPr lang="en-US" sz="1100" b="1"/>
            <a:t>FACTORY CURRENCY</a:t>
          </a:r>
          <a:r>
            <a:rPr lang="en-US" sz="1100" b="1" baseline="0"/>
            <a:t>           :</a:t>
          </a:r>
          <a:r>
            <a:rPr lang="en-US" sz="1100" b="0" baseline="0"/>
            <a:t>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VND</a:t>
          </a:r>
          <a:r>
            <a:rPr lang="en-US" sz="1100" b="0" baseline="0"/>
            <a:t>                            </a:t>
          </a:r>
          <a:r>
            <a:rPr lang="en-US" sz="1100" b="1" baseline="0"/>
            <a:t>CORRECTION       :</a:t>
          </a:r>
          <a:r>
            <a:rPr lang="en-US" sz="1100" b="0" baseline="0"/>
            <a:t>  5    %</a:t>
          </a:r>
          <a:endParaRPr lang="en-US" sz="1100" b="1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Tarifa Barcelona 2015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</a:t>
          </a:r>
          <a:r>
            <a:rPr lang="en-US" sz="1100" b="1"/>
            <a:t>PRICE LIST CURRENCY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USD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</a:t>
          </a:r>
          <a:r>
            <a:rPr lang="en-US" sz="1100" b="1"/>
            <a:t>CREATION DATE</a:t>
          </a:r>
          <a:r>
            <a:rPr lang="en-US" sz="1100" b="0"/>
            <a:t> :  01/01/15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ZONE :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SP                                                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CREATION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DATE EX. RATE :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22468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01/01/15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EX. RATE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22500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LANGUAJE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:  Catala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10</xdr:col>
      <xdr:colOff>819150</xdr:colOff>
      <xdr:row>6</xdr:row>
      <xdr:rowOff>1</xdr:rowOff>
    </xdr:from>
    <xdr:to>
      <xdr:col>13</xdr:col>
      <xdr:colOff>752475</xdr:colOff>
      <xdr:row>14</xdr:row>
      <xdr:rowOff>180976</xdr:rowOff>
    </xdr:to>
    <xdr:sp macro="" textlink="">
      <xdr:nvSpPr>
        <xdr:cNvPr id="12" name="TextBox 11"/>
        <xdr:cNvSpPr txBox="1"/>
      </xdr:nvSpPr>
      <xdr:spPr>
        <a:xfrm>
          <a:off x="9705975" y="1314451"/>
          <a:ext cx="282892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 DETAILS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70C0"/>
              </a:solidFill>
            </a:rPr>
            <a:t>id_plf_det_____ (U/I)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id_plf _____ (L) 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id_cost ___</a:t>
          </a:r>
          <a:endParaRPr lang="en-US" sz="1100">
            <a:solidFill>
              <a:srgbClr val="00B050"/>
            </a:solidFill>
          </a:endParaRPr>
        </a:p>
        <a:p>
          <a:r>
            <a:rPr lang="en-US" sz="1100" baseline="0">
              <a:solidFill>
                <a:srgbClr val="00B050"/>
              </a:solidFill>
            </a:rPr>
            <a:t>id_cost_version ___</a:t>
          </a:r>
        </a:p>
        <a:p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plfd_Fty Cost -0___ (CDB) "Costing Versions"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Sell-1 ___ (currency Factory) (C) 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Sell-2 ___ (currency sell )(C) </a:t>
          </a:r>
        </a:p>
        <a:p>
          <a:r>
            <a:rPr lang="en-US" sz="1100" baseline="0"/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/>
            <a:t>Fty Sell-3 (M) ___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9</xdr:col>
      <xdr:colOff>14094</xdr:colOff>
      <xdr:row>37</xdr:row>
      <xdr:rowOff>142876</xdr:rowOff>
    </xdr:from>
    <xdr:to>
      <xdr:col>9</xdr:col>
      <xdr:colOff>188320</xdr:colOff>
      <xdr:row>45</xdr:row>
      <xdr:rowOff>47625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1294" y="8086726"/>
          <a:ext cx="174226" cy="1619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909445</xdr:colOff>
      <xdr:row>18</xdr:row>
      <xdr:rowOff>34420</xdr:rowOff>
    </xdr:from>
    <xdr:to>
      <xdr:col>9</xdr:col>
      <xdr:colOff>182477</xdr:colOff>
      <xdr:row>24</xdr:row>
      <xdr:rowOff>123826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920" y="3453895"/>
          <a:ext cx="187432" cy="1441956"/>
        </a:xfrm>
        <a:prstGeom prst="rect">
          <a:avLst/>
        </a:prstGeom>
      </xdr:spPr>
    </xdr:pic>
    <xdr:clientData/>
  </xdr:twoCellAnchor>
  <xdr:oneCellAnchor>
    <xdr:from>
      <xdr:col>3</xdr:col>
      <xdr:colOff>1</xdr:colOff>
      <xdr:row>13</xdr:row>
      <xdr:rowOff>19051</xdr:rowOff>
    </xdr:from>
    <xdr:ext cx="5114924" cy="704850"/>
    <xdr:sp macro="" textlink="">
      <xdr:nvSpPr>
        <xdr:cNvPr id="4" name="TextBox 3"/>
        <xdr:cNvSpPr txBox="1"/>
      </xdr:nvSpPr>
      <xdr:spPr>
        <a:xfrm>
          <a:off x="1304926" y="2295526"/>
          <a:ext cx="5114924" cy="704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PR. LST. CODE :  </a:t>
          </a:r>
          <a:r>
            <a:rPr lang="en-US" sz="1100" b="0"/>
            <a:t>plf_code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plf_season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</a:t>
          </a:r>
          <a:endParaRPr lang="en-US" sz="1100" b="0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plf_description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      </a:t>
          </a:r>
          <a:r>
            <a:rPr lang="en-US" sz="1100" b="1"/>
            <a:t>CREATION DATE</a:t>
          </a:r>
          <a:r>
            <a:rPr lang="en-US" sz="1100" b="0"/>
            <a:t>  :  plf_date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ZONE :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z_description 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id_zone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 plf_update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8</xdr:col>
      <xdr:colOff>909445</xdr:colOff>
      <xdr:row>35</xdr:row>
      <xdr:rowOff>34420</xdr:rowOff>
    </xdr:from>
    <xdr:to>
      <xdr:col>9</xdr:col>
      <xdr:colOff>209551</xdr:colOff>
      <xdr:row>45</xdr:row>
      <xdr:rowOff>165853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920" y="6901945"/>
          <a:ext cx="214506" cy="2236458"/>
        </a:xfrm>
        <a:prstGeom prst="rect">
          <a:avLst/>
        </a:prstGeom>
      </xdr:spPr>
    </xdr:pic>
    <xdr:clientData/>
  </xdr:twoCellAnchor>
  <xdr:oneCellAnchor>
    <xdr:from>
      <xdr:col>3</xdr:col>
      <xdr:colOff>1</xdr:colOff>
      <xdr:row>30</xdr:row>
      <xdr:rowOff>19051</xdr:rowOff>
    </xdr:from>
    <xdr:ext cx="5114924" cy="704850"/>
    <xdr:sp macro="" textlink="">
      <xdr:nvSpPr>
        <xdr:cNvPr id="6" name="TextBox 5"/>
        <xdr:cNvSpPr txBox="1"/>
      </xdr:nvSpPr>
      <xdr:spPr>
        <a:xfrm>
          <a:off x="1304926" y="2295526"/>
          <a:ext cx="5114924" cy="704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PR. LST. CODE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2015-BCN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</a:t>
          </a:r>
          <a:endParaRPr lang="en-US" sz="1100" b="0"/>
        </a:p>
        <a:p>
          <a:r>
            <a:rPr lang="en-US" sz="1100" b="1"/>
            <a:t>DESCRIPTION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Tarifa Barcelona 2015    </a:t>
          </a:r>
          <a:r>
            <a:rPr lang="en-US" sz="1100" b="1"/>
            <a:t>CREATION DATE</a:t>
          </a:r>
          <a:r>
            <a:rPr lang="en-US" sz="1100" b="0"/>
            <a:t>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01/01/15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ZONE :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 01/01/15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19051</xdr:colOff>
      <xdr:row>12</xdr:row>
      <xdr:rowOff>171449</xdr:rowOff>
    </xdr:from>
    <xdr:to>
      <xdr:col>17</xdr:col>
      <xdr:colOff>152400</xdr:colOff>
      <xdr:row>20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6551" y="2257424"/>
          <a:ext cx="133349" cy="2171701"/>
        </a:xfrm>
        <a:prstGeom prst="rect">
          <a:avLst/>
        </a:prstGeom>
      </xdr:spPr>
    </xdr:pic>
    <xdr:clientData/>
  </xdr:twoCellAnchor>
  <xdr:twoCellAnchor>
    <xdr:from>
      <xdr:col>17</xdr:col>
      <xdr:colOff>323850</xdr:colOff>
      <xdr:row>3</xdr:row>
      <xdr:rowOff>161925</xdr:rowOff>
    </xdr:from>
    <xdr:to>
      <xdr:col>21</xdr:col>
      <xdr:colOff>2381</xdr:colOff>
      <xdr:row>17</xdr:row>
      <xdr:rowOff>19050</xdr:rowOff>
    </xdr:to>
    <xdr:sp macro="" textlink="">
      <xdr:nvSpPr>
        <xdr:cNvPr id="3" name="TextBox 2"/>
        <xdr:cNvSpPr txBox="1"/>
      </xdr:nvSpPr>
      <xdr:spPr>
        <a:xfrm>
          <a:off x="13515975" y="714375"/>
          <a:ext cx="1955006" cy="298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ZONE</a:t>
          </a:r>
        </a:p>
        <a:p>
          <a:r>
            <a:rPr lang="en-US" sz="1100" baseline="0">
              <a:solidFill>
                <a:srgbClr val="0070C0"/>
              </a:solidFill>
            </a:rPr>
            <a:t>id_plz_____ (U/I)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plz_code________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plz_d</a:t>
          </a:r>
          <a:r>
            <a:rPr lang="en-US" sz="1100" baseline="0"/>
            <a:t>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id_plf ___</a:t>
          </a:r>
        </a:p>
        <a:p>
          <a:r>
            <a:rPr lang="en-US" sz="1100" baseline="0">
              <a:solidFill>
                <a:srgbClr val="00B050"/>
              </a:solidFill>
            </a:rPr>
            <a:t>id_currency___ (sell)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plz_ex_Rate ___ (M)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id_languaje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plz_c</a:t>
          </a:r>
          <a:r>
            <a:rPr lang="en-US" sz="1100" baseline="0"/>
            <a:t>ommission ___%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plz_f</a:t>
          </a:r>
          <a:r>
            <a:rPr lang="en-US" sz="1100" baseline="0"/>
            <a:t>reight ___ €/kg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plz_t</a:t>
          </a:r>
          <a:r>
            <a:rPr lang="en-US" sz="1100" baseline="0"/>
            <a:t>axes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plz_m</a:t>
          </a:r>
          <a:r>
            <a:rPr lang="en-US" sz="1100" baseline="0"/>
            <a:t>argin ___%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plz_d</a:t>
          </a:r>
          <a:r>
            <a:rPr lang="en-US" sz="1100" baseline="0"/>
            <a:t>ate __/__/__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plz_u</a:t>
          </a:r>
          <a:r>
            <a:rPr lang="en-US" sz="1100" baseline="0"/>
            <a:t>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286615</xdr:colOff>
      <xdr:row>51</xdr:row>
      <xdr:rowOff>124480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6153150"/>
          <a:ext cx="6201640" cy="46964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695325</xdr:colOff>
          <xdr:row>27</xdr:row>
          <xdr:rowOff>76200</xdr:rowOff>
        </xdr:from>
        <xdr:to>
          <xdr:col>18</xdr:col>
          <xdr:colOff>19050</xdr:colOff>
          <xdr:row>49</xdr:row>
          <xdr:rowOff>152400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361950</xdr:colOff>
          <xdr:row>27</xdr:row>
          <xdr:rowOff>114300</xdr:rowOff>
        </xdr:from>
        <xdr:to>
          <xdr:col>31</xdr:col>
          <xdr:colOff>228600</xdr:colOff>
          <xdr:row>34</xdr:row>
          <xdr:rowOff>171450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53</xdr:row>
      <xdr:rowOff>0</xdr:rowOff>
    </xdr:from>
    <xdr:to>
      <xdr:col>8</xdr:col>
      <xdr:colOff>57984</xdr:colOff>
      <xdr:row>67</xdr:row>
      <xdr:rowOff>38478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106150"/>
          <a:ext cx="5973009" cy="27054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18</xdr:col>
          <xdr:colOff>209550</xdr:colOff>
          <xdr:row>60</xdr:row>
          <xdr:rowOff>76200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53</xdr:row>
          <xdr:rowOff>0</xdr:rowOff>
        </xdr:from>
        <xdr:to>
          <xdr:col>30</xdr:col>
          <xdr:colOff>352425</xdr:colOff>
          <xdr:row>57</xdr:row>
          <xdr:rowOff>161925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14094</xdr:colOff>
      <xdr:row>23</xdr:row>
      <xdr:rowOff>1</xdr:rowOff>
    </xdr:from>
    <xdr:to>
      <xdr:col>21</xdr:col>
      <xdr:colOff>219075</xdr:colOff>
      <xdr:row>27</xdr:row>
      <xdr:rowOff>75131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2869" y="4562476"/>
          <a:ext cx="204981" cy="2114550"/>
        </a:xfrm>
        <a:prstGeom prst="rect">
          <a:avLst/>
        </a:prstGeom>
      </xdr:spPr>
    </xdr:pic>
    <xdr:clientData/>
  </xdr:twoCellAnchor>
  <xdr:twoCellAnchor>
    <xdr:from>
      <xdr:col>10</xdr:col>
      <xdr:colOff>257175</xdr:colOff>
      <xdr:row>27</xdr:row>
      <xdr:rowOff>142875</xdr:rowOff>
    </xdr:from>
    <xdr:to>
      <xdr:col>10</xdr:col>
      <xdr:colOff>257175</xdr:colOff>
      <xdr:row>30</xdr:row>
      <xdr:rowOff>85725</xdr:rowOff>
    </xdr:to>
    <xdr:cxnSp macro="">
      <xdr:nvCxnSpPr>
        <xdr:cNvPr id="5" name="Straight Arrow Connector 4"/>
        <xdr:cNvCxnSpPr/>
      </xdr:nvCxnSpPr>
      <xdr:spPr>
        <a:xfrm flipV="1">
          <a:off x="5438775" y="5848350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523875</xdr:colOff>
      <xdr:row>28</xdr:row>
      <xdr:rowOff>123825</xdr:rowOff>
    </xdr:from>
    <xdr:to>
      <xdr:col>14</xdr:col>
      <xdr:colOff>523875</xdr:colOff>
      <xdr:row>31</xdr:row>
      <xdr:rowOff>66675</xdr:rowOff>
    </xdr:to>
    <xdr:cxnSp macro="">
      <xdr:nvCxnSpPr>
        <xdr:cNvPr id="6" name="Straight Arrow Connector 5"/>
        <xdr:cNvCxnSpPr/>
      </xdr:nvCxnSpPr>
      <xdr:spPr>
        <a:xfrm flipV="1">
          <a:off x="11820525" y="7962900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28</xdr:row>
      <xdr:rowOff>76200</xdr:rowOff>
    </xdr:from>
    <xdr:to>
      <xdr:col>18</xdr:col>
      <xdr:colOff>352425</xdr:colOff>
      <xdr:row>31</xdr:row>
      <xdr:rowOff>19050</xdr:rowOff>
    </xdr:to>
    <xdr:cxnSp macro="">
      <xdr:nvCxnSpPr>
        <xdr:cNvPr id="7" name="Straight Arrow Connector 6"/>
        <xdr:cNvCxnSpPr/>
      </xdr:nvCxnSpPr>
      <xdr:spPr>
        <a:xfrm flipV="1">
          <a:off x="9715500" y="5972175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15</xdr:row>
      <xdr:rowOff>104775</xdr:rowOff>
    </xdr:from>
    <xdr:ext cx="9477375" cy="1147388"/>
    <xdr:sp macro="" textlink="">
      <xdr:nvSpPr>
        <xdr:cNvPr id="8" name="TextBox 7"/>
        <xdr:cNvSpPr txBox="1"/>
      </xdr:nvSpPr>
      <xdr:spPr>
        <a:xfrm>
          <a:off x="555340" y="3176320"/>
          <a:ext cx="9477375" cy="11473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PR. LST. CODE :  </a:t>
          </a:r>
          <a:r>
            <a:rPr lang="en-US" sz="1100" b="0"/>
            <a:t>plz_code                               </a:t>
          </a:r>
          <a:r>
            <a:rPr lang="en-US" sz="1100" b="1"/>
            <a:t>FACTORY PL. CURRENCY</a:t>
          </a:r>
          <a:r>
            <a:rPr lang="en-US" sz="1100" b="1" baseline="0"/>
            <a:t>     :</a:t>
          </a:r>
          <a:r>
            <a:rPr lang="en-US" sz="1100" b="0" baseline="0"/>
            <a:t>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curr_code</a:t>
          </a:r>
          <a:r>
            <a:rPr lang="en-US" sz="1100" b="0" baseline="0"/>
            <a:t> (</a:t>
          </a:r>
          <a:r>
            <a:rPr lang="en-US" sz="1100" b="0" baseline="0">
              <a:solidFill>
                <a:srgbClr val="00B050"/>
              </a:solidFill>
            </a:rPr>
            <a:t>id_plf /id_currency</a:t>
          </a:r>
          <a:r>
            <a:rPr lang="en-US" sz="1100" b="0" baseline="0"/>
            <a:t>)        </a:t>
          </a:r>
          <a:r>
            <a:rPr lang="en-US" sz="1100" b="1" baseline="0"/>
            <a:t>CORRECTION       :</a:t>
          </a:r>
          <a:r>
            <a:rPr lang="en-US" sz="1100" b="0" baseline="0"/>
            <a:t>  plz_correction      %</a:t>
          </a:r>
          <a:endParaRPr lang="en-US" sz="1100" b="1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plz_description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       </a:t>
          </a:r>
          <a:r>
            <a:rPr lang="en-US" sz="1100" b="1"/>
            <a:t>PRICE LIST CURRENCY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urr_code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id_currency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/>
            <a:t>    </a:t>
          </a:r>
          <a:r>
            <a:rPr lang="en-US" sz="1100" b="1"/>
            <a:t>COMMISSION      </a:t>
          </a:r>
          <a:r>
            <a:rPr lang="en-US" sz="1100" b="0"/>
            <a:t>:  plz_commission  %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plz_season        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CREATION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DATE EX. RATE :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cc_value (* on plf_date)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         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plz_freight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€/kg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FTY: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plf_code (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id_plf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EX. RATE     :  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plz_ex_rate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TAXES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: plz_taxes 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CREATION 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plz_date          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MARGIN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: plz_margin 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plz_update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LANGUAGE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lg_name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(if_language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15</xdr:col>
      <xdr:colOff>533400</xdr:colOff>
      <xdr:row>27</xdr:row>
      <xdr:rowOff>133350</xdr:rowOff>
    </xdr:from>
    <xdr:to>
      <xdr:col>15</xdr:col>
      <xdr:colOff>533400</xdr:colOff>
      <xdr:row>30</xdr:row>
      <xdr:rowOff>76200</xdr:rowOff>
    </xdr:to>
    <xdr:cxnSp macro="">
      <xdr:nvCxnSpPr>
        <xdr:cNvPr id="10" name="Straight Arrow Connector 9"/>
        <xdr:cNvCxnSpPr/>
      </xdr:nvCxnSpPr>
      <xdr:spPr>
        <a:xfrm flipV="1">
          <a:off x="12944475" y="7781925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1089161</xdr:colOff>
      <xdr:row>0</xdr:row>
      <xdr:rowOff>196893</xdr:rowOff>
    </xdr:from>
    <xdr:to>
      <xdr:col>16</xdr:col>
      <xdr:colOff>876548</xdr:colOff>
      <xdr:row>14</xdr:row>
      <xdr:rowOff>87189</xdr:rowOff>
    </xdr:to>
    <xdr:sp macro="" textlink="">
      <xdr:nvSpPr>
        <xdr:cNvPr id="9" name="TextBox 8"/>
        <xdr:cNvSpPr txBox="1"/>
      </xdr:nvSpPr>
      <xdr:spPr>
        <a:xfrm>
          <a:off x="13493065" y="196893"/>
          <a:ext cx="1970646" cy="27584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ZONE</a:t>
          </a:r>
        </a:p>
        <a:p>
          <a:r>
            <a:rPr lang="en-US" sz="1100" baseline="0">
              <a:solidFill>
                <a:srgbClr val="0070C0"/>
              </a:solidFill>
            </a:rPr>
            <a:t>id_plz_____ (U/I)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plz_code________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plz_d</a:t>
          </a:r>
          <a:r>
            <a:rPr lang="en-US" sz="1100" baseline="0"/>
            <a:t>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id_plf ___</a:t>
          </a:r>
        </a:p>
        <a:p>
          <a:r>
            <a:rPr lang="en-US" sz="1100" baseline="0">
              <a:solidFill>
                <a:srgbClr val="00B050"/>
              </a:solidFill>
            </a:rPr>
            <a:t>id_currency___ (sell)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plz_ex_Rate ___ (M)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id_languaje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plz_c</a:t>
          </a:r>
          <a:r>
            <a:rPr lang="en-US" sz="1100" baseline="0"/>
            <a:t>ommission ___%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plz_f</a:t>
          </a:r>
          <a:r>
            <a:rPr lang="en-US" sz="1100" baseline="0"/>
            <a:t>reight ___ €/kg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plz_t</a:t>
          </a:r>
          <a:r>
            <a:rPr lang="en-US" sz="1100" baseline="0"/>
            <a:t>axes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plz_m</a:t>
          </a:r>
          <a:r>
            <a:rPr lang="en-US" sz="1100" baseline="0"/>
            <a:t>argin ___%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plz_d</a:t>
          </a:r>
          <a:r>
            <a:rPr lang="en-US" sz="1100" baseline="0"/>
            <a:t>ate __/__/__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plz_u</a:t>
          </a:r>
          <a:r>
            <a:rPr lang="en-US" sz="1100" baseline="0"/>
            <a:t>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18</xdr:col>
      <xdr:colOff>232569</xdr:colOff>
      <xdr:row>0</xdr:row>
      <xdr:rowOff>106747</xdr:rowOff>
    </xdr:from>
    <xdr:to>
      <xdr:col>20</xdr:col>
      <xdr:colOff>1008495</xdr:colOff>
      <xdr:row>14</xdr:row>
      <xdr:rowOff>113729</xdr:rowOff>
    </xdr:to>
    <xdr:sp macro="" textlink="">
      <xdr:nvSpPr>
        <xdr:cNvPr id="11" name="TextBox 10"/>
        <xdr:cNvSpPr txBox="1"/>
      </xdr:nvSpPr>
      <xdr:spPr>
        <a:xfrm>
          <a:off x="15889957" y="106747"/>
          <a:ext cx="2927077" cy="2875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ZONE DETAILS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70C0"/>
              </a:solidFill>
            </a:rPr>
            <a:t>id_plz_det_____ (U/I)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id_plz ___  (L)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id_plf_det _____ </a:t>
          </a:r>
        </a:p>
        <a:p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plzd_Weight ___ Kg (CDB) "COST VERSION"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 -4____ (currency  zone) (C) 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Freight ___ (C)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Taxes ___ (C)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Margin-1 ___ (C)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plzd_Margin-2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Zone Sell - 5 ___ (C)</a:t>
          </a:r>
        </a:p>
        <a:p>
          <a:r>
            <a:rPr lang="en-US" sz="1100" baseline="0"/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/>
            <a:t>Zone Sell  - 6(M)____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PVPR -7  ___ (C)</a:t>
          </a:r>
        </a:p>
        <a:p>
          <a:r>
            <a:rPr lang="en-US" sz="1100" baseline="0"/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/>
            <a:t>PVPR - 8 (M)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Margin ___ % (C)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21</xdr:col>
      <xdr:colOff>24797</xdr:colOff>
      <xdr:row>44</xdr:row>
      <xdr:rowOff>10702</xdr:rowOff>
    </xdr:from>
    <xdr:to>
      <xdr:col>21</xdr:col>
      <xdr:colOff>229778</xdr:colOff>
      <xdr:row>45</xdr:row>
      <xdr:rowOff>1755382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23280" y="9995899"/>
          <a:ext cx="204981" cy="2129961"/>
        </a:xfrm>
        <a:prstGeom prst="rect">
          <a:avLst/>
        </a:prstGeom>
      </xdr:spPr>
    </xdr:pic>
    <xdr:clientData/>
  </xdr:twoCellAnchor>
  <xdr:twoCellAnchor>
    <xdr:from>
      <xdr:col>10</xdr:col>
      <xdr:colOff>257175</xdr:colOff>
      <xdr:row>51</xdr:row>
      <xdr:rowOff>142875</xdr:rowOff>
    </xdr:from>
    <xdr:to>
      <xdr:col>10</xdr:col>
      <xdr:colOff>257175</xdr:colOff>
      <xdr:row>53</xdr:row>
      <xdr:rowOff>85725</xdr:rowOff>
    </xdr:to>
    <xdr:cxnSp macro="">
      <xdr:nvCxnSpPr>
        <xdr:cNvPr id="13" name="Straight Arrow Connector 12"/>
        <xdr:cNvCxnSpPr/>
      </xdr:nvCxnSpPr>
      <xdr:spPr>
        <a:xfrm flipV="1">
          <a:off x="6828355" y="7099336"/>
          <a:ext cx="0" cy="52077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523875</xdr:colOff>
      <xdr:row>52</xdr:row>
      <xdr:rowOff>123825</xdr:rowOff>
    </xdr:from>
    <xdr:to>
      <xdr:col>14</xdr:col>
      <xdr:colOff>523875</xdr:colOff>
      <xdr:row>54</xdr:row>
      <xdr:rowOff>66675</xdr:rowOff>
    </xdr:to>
    <xdr:cxnSp macro="">
      <xdr:nvCxnSpPr>
        <xdr:cNvPr id="14" name="Straight Arrow Connector 13"/>
        <xdr:cNvCxnSpPr/>
      </xdr:nvCxnSpPr>
      <xdr:spPr>
        <a:xfrm flipV="1">
          <a:off x="10926459" y="7272926"/>
          <a:ext cx="0" cy="52077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52</xdr:row>
      <xdr:rowOff>76200</xdr:rowOff>
    </xdr:from>
    <xdr:to>
      <xdr:col>18</xdr:col>
      <xdr:colOff>352425</xdr:colOff>
      <xdr:row>54</xdr:row>
      <xdr:rowOff>19050</xdr:rowOff>
    </xdr:to>
    <xdr:cxnSp macro="">
      <xdr:nvCxnSpPr>
        <xdr:cNvPr id="15" name="Straight Arrow Connector 14"/>
        <xdr:cNvCxnSpPr/>
      </xdr:nvCxnSpPr>
      <xdr:spPr>
        <a:xfrm flipV="1">
          <a:off x="14008492" y="7225301"/>
          <a:ext cx="0" cy="52077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36</xdr:row>
      <xdr:rowOff>104775</xdr:rowOff>
    </xdr:from>
    <xdr:ext cx="9477375" cy="1147388"/>
    <xdr:sp macro="" textlink="">
      <xdr:nvSpPr>
        <xdr:cNvPr id="16" name="TextBox 15"/>
        <xdr:cNvSpPr txBox="1"/>
      </xdr:nvSpPr>
      <xdr:spPr>
        <a:xfrm>
          <a:off x="555340" y="8623764"/>
          <a:ext cx="9477375" cy="11473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PR. LST. CODE :  </a:t>
          </a:r>
          <a:r>
            <a:rPr lang="en-US" sz="1100" b="0"/>
            <a:t>2015-SP-DIST                       </a:t>
          </a:r>
          <a:r>
            <a:rPr lang="en-US" sz="1100" b="1"/>
            <a:t>FACTORY PL. CURRENCY</a:t>
          </a:r>
          <a:r>
            <a:rPr lang="en-US" sz="1100" b="1" baseline="0"/>
            <a:t>     :</a:t>
          </a:r>
          <a:r>
            <a:rPr lang="en-US" sz="1100" b="0" baseline="0"/>
            <a:t>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USD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</a:t>
          </a:r>
          <a:r>
            <a:rPr lang="en-US" sz="1100" b="1" baseline="0"/>
            <a:t>CORRECTION       :  </a:t>
          </a:r>
          <a:r>
            <a:rPr lang="en-US" sz="1100" b="0" baseline="0"/>
            <a:t> 0 %</a:t>
          </a:r>
          <a:endParaRPr lang="en-US" sz="1100" b="1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TARIFA 2015 (Dist)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</a:t>
          </a:r>
          <a:r>
            <a:rPr lang="en-US" sz="1100" b="1"/>
            <a:t>PRICE LIST CURRENCY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EUR                                  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/>
            <a:t>    </a:t>
          </a:r>
          <a:r>
            <a:rPr lang="en-US" sz="1100" b="1"/>
            <a:t>COMMISSION      </a:t>
          </a:r>
          <a:r>
            <a:rPr lang="en-US" sz="1100" b="0"/>
            <a:t>:  20 %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        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CREATION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DATE EX. RATE :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0.931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         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4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€/kg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FTY: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2015-BCN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EX. RATE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TAXES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: 20 %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CREATION 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01/01/2015  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MARGIN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30 %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01/01/2015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LANGUAGE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Espanyol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15</xdr:col>
      <xdr:colOff>533400</xdr:colOff>
      <xdr:row>51</xdr:row>
      <xdr:rowOff>133350</xdr:rowOff>
    </xdr:from>
    <xdr:to>
      <xdr:col>15</xdr:col>
      <xdr:colOff>533400</xdr:colOff>
      <xdr:row>53</xdr:row>
      <xdr:rowOff>76200</xdr:rowOff>
    </xdr:to>
    <xdr:cxnSp macro="">
      <xdr:nvCxnSpPr>
        <xdr:cNvPr id="17" name="Straight Arrow Connector 16"/>
        <xdr:cNvCxnSpPr/>
      </xdr:nvCxnSpPr>
      <xdr:spPr>
        <a:xfrm flipV="1">
          <a:off x="12049018" y="7089811"/>
          <a:ext cx="0" cy="52077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223035</xdr:colOff>
      <xdr:row>84</xdr:row>
      <xdr:rowOff>155827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38" y="14469438"/>
          <a:ext cx="10058400" cy="516447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19</xdr:col>
          <xdr:colOff>114300</xdr:colOff>
          <xdr:row>68</xdr:row>
          <xdr:rowOff>133350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14094</xdr:colOff>
      <xdr:row>17</xdr:row>
      <xdr:rowOff>0</xdr:rowOff>
    </xdr:from>
    <xdr:to>
      <xdr:col>10</xdr:col>
      <xdr:colOff>257175</xdr:colOff>
      <xdr:row>24</xdr:row>
      <xdr:rowOff>183483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0869" y="3419475"/>
          <a:ext cx="243081" cy="2507583"/>
        </a:xfrm>
        <a:prstGeom prst="rect">
          <a:avLst/>
        </a:prstGeom>
      </xdr:spPr>
    </xdr:pic>
    <xdr:clientData/>
  </xdr:twoCellAnchor>
  <xdr:oneCellAnchor>
    <xdr:from>
      <xdr:col>3</xdr:col>
      <xdr:colOff>9526</xdr:colOff>
      <xdr:row>11</xdr:row>
      <xdr:rowOff>47625</xdr:rowOff>
    </xdr:from>
    <xdr:ext cx="6934200" cy="828675"/>
    <xdr:sp macro="" textlink="">
      <xdr:nvSpPr>
        <xdr:cNvPr id="6" name="TextBox 5"/>
        <xdr:cNvSpPr txBox="1"/>
      </xdr:nvSpPr>
      <xdr:spPr>
        <a:xfrm>
          <a:off x="561976" y="2143125"/>
          <a:ext cx="6934200" cy="8286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bg1">
                  <a:lumMod val="65000"/>
                </a:schemeClr>
              </a:solidFill>
            </a:rPr>
            <a:t>PRICE LIST </a:t>
          </a:r>
          <a:r>
            <a:rPr lang="en-US" sz="1100">
              <a:solidFill>
                <a:schemeClr val="bg1">
                  <a:lumMod val="65000"/>
                </a:schemeClr>
              </a:solidFill>
            </a:rPr>
            <a:t>: id_plz   (hiden)</a:t>
          </a:r>
          <a:r>
            <a:rPr lang="en-US" sz="1100"/>
            <a:t>                                                                                                                      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PR. LST. CODE :  </a:t>
          </a:r>
          <a:r>
            <a:rPr lang="en-US" sz="1100" b="0"/>
            <a:t>plz_code                                                      </a:t>
          </a:r>
          <a:r>
            <a:rPr lang="en-US" sz="1100" b="0" baseline="0"/>
            <a:t>  </a:t>
          </a:r>
          <a:r>
            <a:rPr lang="en-US" sz="1100" b="0"/>
            <a:t>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plz_season   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sz="1100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plz_description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CREATION 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plz_date                                                  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CURRENCY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urr_code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id_plf 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id_currency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plz_update</a:t>
          </a:r>
          <a:endParaRPr lang="en-US">
            <a:effectLst/>
          </a:endParaRPr>
        </a:p>
        <a:p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10</xdr:col>
      <xdr:colOff>14094</xdr:colOff>
      <xdr:row>35</xdr:row>
      <xdr:rowOff>0</xdr:rowOff>
    </xdr:from>
    <xdr:to>
      <xdr:col>10</xdr:col>
      <xdr:colOff>257175</xdr:colOff>
      <xdr:row>42</xdr:row>
      <xdr:rowOff>183483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0869" y="3419475"/>
          <a:ext cx="243081" cy="2507583"/>
        </a:xfrm>
        <a:prstGeom prst="rect">
          <a:avLst/>
        </a:prstGeom>
      </xdr:spPr>
    </xdr:pic>
    <xdr:clientData/>
  </xdr:twoCellAnchor>
  <xdr:oneCellAnchor>
    <xdr:from>
      <xdr:col>3</xdr:col>
      <xdr:colOff>9526</xdr:colOff>
      <xdr:row>30</xdr:row>
      <xdr:rowOff>57151</xdr:rowOff>
    </xdr:from>
    <xdr:ext cx="6934200" cy="666750"/>
    <xdr:sp macro="" textlink="">
      <xdr:nvSpPr>
        <xdr:cNvPr id="7" name="TextBox 6"/>
        <xdr:cNvSpPr txBox="1"/>
      </xdr:nvSpPr>
      <xdr:spPr>
        <a:xfrm>
          <a:off x="561976" y="6791326"/>
          <a:ext cx="6934200" cy="666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PR. LST. CODE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2015-SP-DIST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  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sz="1100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TARIFA 2015 (Dist)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CREATION 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01/01/2015                                                  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CURRENCY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EUR                                   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/>
            <a:t>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01/01/2015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Word_Document4.docx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5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8.docx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package" Target="../embeddings/Microsoft_Word_Document7.docx"/><Relationship Id="rId11" Type="http://schemas.openxmlformats.org/officeDocument/2006/relationships/image" Target="../media/image14.emf"/><Relationship Id="rId5" Type="http://schemas.openxmlformats.org/officeDocument/2006/relationships/image" Target="../media/image11.emf"/><Relationship Id="rId10" Type="http://schemas.openxmlformats.org/officeDocument/2006/relationships/package" Target="../embeddings/Microsoft_Word_Document9.docx"/><Relationship Id="rId4" Type="http://schemas.openxmlformats.org/officeDocument/2006/relationships/package" Target="../embeddings/Microsoft_Word_Document6.docx"/><Relationship Id="rId9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6.emf"/><Relationship Id="rId4" Type="http://schemas.openxmlformats.org/officeDocument/2006/relationships/package" Target="../embeddings/Microsoft_Word_Document10.docx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0"/>
  <sheetViews>
    <sheetView workbookViewId="0">
      <selection activeCell="T20" sqref="T20"/>
    </sheetView>
  </sheetViews>
  <sheetFormatPr defaultRowHeight="15" x14ac:dyDescent="0.25"/>
  <cols>
    <col min="1" max="1" width="28.140625" customWidth="1"/>
  </cols>
  <sheetData>
    <row r="2" spans="1:22" ht="28.5" x14ac:dyDescent="0.45">
      <c r="B2" s="28"/>
      <c r="C2" s="29"/>
      <c r="D2" s="30"/>
      <c r="E2" s="30"/>
      <c r="F2" s="30"/>
      <c r="G2" s="30"/>
      <c r="H2" s="30"/>
      <c r="I2" s="29" t="s">
        <v>14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</row>
    <row r="3" spans="1:22" ht="28.5" x14ac:dyDescent="0.45">
      <c r="B3" s="10"/>
      <c r="C3" s="56"/>
      <c r="D3" s="10"/>
      <c r="E3" s="10"/>
      <c r="F3" s="10"/>
      <c r="G3" s="10"/>
      <c r="H3" s="10"/>
      <c r="I3" s="5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28.5" x14ac:dyDescent="0.45">
      <c r="A4" s="12" t="s">
        <v>177</v>
      </c>
      <c r="B4" s="10"/>
      <c r="C4" s="56"/>
      <c r="D4" s="10"/>
      <c r="E4" s="10"/>
      <c r="F4" s="10"/>
      <c r="G4" s="10"/>
      <c r="H4" s="10"/>
      <c r="I4" s="5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28.5" x14ac:dyDescent="0.45">
      <c r="A5" s="12"/>
      <c r="B5" s="10"/>
      <c r="C5" s="56"/>
      <c r="D5" s="10"/>
      <c r="E5" s="10"/>
      <c r="F5" s="10"/>
      <c r="G5" s="10"/>
      <c r="H5" s="10"/>
      <c r="I5" s="5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8.5" x14ac:dyDescent="0.45">
      <c r="B6" s="10"/>
      <c r="C6" s="56"/>
      <c r="D6" s="10"/>
      <c r="E6" s="10"/>
      <c r="F6" s="10"/>
      <c r="G6" s="10"/>
      <c r="H6" s="10"/>
      <c r="I6" s="5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28.5" x14ac:dyDescent="0.45">
      <c r="B7" s="10"/>
      <c r="C7" s="56"/>
      <c r="D7" s="10"/>
      <c r="E7" s="10"/>
      <c r="F7" s="10"/>
      <c r="G7" s="10"/>
      <c r="H7" s="10"/>
      <c r="I7" s="5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28.5" x14ac:dyDescent="0.45">
      <c r="A8" s="12" t="s">
        <v>176</v>
      </c>
      <c r="B8" s="10"/>
      <c r="C8" s="56"/>
      <c r="D8" s="10"/>
      <c r="E8" s="10"/>
      <c r="F8" s="10"/>
      <c r="G8" s="10"/>
      <c r="H8" s="10"/>
      <c r="I8" s="56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28.5" x14ac:dyDescent="0.45">
      <c r="B9" s="10"/>
      <c r="C9" s="56"/>
      <c r="D9" s="10"/>
      <c r="E9" s="10"/>
      <c r="F9" s="10"/>
      <c r="G9" s="10"/>
      <c r="H9" s="10"/>
      <c r="I9" s="5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28.5" x14ac:dyDescent="0.45">
      <c r="B10" s="10"/>
      <c r="C10" s="56"/>
      <c r="D10" s="10"/>
      <c r="E10" s="10"/>
      <c r="F10" s="10"/>
      <c r="G10" s="10"/>
      <c r="H10" s="10"/>
      <c r="I10" s="5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3" spans="1:22" x14ac:dyDescent="0.25">
      <c r="B13" t="s">
        <v>21</v>
      </c>
      <c r="M13" t="s">
        <v>21</v>
      </c>
    </row>
    <row r="16" spans="1:22" ht="28.5" x14ac:dyDescent="0.45">
      <c r="A16" s="12" t="s">
        <v>13</v>
      </c>
      <c r="B16" t="s">
        <v>40</v>
      </c>
      <c r="M16" t="s">
        <v>40</v>
      </c>
    </row>
    <row r="26" spans="1:1" x14ac:dyDescent="0.25">
      <c r="A26" s="39" t="s">
        <v>105</v>
      </c>
    </row>
    <row r="29" spans="1:1" ht="28.5" x14ac:dyDescent="0.45">
      <c r="A29" s="12" t="s">
        <v>107</v>
      </c>
    </row>
    <row r="31" spans="1:1" x14ac:dyDescent="0.25">
      <c r="A31" s="39" t="s">
        <v>106</v>
      </c>
    </row>
    <row r="40" spans="2:2" x14ac:dyDescent="0.25">
      <c r="B40" t="s">
        <v>175</v>
      </c>
    </row>
  </sheetData>
  <pageMargins left="0.7" right="0.7" top="0.64" bottom="0.37" header="0.3" footer="0.3"/>
  <pageSetup paperSize="9" scale="59" orientation="landscape" horizontalDpi="4294967293" r:id="rId1"/>
  <headerFooter>
    <oddHeader>&amp;R&amp;A
&amp;P /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1"/>
  <sheetViews>
    <sheetView topLeftCell="A52" workbookViewId="0">
      <selection activeCell="A51" sqref="A51:XFD51"/>
    </sheetView>
  </sheetViews>
  <sheetFormatPr defaultRowHeight="15" x14ac:dyDescent="0.25"/>
  <cols>
    <col min="1" max="1" width="3.85546875" customWidth="1"/>
    <col min="2" max="2" width="3.5703125" customWidth="1"/>
    <col min="3" max="3" width="17.140625" customWidth="1"/>
    <col min="4" max="4" width="21.28515625" customWidth="1"/>
    <col min="5" max="5" width="11.140625" customWidth="1"/>
    <col min="6" max="6" width="11" customWidth="1"/>
    <col min="7" max="7" width="14.85546875" customWidth="1"/>
    <col min="8" max="8" width="17.5703125" customWidth="1"/>
    <col min="9" max="9" width="11.85546875" customWidth="1"/>
    <col min="10" max="10" width="12.5703125" customWidth="1"/>
    <col min="11" max="12" width="11" customWidth="1"/>
    <col min="13" max="13" width="6.7109375" customWidth="1"/>
  </cols>
  <sheetData>
    <row r="1" spans="2:13" ht="28.5" x14ac:dyDescent="0.45">
      <c r="B1" s="12" t="s">
        <v>180</v>
      </c>
    </row>
    <row r="2" spans="2:13" ht="28.5" x14ac:dyDescent="0.45">
      <c r="B2" s="12"/>
    </row>
    <row r="3" spans="2:13" x14ac:dyDescent="0.25">
      <c r="B3" s="13" t="s">
        <v>15</v>
      </c>
      <c r="D3" t="s">
        <v>21</v>
      </c>
      <c r="E3" s="32"/>
      <c r="F3" s="32" t="s">
        <v>16</v>
      </c>
      <c r="G3" t="s">
        <v>17</v>
      </c>
    </row>
    <row r="4" spans="2:13" x14ac:dyDescent="0.25">
      <c r="B4" s="13" t="s">
        <v>18</v>
      </c>
      <c r="D4" t="s">
        <v>13</v>
      </c>
      <c r="E4" s="13"/>
      <c r="F4" s="13"/>
      <c r="G4" t="s">
        <v>125</v>
      </c>
    </row>
    <row r="5" spans="2:13" x14ac:dyDescent="0.25">
      <c r="D5" t="s">
        <v>1</v>
      </c>
      <c r="E5" s="13"/>
      <c r="F5" s="13"/>
      <c r="G5" t="s">
        <v>126</v>
      </c>
    </row>
    <row r="6" spans="2:13" x14ac:dyDescent="0.25">
      <c r="D6" t="s">
        <v>22</v>
      </c>
      <c r="E6" s="13"/>
      <c r="F6" s="13"/>
      <c r="G6" t="s">
        <v>19</v>
      </c>
    </row>
    <row r="7" spans="2:13" x14ac:dyDescent="0.25">
      <c r="E7" s="13"/>
      <c r="F7" s="13"/>
    </row>
    <row r="8" spans="2:13" x14ac:dyDescent="0.25">
      <c r="B8" s="33" t="s">
        <v>20</v>
      </c>
    </row>
    <row r="9" spans="2:13" x14ac:dyDescent="0.25">
      <c r="B9" s="33" t="s">
        <v>37</v>
      </c>
    </row>
    <row r="10" spans="2:13" x14ac:dyDescent="0.25">
      <c r="B10" s="33"/>
    </row>
    <row r="11" spans="2:13" ht="16.5" thickBot="1" x14ac:dyDescent="0.3">
      <c r="B11" s="57" t="s">
        <v>179</v>
      </c>
    </row>
    <row r="12" spans="2:13" x14ac:dyDescent="0.25">
      <c r="B12" s="2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  <row r="13" spans="2:13" x14ac:dyDescent="0.25">
      <c r="B13" s="18"/>
      <c r="C13" s="10"/>
      <c r="D13" s="10"/>
      <c r="E13" s="10"/>
      <c r="F13" s="10"/>
      <c r="G13" s="10"/>
      <c r="H13" s="36" t="s">
        <v>38</v>
      </c>
      <c r="I13" s="10"/>
      <c r="J13" s="36" t="s">
        <v>45</v>
      </c>
      <c r="K13" s="10"/>
      <c r="L13" s="10"/>
      <c r="M13" s="17"/>
    </row>
    <row r="14" spans="2:13" x14ac:dyDescent="0.25">
      <c r="B14" s="1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7"/>
    </row>
    <row r="15" spans="2:13" x14ac:dyDescent="0.25">
      <c r="B15" s="18"/>
      <c r="C15" s="3" t="s">
        <v>24</v>
      </c>
      <c r="D15" s="3" t="s">
        <v>0</v>
      </c>
      <c r="E15" s="3" t="s">
        <v>22</v>
      </c>
      <c r="F15" s="3" t="s">
        <v>4</v>
      </c>
      <c r="G15" s="3" t="s">
        <v>123</v>
      </c>
      <c r="H15" s="3" t="s">
        <v>30</v>
      </c>
      <c r="I15" s="3" t="s">
        <v>25</v>
      </c>
      <c r="J15" s="3" t="s">
        <v>2</v>
      </c>
      <c r="K15" s="3" t="s">
        <v>3</v>
      </c>
      <c r="L15" s="3" t="s">
        <v>26</v>
      </c>
      <c r="M15" s="17"/>
    </row>
    <row r="16" spans="2:13" ht="50.25" customHeight="1" x14ac:dyDescent="0.25">
      <c r="B16" s="18"/>
      <c r="C16" s="34" t="s">
        <v>23</v>
      </c>
      <c r="D16" s="34" t="s">
        <v>27</v>
      </c>
      <c r="E16" s="35" t="s">
        <v>36</v>
      </c>
      <c r="F16" s="34" t="s">
        <v>28</v>
      </c>
      <c r="G16" s="35" t="s">
        <v>35</v>
      </c>
      <c r="H16" s="35" t="s">
        <v>29</v>
      </c>
      <c r="I16" s="34" t="s">
        <v>31</v>
      </c>
      <c r="J16" s="34" t="s">
        <v>32</v>
      </c>
      <c r="K16" s="34" t="s">
        <v>33</v>
      </c>
      <c r="L16" s="34" t="s">
        <v>34</v>
      </c>
      <c r="M16" s="17"/>
    </row>
    <row r="17" spans="1:21" x14ac:dyDescent="0.25">
      <c r="B17" s="18"/>
      <c r="C17" s="1" t="s">
        <v>109</v>
      </c>
      <c r="D17" s="1" t="s">
        <v>114</v>
      </c>
      <c r="E17" s="41" t="s">
        <v>119</v>
      </c>
      <c r="F17" s="1">
        <v>2015</v>
      </c>
      <c r="G17" s="4" t="s">
        <v>122</v>
      </c>
      <c r="H17" s="41" t="s">
        <v>124</v>
      </c>
      <c r="I17" s="1">
        <v>22500</v>
      </c>
      <c r="J17" s="1">
        <v>5</v>
      </c>
      <c r="K17" s="40">
        <v>42005</v>
      </c>
      <c r="L17" s="40">
        <v>42005</v>
      </c>
      <c r="M17" s="17"/>
    </row>
    <row r="18" spans="1:21" x14ac:dyDescent="0.25">
      <c r="B18" s="18"/>
      <c r="C18" s="1" t="s">
        <v>110</v>
      </c>
      <c r="D18" s="1" t="s">
        <v>115</v>
      </c>
      <c r="E18" s="41" t="s">
        <v>120</v>
      </c>
      <c r="F18" s="1">
        <v>2015</v>
      </c>
      <c r="G18" s="4" t="s">
        <v>122</v>
      </c>
      <c r="H18" s="41" t="s">
        <v>122</v>
      </c>
      <c r="I18" s="1"/>
      <c r="J18" s="1">
        <v>10</v>
      </c>
      <c r="K18" s="40">
        <v>42005</v>
      </c>
      <c r="L18" s="40">
        <v>42005</v>
      </c>
      <c r="M18" s="17"/>
    </row>
    <row r="19" spans="1:21" x14ac:dyDescent="0.25">
      <c r="B19" s="18"/>
      <c r="C19" s="1" t="s">
        <v>111</v>
      </c>
      <c r="D19" s="1" t="s">
        <v>116</v>
      </c>
      <c r="E19" s="41" t="s">
        <v>121</v>
      </c>
      <c r="F19" s="1">
        <v>2015</v>
      </c>
      <c r="G19" s="4" t="s">
        <v>122</v>
      </c>
      <c r="H19" s="41" t="s">
        <v>124</v>
      </c>
      <c r="I19" s="1">
        <v>22500</v>
      </c>
      <c r="J19" s="1">
        <v>20</v>
      </c>
      <c r="K19" s="40">
        <v>42005</v>
      </c>
      <c r="L19" s="40">
        <v>42005</v>
      </c>
      <c r="M19" s="17"/>
    </row>
    <row r="20" spans="1:21" x14ac:dyDescent="0.25">
      <c r="B20" s="18"/>
      <c r="C20" s="1" t="s">
        <v>112</v>
      </c>
      <c r="D20" s="1" t="s">
        <v>117</v>
      </c>
      <c r="E20" s="41" t="s">
        <v>119</v>
      </c>
      <c r="F20" s="1">
        <v>2016</v>
      </c>
      <c r="G20" s="4" t="s">
        <v>122</v>
      </c>
      <c r="H20" s="41" t="s">
        <v>124</v>
      </c>
      <c r="I20" s="1">
        <v>21000</v>
      </c>
      <c r="J20" s="1">
        <v>5</v>
      </c>
      <c r="K20" s="40">
        <v>42370</v>
      </c>
      <c r="L20" s="40">
        <v>42370</v>
      </c>
      <c r="M20" s="17"/>
    </row>
    <row r="21" spans="1:21" x14ac:dyDescent="0.25">
      <c r="B21" s="18"/>
      <c r="C21" s="1" t="s">
        <v>113</v>
      </c>
      <c r="D21" s="1" t="s">
        <v>118</v>
      </c>
      <c r="E21" s="41" t="s">
        <v>120</v>
      </c>
      <c r="F21" s="1">
        <v>2016</v>
      </c>
      <c r="G21" s="4" t="s">
        <v>122</v>
      </c>
      <c r="H21" s="41" t="s">
        <v>122</v>
      </c>
      <c r="I21" s="1"/>
      <c r="J21" s="1">
        <v>10</v>
      </c>
      <c r="K21" s="40">
        <v>42370</v>
      </c>
      <c r="L21" s="40">
        <v>42424</v>
      </c>
      <c r="M21" s="17"/>
    </row>
    <row r="22" spans="1:21" x14ac:dyDescent="0.25">
      <c r="B22" s="18"/>
      <c r="C22" s="1"/>
      <c r="D22" s="1"/>
      <c r="E22" s="41"/>
      <c r="F22" s="1"/>
      <c r="G22" s="4"/>
      <c r="H22" s="41"/>
      <c r="I22" s="1"/>
      <c r="J22" s="1"/>
      <c r="K22" s="1"/>
      <c r="L22" s="1"/>
      <c r="M22" s="17"/>
    </row>
    <row r="23" spans="1:21" x14ac:dyDescent="0.25">
      <c r="B23" s="18"/>
      <c r="C23" s="2"/>
      <c r="D23" s="2"/>
      <c r="E23" s="42"/>
      <c r="F23" s="2"/>
      <c r="G23" s="5"/>
      <c r="H23" s="42"/>
      <c r="I23" s="2"/>
      <c r="J23" s="2"/>
      <c r="K23" s="2"/>
      <c r="L23" s="2"/>
      <c r="M23" s="17"/>
    </row>
    <row r="24" spans="1:21" ht="15.75" thickBot="1" x14ac:dyDescent="0.3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1:21" x14ac:dyDescent="0.25">
      <c r="C25" s="33" t="s">
        <v>39</v>
      </c>
    </row>
    <row r="29" spans="1:21" s="62" customFormat="1" x14ac:dyDescent="0.25">
      <c r="A29" s="64" t="s">
        <v>223</v>
      </c>
      <c r="C29" s="63"/>
      <c r="J29" s="64" t="s">
        <v>219</v>
      </c>
      <c r="U29" s="64" t="s">
        <v>220</v>
      </c>
    </row>
    <row r="32" spans="1:21" x14ac:dyDescent="0.25">
      <c r="I32" s="38"/>
      <c r="J32" s="13"/>
      <c r="K32" s="10"/>
      <c r="L32" s="10"/>
      <c r="M32" s="10"/>
      <c r="N32" s="10"/>
      <c r="O32" s="10"/>
    </row>
    <row r="33" spans="9:15" x14ac:dyDescent="0.25">
      <c r="I33" s="23"/>
      <c r="J33" s="10"/>
      <c r="K33" s="10"/>
      <c r="L33" s="10"/>
      <c r="M33" s="10"/>
      <c r="N33" s="10"/>
      <c r="O33" s="10"/>
    </row>
    <row r="34" spans="9:15" x14ac:dyDescent="0.25">
      <c r="I34" s="23"/>
      <c r="J34" s="10"/>
      <c r="K34" s="10"/>
      <c r="L34" s="10"/>
      <c r="M34" s="10"/>
      <c r="N34" s="10"/>
      <c r="O34" s="10"/>
    </row>
    <row r="35" spans="9:15" x14ac:dyDescent="0.25">
      <c r="I35" s="23"/>
      <c r="J35" s="10"/>
      <c r="K35" s="10"/>
      <c r="L35" s="10"/>
      <c r="M35" s="10"/>
      <c r="N35" s="10"/>
      <c r="O35" s="10"/>
    </row>
    <row r="36" spans="9:15" x14ac:dyDescent="0.25">
      <c r="I36" s="23"/>
      <c r="J36" s="61"/>
      <c r="K36" s="10"/>
      <c r="L36" s="10"/>
      <c r="M36" s="10"/>
      <c r="N36" s="10"/>
      <c r="O36" s="10"/>
    </row>
    <row r="37" spans="9:15" x14ac:dyDescent="0.25">
      <c r="I37" s="23"/>
      <c r="J37" s="10"/>
      <c r="L37" s="10"/>
      <c r="M37" s="10"/>
      <c r="N37" s="10"/>
      <c r="O37" s="10"/>
    </row>
    <row r="38" spans="9:15" x14ac:dyDescent="0.25">
      <c r="I38" s="23"/>
      <c r="J38" s="10"/>
      <c r="K38" s="10"/>
      <c r="L38" s="10"/>
      <c r="M38" s="10"/>
      <c r="N38" s="10"/>
      <c r="O38" s="10"/>
    </row>
    <row r="39" spans="9:15" x14ac:dyDescent="0.25">
      <c r="I39" s="23"/>
      <c r="J39" s="10"/>
      <c r="K39" s="10"/>
      <c r="L39" s="10"/>
      <c r="M39" s="10"/>
      <c r="N39" s="10"/>
      <c r="O39" s="10"/>
    </row>
    <row r="40" spans="9:15" x14ac:dyDescent="0.25">
      <c r="I40" s="23"/>
      <c r="J40" s="10"/>
      <c r="K40" s="10"/>
      <c r="L40" s="10"/>
      <c r="M40" s="10"/>
      <c r="N40" s="10"/>
      <c r="O40" s="10"/>
    </row>
    <row r="41" spans="9:15" x14ac:dyDescent="0.25">
      <c r="I41" s="23"/>
      <c r="J41" s="10"/>
      <c r="K41" s="10"/>
      <c r="L41" s="10"/>
      <c r="M41" s="10"/>
      <c r="N41" s="10"/>
      <c r="O41" s="10"/>
    </row>
    <row r="42" spans="9:15" x14ac:dyDescent="0.25">
      <c r="I42" s="23"/>
      <c r="J42" s="10"/>
      <c r="K42" s="10"/>
      <c r="L42" s="10"/>
      <c r="M42" s="10"/>
      <c r="N42" s="10"/>
      <c r="O42" s="10"/>
    </row>
    <row r="43" spans="9:15" x14ac:dyDescent="0.25">
      <c r="I43" s="23"/>
      <c r="J43" s="10"/>
      <c r="K43" s="10"/>
      <c r="L43" s="10"/>
      <c r="M43" s="10"/>
      <c r="N43" s="10"/>
      <c r="O43" s="10"/>
    </row>
    <row r="44" spans="9:15" x14ac:dyDescent="0.25">
      <c r="I44" s="23"/>
      <c r="J44" s="10"/>
      <c r="K44" s="10"/>
      <c r="L44" s="10"/>
      <c r="M44" s="10"/>
      <c r="N44" s="10"/>
      <c r="O44" s="10"/>
    </row>
    <row r="45" spans="9:15" x14ac:dyDescent="0.25">
      <c r="I45" s="23"/>
      <c r="J45" s="10"/>
      <c r="K45" s="10"/>
      <c r="L45" s="10"/>
      <c r="M45" s="10"/>
      <c r="N45" s="10"/>
      <c r="O45" s="10"/>
    </row>
    <row r="46" spans="9:15" x14ac:dyDescent="0.25">
      <c r="I46" s="23"/>
      <c r="J46" s="10"/>
      <c r="K46" s="10"/>
      <c r="L46" s="10"/>
      <c r="M46" s="10"/>
      <c r="N46" s="10"/>
      <c r="O46" s="10"/>
    </row>
    <row r="47" spans="9:15" x14ac:dyDescent="0.25">
      <c r="I47" s="23"/>
      <c r="J47" s="61"/>
      <c r="K47" s="10"/>
      <c r="L47" s="10"/>
      <c r="M47" s="10"/>
      <c r="N47" s="10"/>
      <c r="O47" s="10"/>
    </row>
    <row r="48" spans="9:15" x14ac:dyDescent="0.25">
      <c r="I48" s="23"/>
      <c r="J48" s="10"/>
      <c r="K48" s="10"/>
      <c r="L48" s="10"/>
      <c r="M48" s="10"/>
      <c r="N48" s="10"/>
      <c r="O48" s="10"/>
    </row>
    <row r="49" spans="1:22" x14ac:dyDescent="0.25">
      <c r="I49" s="10"/>
      <c r="J49" s="10"/>
      <c r="K49" s="10"/>
      <c r="L49" s="10"/>
      <c r="M49" s="10"/>
      <c r="N49" s="10"/>
      <c r="O49" s="10"/>
    </row>
    <row r="50" spans="1:22" x14ac:dyDescent="0.25">
      <c r="J50" s="10"/>
    </row>
    <row r="51" spans="1:22" s="62" customFormat="1" x14ac:dyDescent="0.25">
      <c r="A51" s="64"/>
      <c r="C51" s="63"/>
      <c r="J51" s="64"/>
      <c r="V51" s="64"/>
    </row>
  </sheetData>
  <pageMargins left="0.7" right="0.7" top="0.64" bottom="0.37" header="0.3" footer="0.3"/>
  <pageSetup paperSize="9" scale="68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9</xdr:col>
                <xdr:colOff>0</xdr:colOff>
                <xdr:row>29</xdr:row>
                <xdr:rowOff>0</xdr:rowOff>
              </from>
              <to>
                <xdr:col>19</xdr:col>
                <xdr:colOff>476250</xdr:colOff>
                <xdr:row>45</xdr:row>
                <xdr:rowOff>123825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19</xdr:col>
                <xdr:colOff>571500</xdr:colOff>
                <xdr:row>29</xdr:row>
                <xdr:rowOff>0</xdr:rowOff>
              </from>
              <to>
                <xdr:col>32</xdr:col>
                <xdr:colOff>38100</xdr:colOff>
                <xdr:row>37</xdr:row>
                <xdr:rowOff>76200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autoPict="0" r:id="rId9">
            <anchor moveWithCells="1">
              <from>
                <xdr:col>9</xdr:col>
                <xdr:colOff>0</xdr:colOff>
                <xdr:row>51</xdr:row>
                <xdr:rowOff>0</xdr:rowOff>
              </from>
              <to>
                <xdr:col>20</xdr:col>
                <xdr:colOff>247650</xdr:colOff>
                <xdr:row>61</xdr:row>
                <xdr:rowOff>152400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21</xdr:col>
                <xdr:colOff>0</xdr:colOff>
                <xdr:row>51</xdr:row>
                <xdr:rowOff>0</xdr:rowOff>
              </from>
              <to>
                <xdr:col>32</xdr:col>
                <xdr:colOff>295275</xdr:colOff>
                <xdr:row>59</xdr:row>
                <xdr:rowOff>171450</xdr:rowOff>
              </to>
            </anchor>
          </objectPr>
        </oleObject>
      </mc:Choice>
      <mc:Fallback>
        <oleObject progId="Word.Document.12" shapeId="2052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48"/>
  <sheetViews>
    <sheetView tabSelected="1" topLeftCell="A49" workbookViewId="0">
      <selection activeCell="M66" sqref="M66"/>
    </sheetView>
  </sheetViews>
  <sheetFormatPr defaultRowHeight="15" x14ac:dyDescent="0.25"/>
  <cols>
    <col min="1" max="1" width="2.42578125" customWidth="1"/>
    <col min="2" max="2" width="3.7109375" customWidth="1"/>
    <col min="3" max="3" width="13" customWidth="1"/>
    <col min="4" max="4" width="16.42578125" customWidth="1"/>
    <col min="5" max="5" width="20.5703125" customWidth="1"/>
    <col min="6" max="6" width="20.7109375" customWidth="1"/>
    <col min="7" max="7" width="14.42578125" customWidth="1"/>
    <col min="8" max="8" width="12.42578125" customWidth="1"/>
    <col min="9" max="9" width="17.42578125" customWidth="1"/>
    <col min="10" max="10" width="12.140625" customWidth="1"/>
    <col min="11" max="11" width="16.85546875" customWidth="1"/>
    <col min="12" max="12" width="12.85546875" customWidth="1"/>
    <col min="13" max="13" width="13.7109375" customWidth="1"/>
    <col min="14" max="14" width="12.85546875" customWidth="1"/>
    <col min="15" max="15" width="5.140625" customWidth="1"/>
    <col min="20" max="20" width="10.42578125" customWidth="1"/>
    <col min="21" max="21" width="5.28515625" customWidth="1"/>
    <col min="22" max="22" width="2.140625" customWidth="1"/>
  </cols>
  <sheetData>
    <row r="1" spans="2:9" ht="28.5" x14ac:dyDescent="0.45">
      <c r="B1" s="12" t="s">
        <v>181</v>
      </c>
    </row>
    <row r="2" spans="2:9" ht="15" customHeight="1" x14ac:dyDescent="0.45">
      <c r="B2" s="12"/>
    </row>
    <row r="3" spans="2:9" x14ac:dyDescent="0.25">
      <c r="B3" s="13" t="s">
        <v>41</v>
      </c>
      <c r="D3" t="s">
        <v>21</v>
      </c>
      <c r="E3" s="32"/>
      <c r="F3" s="32"/>
      <c r="G3" s="32" t="s">
        <v>16</v>
      </c>
      <c r="H3" t="s">
        <v>104</v>
      </c>
    </row>
    <row r="4" spans="2:9" x14ac:dyDescent="0.25">
      <c r="B4" s="13" t="s">
        <v>18</v>
      </c>
      <c r="D4" t="s">
        <v>13</v>
      </c>
      <c r="I4" t="s">
        <v>207</v>
      </c>
    </row>
    <row r="5" spans="2:9" x14ac:dyDescent="0.25">
      <c r="D5" t="s">
        <v>1</v>
      </c>
      <c r="I5" t="s">
        <v>108</v>
      </c>
    </row>
    <row r="6" spans="2:9" x14ac:dyDescent="0.25">
      <c r="D6" t="s">
        <v>22</v>
      </c>
    </row>
    <row r="7" spans="2:9" x14ac:dyDescent="0.25">
      <c r="H7" t="s">
        <v>19</v>
      </c>
    </row>
    <row r="8" spans="2:9" x14ac:dyDescent="0.25">
      <c r="B8" s="13" t="s">
        <v>42</v>
      </c>
      <c r="D8" t="s">
        <v>40</v>
      </c>
    </row>
    <row r="9" spans="2:9" x14ac:dyDescent="0.25">
      <c r="B9" s="13" t="s">
        <v>18</v>
      </c>
      <c r="D9" t="s">
        <v>56</v>
      </c>
    </row>
    <row r="10" spans="2:9" x14ac:dyDescent="0.25">
      <c r="B10" s="13"/>
      <c r="D10" t="s">
        <v>189</v>
      </c>
    </row>
    <row r="11" spans="2:9" x14ac:dyDescent="0.25">
      <c r="D11" t="s">
        <v>1</v>
      </c>
    </row>
    <row r="13" spans="2:9" x14ac:dyDescent="0.25">
      <c r="B13" s="13" t="s">
        <v>204</v>
      </c>
      <c r="D13" t="s">
        <v>206</v>
      </c>
    </row>
    <row r="14" spans="2:9" x14ac:dyDescent="0.25">
      <c r="B14" s="13" t="s">
        <v>18</v>
      </c>
      <c r="D14" t="s">
        <v>205</v>
      </c>
    </row>
    <row r="15" spans="2:9" x14ac:dyDescent="0.25">
      <c r="B15" s="13"/>
    </row>
    <row r="17" spans="2:15" ht="16.5" thickBot="1" x14ac:dyDescent="0.3">
      <c r="B17" s="57" t="s">
        <v>182</v>
      </c>
    </row>
    <row r="18" spans="2:15" x14ac:dyDescent="0.25">
      <c r="B18" s="2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</row>
    <row r="19" spans="2:15" x14ac:dyDescent="0.25">
      <c r="B19" s="18" t="s">
        <v>43</v>
      </c>
      <c r="O19" s="17"/>
    </row>
    <row r="20" spans="2:15" x14ac:dyDescent="0.25">
      <c r="B20" s="18"/>
      <c r="O20" s="17"/>
    </row>
    <row r="21" spans="2:15" x14ac:dyDescent="0.25">
      <c r="B21" s="18"/>
      <c r="N21" s="10"/>
      <c r="O21" s="17"/>
    </row>
    <row r="22" spans="2:15" x14ac:dyDescent="0.25">
      <c r="B22" s="18"/>
      <c r="N22" s="10"/>
      <c r="O22" s="17"/>
    </row>
    <row r="23" spans="2:15" x14ac:dyDescent="0.25">
      <c r="B23" s="18"/>
      <c r="M23" s="11" t="s">
        <v>5</v>
      </c>
      <c r="N23" s="10"/>
      <c r="O23" s="17"/>
    </row>
    <row r="24" spans="2:15" x14ac:dyDescent="0.25">
      <c r="B24" s="18"/>
      <c r="C24" s="58" t="s">
        <v>183</v>
      </c>
      <c r="D24" s="10"/>
      <c r="E24" s="10"/>
      <c r="F24" s="10"/>
      <c r="G24" s="10"/>
      <c r="H24" s="9"/>
      <c r="I24" s="10"/>
      <c r="J24" s="10"/>
      <c r="K24" s="10"/>
      <c r="L24" s="10"/>
      <c r="M24" s="10"/>
      <c r="N24" s="10"/>
      <c r="O24" s="17"/>
    </row>
    <row r="25" spans="2:15" ht="30" customHeight="1" x14ac:dyDescent="0.25">
      <c r="B25" s="18" t="s">
        <v>44</v>
      </c>
      <c r="C25" s="3" t="s">
        <v>46</v>
      </c>
      <c r="D25" s="3" t="s">
        <v>47</v>
      </c>
      <c r="E25" s="3" t="s">
        <v>0</v>
      </c>
      <c r="F25" s="3" t="s">
        <v>133</v>
      </c>
      <c r="G25" s="3" t="s">
        <v>48</v>
      </c>
      <c r="H25" s="3" t="s">
        <v>1</v>
      </c>
      <c r="I25" s="24" t="s">
        <v>52</v>
      </c>
      <c r="J25" s="3" t="s">
        <v>1</v>
      </c>
      <c r="K25" s="24" t="s">
        <v>53</v>
      </c>
      <c r="L25" s="3" t="s">
        <v>1</v>
      </c>
      <c r="M25" s="8" t="s">
        <v>78</v>
      </c>
      <c r="N25" s="24" t="s">
        <v>1</v>
      </c>
      <c r="O25" s="17"/>
    </row>
    <row r="26" spans="2:15" ht="49.5" customHeight="1" x14ac:dyDescent="0.25">
      <c r="B26" s="18"/>
      <c r="C26" s="35" t="s">
        <v>128</v>
      </c>
      <c r="D26" s="35" t="s">
        <v>129</v>
      </c>
      <c r="E26" s="35" t="s">
        <v>187</v>
      </c>
      <c r="F26" s="35" t="s">
        <v>188</v>
      </c>
      <c r="G26" s="35" t="s">
        <v>134</v>
      </c>
      <c r="H26" s="35" t="s">
        <v>50</v>
      </c>
      <c r="I26" s="35" t="s">
        <v>51</v>
      </c>
      <c r="J26" s="35" t="s">
        <v>50</v>
      </c>
      <c r="K26" s="35" t="s">
        <v>222</v>
      </c>
      <c r="L26" s="35" t="s">
        <v>54</v>
      </c>
      <c r="M26" s="34" t="s">
        <v>178</v>
      </c>
      <c r="N26" s="35" t="s">
        <v>54</v>
      </c>
      <c r="O26" s="17"/>
    </row>
    <row r="27" spans="2:15" x14ac:dyDescent="0.25">
      <c r="B27" s="18"/>
      <c r="C27" s="4"/>
      <c r="D27" s="4"/>
      <c r="E27" s="4"/>
      <c r="F27" s="4"/>
      <c r="G27" s="4"/>
      <c r="H27" s="4"/>
      <c r="I27" s="6"/>
      <c r="J27" s="4"/>
      <c r="K27" s="6"/>
      <c r="L27" s="4"/>
      <c r="M27" s="1"/>
      <c r="N27" s="4"/>
      <c r="O27" s="17"/>
    </row>
    <row r="28" spans="2:15" x14ac:dyDescent="0.25">
      <c r="B28" s="18"/>
      <c r="C28" s="4"/>
      <c r="D28" s="4"/>
      <c r="E28" s="4"/>
      <c r="F28" s="4"/>
      <c r="G28" s="4"/>
      <c r="H28" s="4"/>
      <c r="I28" s="6"/>
      <c r="J28" s="4"/>
      <c r="K28" s="6"/>
      <c r="L28" s="4"/>
      <c r="M28" s="1"/>
      <c r="N28" s="4"/>
      <c r="O28" s="17"/>
    </row>
    <row r="29" spans="2:15" x14ac:dyDescent="0.25">
      <c r="B29" s="18"/>
      <c r="C29" s="4"/>
      <c r="D29" s="4"/>
      <c r="E29" s="4"/>
      <c r="F29" s="4"/>
      <c r="G29" s="4"/>
      <c r="H29" s="4"/>
      <c r="I29" s="6"/>
      <c r="J29" s="4"/>
      <c r="K29" s="6"/>
      <c r="L29" s="4"/>
      <c r="M29" s="1"/>
      <c r="N29" s="4"/>
      <c r="O29" s="17"/>
    </row>
    <row r="30" spans="2:15" x14ac:dyDescent="0.25">
      <c r="B30" s="18"/>
      <c r="C30" s="4"/>
      <c r="D30" s="4"/>
      <c r="E30" s="4"/>
      <c r="F30" s="4"/>
      <c r="G30" s="4"/>
      <c r="H30" s="4"/>
      <c r="I30" s="6"/>
      <c r="J30" s="4"/>
      <c r="K30" s="6"/>
      <c r="L30" s="4"/>
      <c r="M30" s="1"/>
      <c r="N30" s="4"/>
      <c r="O30" s="17"/>
    </row>
    <row r="31" spans="2:15" x14ac:dyDescent="0.25">
      <c r="B31" s="18"/>
      <c r="C31" s="5"/>
      <c r="D31" s="5"/>
      <c r="E31" s="5"/>
      <c r="F31" s="5"/>
      <c r="G31" s="5"/>
      <c r="H31" s="5"/>
      <c r="I31" s="7"/>
      <c r="J31" s="5"/>
      <c r="K31" s="7"/>
      <c r="L31" s="5"/>
      <c r="M31" s="2"/>
      <c r="N31" s="5"/>
      <c r="O31" s="17"/>
    </row>
    <row r="32" spans="2:15" ht="15.75" thickBot="1" x14ac:dyDescent="0.3">
      <c r="B32" s="19"/>
      <c r="C32" s="20"/>
      <c r="D32" s="20"/>
      <c r="E32" s="20"/>
      <c r="F32" s="20"/>
      <c r="G32" s="20"/>
      <c r="H32" s="20"/>
      <c r="I32" s="20" t="s">
        <v>6</v>
      </c>
      <c r="J32" s="20"/>
      <c r="K32" s="20" t="s">
        <v>7</v>
      </c>
      <c r="L32" s="20"/>
      <c r="M32" s="20"/>
      <c r="N32" s="20"/>
      <c r="O32" s="21"/>
    </row>
    <row r="33" spans="1:26" x14ac:dyDescent="0.25">
      <c r="C33" t="s">
        <v>55</v>
      </c>
    </row>
    <row r="35" spans="1:26" ht="15.75" thickBot="1" x14ac:dyDescent="0.3">
      <c r="D35" s="58" t="s">
        <v>203</v>
      </c>
    </row>
    <row r="36" spans="1:26" x14ac:dyDescent="0.25">
      <c r="D36" s="22"/>
      <c r="E36" s="15"/>
      <c r="F36" s="15"/>
      <c r="G36" s="15"/>
      <c r="H36" s="15"/>
      <c r="I36" s="15"/>
      <c r="J36" s="16"/>
    </row>
    <row r="37" spans="1:26" x14ac:dyDescent="0.25">
      <c r="D37" s="18"/>
      <c r="E37" s="3" t="s">
        <v>24</v>
      </c>
      <c r="F37" s="3" t="s">
        <v>190</v>
      </c>
      <c r="G37" s="3" t="s">
        <v>4</v>
      </c>
      <c r="H37" s="3" t="s">
        <v>191</v>
      </c>
      <c r="I37" s="3" t="s">
        <v>192</v>
      </c>
      <c r="J37" s="17"/>
    </row>
    <row r="38" spans="1:26" ht="30" x14ac:dyDescent="0.25">
      <c r="D38" s="18"/>
      <c r="E38" s="34" t="s">
        <v>193</v>
      </c>
      <c r="F38" s="35" t="s">
        <v>187</v>
      </c>
      <c r="G38" s="34" t="s">
        <v>194</v>
      </c>
      <c r="H38" s="34" t="s">
        <v>195</v>
      </c>
      <c r="I38" s="34" t="s">
        <v>196</v>
      </c>
      <c r="J38" s="17"/>
    </row>
    <row r="39" spans="1:26" x14ac:dyDescent="0.25">
      <c r="D39" s="18"/>
      <c r="E39" s="1"/>
      <c r="F39" s="25"/>
      <c r="G39" s="1"/>
      <c r="H39" s="1"/>
      <c r="I39" s="6"/>
      <c r="J39" s="17"/>
    </row>
    <row r="40" spans="1:26" x14ac:dyDescent="0.25">
      <c r="D40" s="18"/>
      <c r="E40" s="1"/>
      <c r="F40" s="25"/>
      <c r="G40" s="1"/>
      <c r="H40" s="1"/>
      <c r="I40" s="6"/>
      <c r="J40" s="17"/>
    </row>
    <row r="41" spans="1:26" x14ac:dyDescent="0.25">
      <c r="D41" s="18"/>
      <c r="E41" s="1"/>
      <c r="F41" s="25"/>
      <c r="G41" s="1"/>
      <c r="H41" s="1"/>
      <c r="I41" s="6"/>
      <c r="J41" s="17"/>
    </row>
    <row r="42" spans="1:26" x14ac:dyDescent="0.25">
      <c r="D42" s="18"/>
      <c r="E42" s="1"/>
      <c r="F42" s="25"/>
      <c r="G42" s="1"/>
      <c r="H42" s="1"/>
      <c r="I42" s="6"/>
      <c r="J42" s="17"/>
    </row>
    <row r="43" spans="1:26" x14ac:dyDescent="0.25">
      <c r="D43" s="18"/>
      <c r="E43" s="2"/>
      <c r="F43" s="26"/>
      <c r="G43" s="2"/>
      <c r="H43" s="2"/>
      <c r="I43" s="7"/>
      <c r="J43" s="17"/>
    </row>
    <row r="44" spans="1:26" ht="15.75" thickBot="1" x14ac:dyDescent="0.3">
      <c r="D44" s="19"/>
      <c r="E44" s="20"/>
      <c r="F44" s="20"/>
      <c r="G44" s="20"/>
      <c r="H44" s="20"/>
      <c r="I44" s="20"/>
      <c r="J44" s="21"/>
    </row>
    <row r="48" spans="1:26" s="62" customFormat="1" x14ac:dyDescent="0.25">
      <c r="A48" s="64" t="s">
        <v>224</v>
      </c>
      <c r="C48" s="63"/>
      <c r="M48" s="64" t="s">
        <v>219</v>
      </c>
      <c r="Z48" s="64"/>
    </row>
  </sheetData>
  <pageMargins left="0.43" right="0.49" top="0.64" bottom="0.37" header="0.3" footer="0.3"/>
  <pageSetup paperSize="9" scale="70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>
              <from>
                <xdr:col>12</xdr:col>
                <xdr:colOff>0</xdr:colOff>
                <xdr:row>48</xdr:row>
                <xdr:rowOff>0</xdr:rowOff>
              </from>
              <to>
                <xdr:col>24</xdr:col>
                <xdr:colOff>161925</xdr:colOff>
                <xdr:row>58</xdr:row>
                <xdr:rowOff>133350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6"/>
  <sheetViews>
    <sheetView topLeftCell="A13" workbookViewId="0">
      <selection activeCell="K29" sqref="K29"/>
    </sheetView>
  </sheetViews>
  <sheetFormatPr defaultRowHeight="15" x14ac:dyDescent="0.25"/>
  <cols>
    <col min="1" max="1" width="2.42578125" customWidth="1"/>
    <col min="2" max="2" width="3.7109375" customWidth="1"/>
    <col min="3" max="3" width="13" customWidth="1"/>
    <col min="4" max="4" width="16.42578125" customWidth="1"/>
    <col min="5" max="5" width="20.5703125" customWidth="1"/>
    <col min="6" max="6" width="20.7109375" customWidth="1"/>
    <col min="7" max="7" width="14.42578125" customWidth="1"/>
    <col min="8" max="8" width="12.42578125" customWidth="1"/>
    <col min="9" max="9" width="17.42578125" customWidth="1"/>
    <col min="10" max="10" width="12.140625" customWidth="1"/>
    <col min="11" max="11" width="16.85546875" customWidth="1"/>
    <col min="12" max="12" width="12.85546875" customWidth="1"/>
    <col min="13" max="13" width="13.7109375" customWidth="1"/>
    <col min="14" max="14" width="12.85546875" customWidth="1"/>
    <col min="15" max="15" width="5.140625" customWidth="1"/>
    <col min="20" max="20" width="10.42578125" customWidth="1"/>
    <col min="21" max="21" width="5.28515625" customWidth="1"/>
    <col min="22" max="22" width="2.140625" customWidth="1"/>
  </cols>
  <sheetData>
    <row r="1" spans="2:9" ht="28.5" x14ac:dyDescent="0.45">
      <c r="B1" s="12" t="s">
        <v>208</v>
      </c>
    </row>
    <row r="2" spans="2:9" ht="15" customHeight="1" x14ac:dyDescent="0.45">
      <c r="B2" s="12"/>
    </row>
    <row r="3" spans="2:9" x14ac:dyDescent="0.25">
      <c r="B3" s="13" t="s">
        <v>41</v>
      </c>
      <c r="D3" t="s">
        <v>21</v>
      </c>
      <c r="E3" s="32"/>
      <c r="F3" s="32"/>
      <c r="G3" s="32" t="s">
        <v>16</v>
      </c>
      <c r="H3" t="s">
        <v>104</v>
      </c>
    </row>
    <row r="4" spans="2:9" x14ac:dyDescent="0.25">
      <c r="B4" s="13" t="s">
        <v>18</v>
      </c>
      <c r="D4" t="s">
        <v>13</v>
      </c>
      <c r="I4" t="s">
        <v>207</v>
      </c>
    </row>
    <row r="5" spans="2:9" x14ac:dyDescent="0.25">
      <c r="D5" t="s">
        <v>1</v>
      </c>
      <c r="I5" t="s">
        <v>108</v>
      </c>
    </row>
    <row r="6" spans="2:9" x14ac:dyDescent="0.25">
      <c r="D6" t="s">
        <v>22</v>
      </c>
    </row>
    <row r="7" spans="2:9" x14ac:dyDescent="0.25">
      <c r="H7" t="s">
        <v>19</v>
      </c>
    </row>
    <row r="8" spans="2:9" x14ac:dyDescent="0.25">
      <c r="B8" s="13" t="s">
        <v>42</v>
      </c>
      <c r="D8" t="s">
        <v>40</v>
      </c>
    </row>
    <row r="9" spans="2:9" x14ac:dyDescent="0.25">
      <c r="B9" s="13" t="s">
        <v>18</v>
      </c>
      <c r="D9" t="s">
        <v>56</v>
      </c>
    </row>
    <row r="10" spans="2:9" x14ac:dyDescent="0.25">
      <c r="B10" s="13"/>
      <c r="D10" t="s">
        <v>189</v>
      </c>
    </row>
    <row r="11" spans="2:9" x14ac:dyDescent="0.25">
      <c r="D11" t="s">
        <v>1</v>
      </c>
    </row>
    <row r="13" spans="2:9" x14ac:dyDescent="0.25">
      <c r="B13" s="13" t="s">
        <v>204</v>
      </c>
      <c r="D13" t="s">
        <v>206</v>
      </c>
    </row>
    <row r="14" spans="2:9" x14ac:dyDescent="0.25">
      <c r="B14" s="13" t="s">
        <v>18</v>
      </c>
      <c r="D14" t="s">
        <v>205</v>
      </c>
    </row>
    <row r="17" spans="2:15" ht="16.5" thickBot="1" x14ac:dyDescent="0.3">
      <c r="B17" s="57" t="s">
        <v>182</v>
      </c>
      <c r="E17" t="s">
        <v>127</v>
      </c>
    </row>
    <row r="18" spans="2:15" x14ac:dyDescent="0.25">
      <c r="B18" s="2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</row>
    <row r="19" spans="2:15" x14ac:dyDescent="0.25">
      <c r="B19" s="18" t="s">
        <v>43</v>
      </c>
      <c r="O19" s="17"/>
    </row>
    <row r="20" spans="2:15" x14ac:dyDescent="0.25">
      <c r="B20" s="18"/>
      <c r="O20" s="17"/>
    </row>
    <row r="21" spans="2:15" x14ac:dyDescent="0.25">
      <c r="B21" s="18"/>
      <c r="N21" s="10"/>
      <c r="O21" s="17"/>
    </row>
    <row r="22" spans="2:15" x14ac:dyDescent="0.25">
      <c r="B22" s="18"/>
      <c r="N22" s="10"/>
      <c r="O22" s="17"/>
    </row>
    <row r="23" spans="2:15" x14ac:dyDescent="0.25">
      <c r="B23" s="18"/>
      <c r="M23" s="11" t="s">
        <v>5</v>
      </c>
      <c r="N23" s="10"/>
      <c r="O23" s="17"/>
    </row>
    <row r="24" spans="2:15" x14ac:dyDescent="0.25">
      <c r="B24" s="18"/>
      <c r="C24" s="58" t="s">
        <v>183</v>
      </c>
      <c r="D24" s="10"/>
      <c r="E24" s="10"/>
      <c r="F24" s="10"/>
      <c r="G24" s="10"/>
      <c r="H24" s="9"/>
      <c r="I24" s="10"/>
      <c r="J24" s="10"/>
      <c r="K24" s="10"/>
      <c r="L24" s="10"/>
      <c r="M24" s="10"/>
      <c r="N24" s="10"/>
      <c r="O24" s="17"/>
    </row>
    <row r="25" spans="2:15" ht="30" x14ac:dyDescent="0.25">
      <c r="B25" s="18" t="s">
        <v>44</v>
      </c>
      <c r="C25" s="3" t="s">
        <v>46</v>
      </c>
      <c r="D25" s="3" t="s">
        <v>47</v>
      </c>
      <c r="E25" s="3" t="s">
        <v>0</v>
      </c>
      <c r="F25" s="3" t="s">
        <v>133</v>
      </c>
      <c r="G25" s="3" t="s">
        <v>48</v>
      </c>
      <c r="H25" s="3" t="s">
        <v>1</v>
      </c>
      <c r="I25" s="24" t="s">
        <v>52</v>
      </c>
      <c r="J25" s="3" t="s">
        <v>1</v>
      </c>
      <c r="K25" s="24" t="s">
        <v>53</v>
      </c>
      <c r="L25" s="3" t="s">
        <v>1</v>
      </c>
      <c r="M25" s="8" t="s">
        <v>78</v>
      </c>
      <c r="N25" s="24" t="s">
        <v>1</v>
      </c>
      <c r="O25" s="17"/>
    </row>
    <row r="26" spans="2:15" ht="54" customHeight="1" x14ac:dyDescent="0.25">
      <c r="B26" s="18"/>
      <c r="C26" s="35" t="s">
        <v>128</v>
      </c>
      <c r="D26" s="35" t="s">
        <v>129</v>
      </c>
      <c r="E26" s="35" t="s">
        <v>187</v>
      </c>
      <c r="F26" s="35" t="s">
        <v>188</v>
      </c>
      <c r="G26" s="35" t="s">
        <v>49</v>
      </c>
      <c r="H26" s="35" t="s">
        <v>50</v>
      </c>
      <c r="I26" s="35" t="s">
        <v>51</v>
      </c>
      <c r="J26" s="35" t="s">
        <v>50</v>
      </c>
      <c r="K26" s="35" t="s">
        <v>228</v>
      </c>
      <c r="L26" s="35" t="s">
        <v>54</v>
      </c>
      <c r="M26" s="34" t="s">
        <v>178</v>
      </c>
      <c r="N26" s="35" t="s">
        <v>54</v>
      </c>
      <c r="O26" s="17"/>
    </row>
    <row r="27" spans="2:15" x14ac:dyDescent="0.25">
      <c r="B27" s="18"/>
      <c r="C27" s="4" t="s">
        <v>130</v>
      </c>
      <c r="D27" s="51">
        <v>0</v>
      </c>
      <c r="E27" s="4" t="s">
        <v>139</v>
      </c>
      <c r="F27" s="4" t="s">
        <v>135</v>
      </c>
      <c r="G27" s="47">
        <v>110000</v>
      </c>
      <c r="H27" s="4" t="s">
        <v>122</v>
      </c>
      <c r="I27" s="45">
        <f>G27+G27*5%</f>
        <v>115500</v>
      </c>
      <c r="J27" s="4" t="s">
        <v>122</v>
      </c>
      <c r="K27" s="43">
        <f>I27/22500</f>
        <v>5.1333333333333337</v>
      </c>
      <c r="L27" s="4" t="s">
        <v>124</v>
      </c>
      <c r="M27" s="49">
        <v>5.2</v>
      </c>
      <c r="N27" s="4" t="s">
        <v>124</v>
      </c>
      <c r="O27" s="17"/>
    </row>
    <row r="28" spans="2:15" x14ac:dyDescent="0.25">
      <c r="B28" s="18"/>
      <c r="C28" s="4" t="s">
        <v>130</v>
      </c>
      <c r="D28" s="51">
        <v>1</v>
      </c>
      <c r="E28" s="4" t="s">
        <v>139</v>
      </c>
      <c r="F28" s="4" t="s">
        <v>136</v>
      </c>
      <c r="G28" s="47">
        <v>128000</v>
      </c>
      <c r="H28" s="4" t="s">
        <v>122</v>
      </c>
      <c r="I28" s="45">
        <f t="shared" ref="I28:I33" si="0">G28+G28*5%</f>
        <v>134400</v>
      </c>
      <c r="J28" s="4" t="s">
        <v>122</v>
      </c>
      <c r="K28" s="43">
        <f t="shared" ref="K28:K33" si="1">I28/22500</f>
        <v>5.9733333333333336</v>
      </c>
      <c r="L28" s="4" t="s">
        <v>124</v>
      </c>
      <c r="M28" s="49">
        <v>5.95</v>
      </c>
      <c r="N28" s="4" t="s">
        <v>124</v>
      </c>
      <c r="O28" s="17"/>
    </row>
    <row r="29" spans="2:15" x14ac:dyDescent="0.25">
      <c r="B29" s="18"/>
      <c r="C29" s="4" t="s">
        <v>130</v>
      </c>
      <c r="D29" s="51">
        <v>2</v>
      </c>
      <c r="E29" s="4" t="s">
        <v>139</v>
      </c>
      <c r="F29" s="4" t="s">
        <v>137</v>
      </c>
      <c r="G29" s="47">
        <v>148134</v>
      </c>
      <c r="H29" s="4" t="s">
        <v>122</v>
      </c>
      <c r="I29" s="45">
        <f t="shared" si="0"/>
        <v>155540.70000000001</v>
      </c>
      <c r="J29" s="4" t="s">
        <v>122</v>
      </c>
      <c r="K29" s="43">
        <f t="shared" si="1"/>
        <v>6.9129200000000006</v>
      </c>
      <c r="L29" s="4" t="s">
        <v>124</v>
      </c>
      <c r="M29" s="49">
        <v>6.95</v>
      </c>
      <c r="N29" s="4" t="s">
        <v>124</v>
      </c>
      <c r="O29" s="17"/>
    </row>
    <row r="30" spans="2:15" x14ac:dyDescent="0.25">
      <c r="B30" s="18"/>
      <c r="C30" s="4" t="s">
        <v>130</v>
      </c>
      <c r="D30" s="51">
        <v>3</v>
      </c>
      <c r="E30" s="4" t="s">
        <v>139</v>
      </c>
      <c r="F30" s="4" t="s">
        <v>132</v>
      </c>
      <c r="G30" s="47">
        <v>160000</v>
      </c>
      <c r="H30" s="4" t="s">
        <v>122</v>
      </c>
      <c r="I30" s="45">
        <f t="shared" si="0"/>
        <v>168000</v>
      </c>
      <c r="J30" s="4" t="s">
        <v>122</v>
      </c>
      <c r="K30" s="43">
        <f t="shared" si="1"/>
        <v>7.4666666666666668</v>
      </c>
      <c r="L30" s="4" t="s">
        <v>124</v>
      </c>
      <c r="M30" s="49">
        <v>7.5</v>
      </c>
      <c r="N30" s="4" t="s">
        <v>124</v>
      </c>
      <c r="O30" s="17"/>
    </row>
    <row r="31" spans="2:15" x14ac:dyDescent="0.25">
      <c r="B31" s="18"/>
      <c r="C31" s="4" t="s">
        <v>130</v>
      </c>
      <c r="D31" s="51">
        <v>4</v>
      </c>
      <c r="E31" s="4" t="s">
        <v>139</v>
      </c>
      <c r="F31" s="4" t="s">
        <v>138</v>
      </c>
      <c r="G31" s="47">
        <v>190000</v>
      </c>
      <c r="H31" s="4" t="s">
        <v>122</v>
      </c>
      <c r="I31" s="45">
        <f t="shared" si="0"/>
        <v>199500</v>
      </c>
      <c r="J31" s="4" t="s">
        <v>122</v>
      </c>
      <c r="K31" s="43">
        <f t="shared" si="1"/>
        <v>8.8666666666666671</v>
      </c>
      <c r="L31" s="4" t="s">
        <v>124</v>
      </c>
      <c r="M31" s="49">
        <v>8.9</v>
      </c>
      <c r="N31" s="4" t="s">
        <v>124</v>
      </c>
      <c r="O31" s="17"/>
    </row>
    <row r="32" spans="2:15" x14ac:dyDescent="0.25">
      <c r="B32" s="18"/>
      <c r="C32" s="4" t="s">
        <v>131</v>
      </c>
      <c r="D32" s="51">
        <v>0</v>
      </c>
      <c r="E32" s="4" t="s">
        <v>140</v>
      </c>
      <c r="F32" s="4" t="s">
        <v>135</v>
      </c>
      <c r="G32" s="47">
        <v>140000</v>
      </c>
      <c r="H32" s="4" t="s">
        <v>122</v>
      </c>
      <c r="I32" s="45">
        <f t="shared" si="0"/>
        <v>147000</v>
      </c>
      <c r="J32" s="4" t="s">
        <v>122</v>
      </c>
      <c r="K32" s="43">
        <f t="shared" si="1"/>
        <v>6.5333333333333332</v>
      </c>
      <c r="L32" s="4" t="s">
        <v>124</v>
      </c>
      <c r="M32" s="49">
        <v>6.5</v>
      </c>
      <c r="N32" s="4" t="s">
        <v>124</v>
      </c>
      <c r="O32" s="17"/>
    </row>
    <row r="33" spans="2:15" x14ac:dyDescent="0.25">
      <c r="B33" s="18"/>
      <c r="C33" s="5" t="s">
        <v>131</v>
      </c>
      <c r="D33" s="52">
        <v>1</v>
      </c>
      <c r="E33" s="5" t="s">
        <v>140</v>
      </c>
      <c r="F33" s="5" t="s">
        <v>136</v>
      </c>
      <c r="G33" s="48">
        <v>170000</v>
      </c>
      <c r="H33" s="5" t="s">
        <v>122</v>
      </c>
      <c r="I33" s="46">
        <f t="shared" si="0"/>
        <v>178500</v>
      </c>
      <c r="J33" s="5" t="s">
        <v>122</v>
      </c>
      <c r="K33" s="44">
        <f t="shared" si="1"/>
        <v>7.9333333333333336</v>
      </c>
      <c r="L33" s="5" t="s">
        <v>124</v>
      </c>
      <c r="M33" s="50">
        <v>7.9</v>
      </c>
      <c r="N33" s="5" t="s">
        <v>124</v>
      </c>
      <c r="O33" s="17"/>
    </row>
    <row r="34" spans="2:15" ht="15.75" thickBot="1" x14ac:dyDescent="0.3">
      <c r="B34" s="19"/>
      <c r="C34" s="20"/>
      <c r="D34" s="20"/>
      <c r="E34" s="20"/>
      <c r="F34" s="20"/>
      <c r="G34" s="20"/>
      <c r="H34" s="20"/>
      <c r="I34" s="20" t="s">
        <v>6</v>
      </c>
      <c r="J34" s="20"/>
      <c r="K34" s="20" t="s">
        <v>7</v>
      </c>
      <c r="L34" s="20"/>
      <c r="M34" s="20"/>
      <c r="N34" s="20"/>
      <c r="O34" s="21"/>
    </row>
    <row r="35" spans="2:15" x14ac:dyDescent="0.25">
      <c r="C35" t="s">
        <v>55</v>
      </c>
    </row>
    <row r="37" spans="2:15" ht="15.75" thickBot="1" x14ac:dyDescent="0.3">
      <c r="D37" s="58" t="s">
        <v>203</v>
      </c>
    </row>
    <row r="38" spans="2:15" x14ac:dyDescent="0.25">
      <c r="D38" s="22"/>
      <c r="E38" s="15"/>
      <c r="F38" s="15"/>
      <c r="G38" s="15"/>
      <c r="H38" s="15"/>
      <c r="I38" s="15"/>
      <c r="J38" s="16"/>
    </row>
    <row r="39" spans="2:15" x14ac:dyDescent="0.25">
      <c r="D39" s="18"/>
      <c r="E39" s="3" t="s">
        <v>24</v>
      </c>
      <c r="F39" s="3" t="s">
        <v>190</v>
      </c>
      <c r="G39" s="3" t="s">
        <v>4</v>
      </c>
      <c r="H39" s="3" t="s">
        <v>191</v>
      </c>
      <c r="I39" s="3" t="s">
        <v>192</v>
      </c>
      <c r="J39" s="17"/>
    </row>
    <row r="40" spans="2:15" ht="30" x14ac:dyDescent="0.25">
      <c r="D40" s="18"/>
      <c r="E40" s="34" t="s">
        <v>193</v>
      </c>
      <c r="F40" s="35" t="s">
        <v>187</v>
      </c>
      <c r="G40" s="34" t="s">
        <v>194</v>
      </c>
      <c r="H40" s="34" t="s">
        <v>195</v>
      </c>
      <c r="I40" s="34" t="s">
        <v>196</v>
      </c>
      <c r="J40" s="17"/>
    </row>
    <row r="41" spans="2:15" x14ac:dyDescent="0.25">
      <c r="D41" s="18"/>
      <c r="E41" s="1" t="s">
        <v>130</v>
      </c>
      <c r="F41" s="25" t="s">
        <v>197</v>
      </c>
      <c r="G41" s="1">
        <v>2015</v>
      </c>
      <c r="H41" s="1" t="s">
        <v>198</v>
      </c>
      <c r="I41" s="6">
        <v>5</v>
      </c>
      <c r="J41" s="17"/>
    </row>
    <row r="42" spans="2:15" x14ac:dyDescent="0.25">
      <c r="D42" s="18"/>
      <c r="E42" s="1" t="s">
        <v>199</v>
      </c>
      <c r="F42" s="25" t="s">
        <v>200</v>
      </c>
      <c r="G42" s="1">
        <v>2015</v>
      </c>
      <c r="H42" s="1" t="s">
        <v>198</v>
      </c>
      <c r="I42" s="6">
        <v>4</v>
      </c>
      <c r="J42" s="17"/>
    </row>
    <row r="43" spans="2:15" x14ac:dyDescent="0.25">
      <c r="D43" s="18"/>
      <c r="E43" s="1" t="s">
        <v>201</v>
      </c>
      <c r="F43" s="25" t="s">
        <v>202</v>
      </c>
      <c r="G43" s="1">
        <v>2015</v>
      </c>
      <c r="H43" s="1" t="s">
        <v>198</v>
      </c>
      <c r="I43" s="6">
        <v>3</v>
      </c>
      <c r="J43" s="17"/>
    </row>
    <row r="44" spans="2:15" x14ac:dyDescent="0.25">
      <c r="D44" s="18"/>
      <c r="E44" s="1"/>
      <c r="F44" s="25"/>
      <c r="G44" s="1"/>
      <c r="H44" s="1"/>
      <c r="I44" s="6"/>
      <c r="J44" s="17"/>
    </row>
    <row r="45" spans="2:15" x14ac:dyDescent="0.25">
      <c r="D45" s="18"/>
      <c r="E45" s="2"/>
      <c r="F45" s="26"/>
      <c r="G45" s="2"/>
      <c r="H45" s="2"/>
      <c r="I45" s="7"/>
      <c r="J45" s="17"/>
    </row>
    <row r="46" spans="2:15" ht="15.75" thickBot="1" x14ac:dyDescent="0.3">
      <c r="D46" s="19"/>
      <c r="E46" s="20"/>
      <c r="F46" s="20"/>
      <c r="G46" s="20"/>
      <c r="H46" s="20"/>
      <c r="I46" s="20"/>
      <c r="J46" s="21"/>
    </row>
  </sheetData>
  <pageMargins left="0.43" right="0.49" top="0.64" bottom="0.37" header="0.3" footer="0.3"/>
  <pageSetup paperSize="9" scale="69" orientation="landscape" horizontalDpi="4294967293" r:id="rId1"/>
  <headerFooter>
    <oddHeader>&amp;R&amp;A
&amp;P / 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6"/>
  <sheetViews>
    <sheetView topLeftCell="A16" workbookViewId="0">
      <selection activeCell="E9" sqref="E9:F9"/>
    </sheetView>
  </sheetViews>
  <sheetFormatPr defaultRowHeight="15" x14ac:dyDescent="0.25"/>
  <cols>
    <col min="2" max="2" width="3.7109375" customWidth="1"/>
    <col min="3" max="3" width="6.7109375" customWidth="1"/>
    <col min="4" max="4" width="11.140625" customWidth="1"/>
    <col min="5" max="5" width="17.140625" customWidth="1"/>
    <col min="6" max="6" width="20.5703125" customWidth="1"/>
    <col min="7" max="7" width="21.140625" customWidth="1"/>
    <col min="8" max="8" width="15" customWidth="1"/>
    <col min="9" max="9" width="13.7109375" customWidth="1"/>
    <col min="10" max="10" width="6.28515625" customWidth="1"/>
    <col min="11" max="11" width="5.140625" customWidth="1"/>
  </cols>
  <sheetData>
    <row r="1" spans="2:10" ht="28.5" x14ac:dyDescent="0.45">
      <c r="C1" s="12" t="s">
        <v>184</v>
      </c>
    </row>
    <row r="2" spans="2:10" ht="28.5" x14ac:dyDescent="0.45">
      <c r="C2" s="12"/>
    </row>
    <row r="3" spans="2:10" x14ac:dyDescent="0.25">
      <c r="C3" s="13" t="s">
        <v>41</v>
      </c>
      <c r="E3" t="s">
        <v>21</v>
      </c>
      <c r="F3" s="32"/>
      <c r="G3" s="32" t="s">
        <v>16</v>
      </c>
      <c r="H3" t="s">
        <v>19</v>
      </c>
    </row>
    <row r="4" spans="2:10" x14ac:dyDescent="0.25">
      <c r="C4" s="13" t="s">
        <v>18</v>
      </c>
      <c r="E4" t="s">
        <v>1</v>
      </c>
    </row>
    <row r="5" spans="2:10" x14ac:dyDescent="0.25">
      <c r="E5" t="s">
        <v>22</v>
      </c>
    </row>
    <row r="7" spans="2:10" x14ac:dyDescent="0.25">
      <c r="C7" s="13" t="s">
        <v>42</v>
      </c>
      <c r="E7" t="s">
        <v>40</v>
      </c>
    </row>
    <row r="8" spans="2:10" x14ac:dyDescent="0.25">
      <c r="C8" s="13" t="s">
        <v>18</v>
      </c>
      <c r="E8" t="s">
        <v>56</v>
      </c>
    </row>
    <row r="9" spans="2:10" x14ac:dyDescent="0.25">
      <c r="C9" s="13"/>
      <c r="E9" t="s">
        <v>189</v>
      </c>
    </row>
    <row r="10" spans="2:10" x14ac:dyDescent="0.25">
      <c r="C10" s="13"/>
      <c r="E10" t="s">
        <v>1</v>
      </c>
    </row>
    <row r="12" spans="2:10" ht="16.5" thickBot="1" x14ac:dyDescent="0.3">
      <c r="B12" s="57" t="s">
        <v>185</v>
      </c>
      <c r="C12" s="14"/>
    </row>
    <row r="13" spans="2:10" x14ac:dyDescent="0.25">
      <c r="B13" s="22"/>
      <c r="C13" s="15"/>
      <c r="D13" s="15"/>
      <c r="E13" s="15"/>
      <c r="F13" s="15"/>
      <c r="G13" s="15"/>
      <c r="H13" s="15"/>
      <c r="I13" s="15"/>
      <c r="J13" s="16"/>
    </row>
    <row r="14" spans="2:10" x14ac:dyDescent="0.25">
      <c r="B14" s="18" t="s">
        <v>43</v>
      </c>
      <c r="J14" s="17"/>
    </row>
    <row r="15" spans="2:10" x14ac:dyDescent="0.25">
      <c r="B15" s="18"/>
      <c r="J15" s="17"/>
    </row>
    <row r="16" spans="2:10" x14ac:dyDescent="0.25">
      <c r="B16" s="18"/>
      <c r="J16" s="17"/>
    </row>
    <row r="17" spans="2:10" x14ac:dyDescent="0.25">
      <c r="B17" s="18"/>
      <c r="J17" s="17"/>
    </row>
    <row r="18" spans="2:10" x14ac:dyDescent="0.25">
      <c r="B18" s="18"/>
      <c r="C18" s="10"/>
      <c r="D18" s="58" t="s">
        <v>186</v>
      </c>
      <c r="E18" s="10"/>
      <c r="F18" s="10"/>
      <c r="G18" s="10"/>
      <c r="H18" s="10"/>
      <c r="I18" s="9"/>
      <c r="J18" s="17"/>
    </row>
    <row r="19" spans="2:10" ht="16.5" customHeight="1" x14ac:dyDescent="0.25">
      <c r="B19" s="18" t="s">
        <v>44</v>
      </c>
      <c r="D19" s="3" t="s">
        <v>46</v>
      </c>
      <c r="E19" s="3" t="s">
        <v>47</v>
      </c>
      <c r="F19" s="3" t="s">
        <v>0</v>
      </c>
      <c r="G19" s="3" t="s">
        <v>133</v>
      </c>
      <c r="H19" s="8" t="s">
        <v>78</v>
      </c>
      <c r="I19" s="24" t="s">
        <v>1</v>
      </c>
      <c r="J19" s="17"/>
    </row>
    <row r="20" spans="2:10" ht="30" x14ac:dyDescent="0.25">
      <c r="B20" s="18"/>
      <c r="D20" s="35" t="s">
        <v>128</v>
      </c>
      <c r="E20" s="35" t="s">
        <v>129</v>
      </c>
      <c r="F20" s="35" t="s">
        <v>187</v>
      </c>
      <c r="G20" s="35" t="s">
        <v>188</v>
      </c>
      <c r="H20" s="34" t="s">
        <v>178</v>
      </c>
      <c r="I20" s="35" t="s">
        <v>54</v>
      </c>
      <c r="J20" s="17"/>
    </row>
    <row r="21" spans="2:10" x14ac:dyDescent="0.25">
      <c r="B21" s="18"/>
      <c r="D21" s="4"/>
      <c r="E21" s="4"/>
      <c r="F21" s="4"/>
      <c r="G21" s="4"/>
      <c r="H21" s="1"/>
      <c r="I21" s="4"/>
      <c r="J21" s="17"/>
    </row>
    <row r="22" spans="2:10" x14ac:dyDescent="0.25">
      <c r="B22" s="18"/>
      <c r="D22" s="4"/>
      <c r="E22" s="4"/>
      <c r="F22" s="4"/>
      <c r="G22" s="4"/>
      <c r="H22" s="1"/>
      <c r="I22" s="4"/>
      <c r="J22" s="17"/>
    </row>
    <row r="23" spans="2:10" x14ac:dyDescent="0.25">
      <c r="B23" s="18"/>
      <c r="D23" s="4"/>
      <c r="E23" s="4"/>
      <c r="F23" s="4"/>
      <c r="G23" s="4"/>
      <c r="H23" s="1"/>
      <c r="I23" s="4"/>
      <c r="J23" s="17"/>
    </row>
    <row r="24" spans="2:10" x14ac:dyDescent="0.25">
      <c r="B24" s="18"/>
      <c r="D24" s="5"/>
      <c r="E24" s="5"/>
      <c r="F24" s="5"/>
      <c r="G24" s="5"/>
      <c r="H24" s="2"/>
      <c r="I24" s="5"/>
      <c r="J24" s="17"/>
    </row>
    <row r="25" spans="2:10" ht="15.75" thickBot="1" x14ac:dyDescent="0.3">
      <c r="B25" s="19"/>
      <c r="C25" s="20"/>
      <c r="D25" s="20"/>
      <c r="E25" s="20"/>
      <c r="F25" s="20"/>
      <c r="G25" s="20"/>
      <c r="H25" s="20"/>
      <c r="I25" s="20"/>
      <c r="J25" s="21"/>
    </row>
    <row r="26" spans="2:10" x14ac:dyDescent="0.25">
      <c r="D26" t="s">
        <v>57</v>
      </c>
    </row>
    <row r="29" spans="2:10" ht="16.5" thickBot="1" x14ac:dyDescent="0.3">
      <c r="B29" s="57" t="s">
        <v>185</v>
      </c>
      <c r="F29" t="s">
        <v>127</v>
      </c>
    </row>
    <row r="30" spans="2:10" x14ac:dyDescent="0.25">
      <c r="B30" s="22"/>
      <c r="C30" s="15"/>
      <c r="D30" s="15"/>
      <c r="E30" s="15"/>
      <c r="F30" s="15"/>
      <c r="G30" s="15"/>
      <c r="H30" s="15"/>
      <c r="I30" s="15"/>
      <c r="J30" s="16"/>
    </row>
    <row r="31" spans="2:10" x14ac:dyDescent="0.25">
      <c r="B31" s="18" t="s">
        <v>43</v>
      </c>
      <c r="J31" s="17"/>
    </row>
    <row r="32" spans="2:10" x14ac:dyDescent="0.25">
      <c r="B32" s="18"/>
      <c r="J32" s="17"/>
    </row>
    <row r="33" spans="2:10" x14ac:dyDescent="0.25">
      <c r="B33" s="18"/>
      <c r="J33" s="17"/>
    </row>
    <row r="34" spans="2:10" x14ac:dyDescent="0.25">
      <c r="B34" s="18"/>
      <c r="J34" s="17"/>
    </row>
    <row r="35" spans="2:10" x14ac:dyDescent="0.25">
      <c r="B35" s="18"/>
      <c r="C35" s="10"/>
      <c r="D35" s="58" t="s">
        <v>186</v>
      </c>
      <c r="E35" s="10"/>
      <c r="F35" s="10"/>
      <c r="G35" s="10"/>
      <c r="H35" s="10"/>
      <c r="I35" s="9"/>
      <c r="J35" s="17"/>
    </row>
    <row r="36" spans="2:10" x14ac:dyDescent="0.25">
      <c r="B36" s="18" t="s">
        <v>44</v>
      </c>
      <c r="D36" s="3" t="s">
        <v>46</v>
      </c>
      <c r="E36" s="3" t="s">
        <v>47</v>
      </c>
      <c r="F36" s="3" t="s">
        <v>0</v>
      </c>
      <c r="G36" s="3" t="s">
        <v>133</v>
      </c>
      <c r="H36" s="8" t="s">
        <v>78</v>
      </c>
      <c r="I36" s="24" t="s">
        <v>1</v>
      </c>
      <c r="J36" s="17"/>
    </row>
    <row r="37" spans="2:10" ht="30" x14ac:dyDescent="0.25">
      <c r="B37" s="18"/>
      <c r="D37" s="35" t="s">
        <v>128</v>
      </c>
      <c r="E37" s="35" t="s">
        <v>129</v>
      </c>
      <c r="F37" s="35" t="s">
        <v>187</v>
      </c>
      <c r="G37" s="35" t="s">
        <v>188</v>
      </c>
      <c r="H37" s="34" t="s">
        <v>178</v>
      </c>
      <c r="I37" s="35" t="s">
        <v>54</v>
      </c>
      <c r="J37" s="17"/>
    </row>
    <row r="38" spans="2:10" x14ac:dyDescent="0.25">
      <c r="B38" s="18"/>
      <c r="D38" s="4" t="s">
        <v>130</v>
      </c>
      <c r="E38" s="51">
        <v>0</v>
      </c>
      <c r="F38" s="4" t="s">
        <v>139</v>
      </c>
      <c r="G38" s="4" t="s">
        <v>135</v>
      </c>
      <c r="H38" s="49">
        <v>5.2</v>
      </c>
      <c r="I38" s="4" t="s">
        <v>124</v>
      </c>
      <c r="J38" s="17"/>
    </row>
    <row r="39" spans="2:10" x14ac:dyDescent="0.25">
      <c r="B39" s="18"/>
      <c r="D39" s="4" t="s">
        <v>130</v>
      </c>
      <c r="E39" s="51">
        <v>1</v>
      </c>
      <c r="F39" s="4" t="s">
        <v>139</v>
      </c>
      <c r="G39" s="4" t="s">
        <v>136</v>
      </c>
      <c r="H39" s="49">
        <v>5.95</v>
      </c>
      <c r="I39" s="4" t="s">
        <v>124</v>
      </c>
      <c r="J39" s="17"/>
    </row>
    <row r="40" spans="2:10" x14ac:dyDescent="0.25">
      <c r="B40" s="18"/>
      <c r="D40" s="4" t="s">
        <v>130</v>
      </c>
      <c r="E40" s="51">
        <v>2</v>
      </c>
      <c r="F40" s="4" t="s">
        <v>139</v>
      </c>
      <c r="G40" s="4" t="s">
        <v>137</v>
      </c>
      <c r="H40" s="49">
        <v>6.95</v>
      </c>
      <c r="I40" s="4" t="s">
        <v>124</v>
      </c>
      <c r="J40" s="17"/>
    </row>
    <row r="41" spans="2:10" x14ac:dyDescent="0.25">
      <c r="B41" s="18"/>
      <c r="D41" s="4" t="s">
        <v>130</v>
      </c>
      <c r="E41" s="51">
        <v>3</v>
      </c>
      <c r="F41" s="4" t="s">
        <v>139</v>
      </c>
      <c r="G41" s="4" t="s">
        <v>132</v>
      </c>
      <c r="H41" s="49">
        <v>7.5</v>
      </c>
      <c r="I41" s="4" t="s">
        <v>124</v>
      </c>
      <c r="J41" s="17"/>
    </row>
    <row r="42" spans="2:10" x14ac:dyDescent="0.25">
      <c r="B42" s="18"/>
      <c r="D42" s="4" t="s">
        <v>130</v>
      </c>
      <c r="E42" s="51">
        <v>4</v>
      </c>
      <c r="F42" s="4" t="s">
        <v>139</v>
      </c>
      <c r="G42" s="4" t="s">
        <v>138</v>
      </c>
      <c r="H42" s="49">
        <v>8.9</v>
      </c>
      <c r="I42" s="4" t="s">
        <v>124</v>
      </c>
      <c r="J42" s="17"/>
    </row>
    <row r="43" spans="2:10" x14ac:dyDescent="0.25">
      <c r="B43" s="18"/>
      <c r="D43" s="4" t="s">
        <v>131</v>
      </c>
      <c r="E43" s="51">
        <v>0</v>
      </c>
      <c r="F43" s="4" t="s">
        <v>140</v>
      </c>
      <c r="G43" s="4" t="s">
        <v>135</v>
      </c>
      <c r="H43" s="49">
        <v>6.5</v>
      </c>
      <c r="I43" s="4" t="s">
        <v>124</v>
      </c>
      <c r="J43" s="17"/>
    </row>
    <row r="44" spans="2:10" x14ac:dyDescent="0.25">
      <c r="B44" s="18"/>
      <c r="D44" s="5" t="s">
        <v>131</v>
      </c>
      <c r="E44" s="52">
        <v>1</v>
      </c>
      <c r="F44" s="5" t="s">
        <v>140</v>
      </c>
      <c r="G44" s="5" t="s">
        <v>136</v>
      </c>
      <c r="H44" s="50">
        <v>7.9</v>
      </c>
      <c r="I44" s="5" t="s">
        <v>124</v>
      </c>
      <c r="J44" s="17"/>
    </row>
    <row r="45" spans="2:10" ht="15.75" thickBot="1" x14ac:dyDescent="0.3">
      <c r="B45" s="19"/>
      <c r="C45" s="20"/>
      <c r="D45" s="20"/>
      <c r="E45" s="20"/>
      <c r="F45" s="20"/>
      <c r="G45" s="20"/>
      <c r="H45" s="20"/>
      <c r="I45" s="20"/>
      <c r="J45" s="21"/>
    </row>
    <row r="46" spans="2:10" x14ac:dyDescent="0.25">
      <c r="D46" t="s">
        <v>57</v>
      </c>
    </row>
  </sheetData>
  <pageMargins left="0.7" right="0.7" top="0.64" bottom="0.37" header="0.3" footer="0.3"/>
  <pageSetup paperSize="9" scale="72" orientation="landscape" horizontalDpi="4294967293" r:id="rId1"/>
  <headerFooter>
    <oddHeader>&amp;R&amp;A
&amp;P /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opLeftCell="A49" workbookViewId="0">
      <selection activeCell="A28" sqref="A28"/>
    </sheetView>
  </sheetViews>
  <sheetFormatPr defaultRowHeight="15" x14ac:dyDescent="0.25"/>
  <cols>
    <col min="1" max="1" width="2" customWidth="1"/>
    <col min="2" max="2" width="3.5703125" customWidth="1"/>
    <col min="3" max="3" width="15.42578125" bestFit="1" customWidth="1"/>
    <col min="4" max="4" width="22.140625" bestFit="1" customWidth="1"/>
    <col min="5" max="5" width="11.28515625" customWidth="1"/>
    <col min="6" max="6" width="11" customWidth="1"/>
    <col min="7" max="7" width="12.140625" customWidth="1"/>
    <col min="8" max="8" width="13.140625" customWidth="1"/>
    <col min="9" max="9" width="14.5703125" bestFit="1" customWidth="1"/>
    <col min="10" max="10" width="12.140625" customWidth="1"/>
    <col min="11" max="11" width="11.28515625" customWidth="1"/>
    <col min="12" max="12" width="12.5703125" customWidth="1"/>
    <col min="13" max="13" width="13.42578125" customWidth="1"/>
    <col min="14" max="14" width="12.5703125" customWidth="1"/>
    <col min="15" max="15" width="9.5703125" customWidth="1"/>
    <col min="16" max="16" width="11.85546875" customWidth="1"/>
    <col min="17" max="17" width="14.140625" customWidth="1"/>
    <col min="18" max="18" width="6.7109375" customWidth="1"/>
  </cols>
  <sheetData>
    <row r="1" spans="2:18" ht="28.5" x14ac:dyDescent="0.45">
      <c r="B1" s="12" t="s">
        <v>209</v>
      </c>
    </row>
    <row r="2" spans="2:18" ht="28.5" x14ac:dyDescent="0.45">
      <c r="B2" s="12"/>
    </row>
    <row r="3" spans="2:18" x14ac:dyDescent="0.25">
      <c r="B3" s="13" t="s">
        <v>15</v>
      </c>
      <c r="D3" t="s">
        <v>58</v>
      </c>
      <c r="E3" s="32"/>
      <c r="F3" s="32" t="s">
        <v>16</v>
      </c>
      <c r="G3" t="s">
        <v>17</v>
      </c>
    </row>
    <row r="4" spans="2:18" x14ac:dyDescent="0.25">
      <c r="B4" s="13" t="s">
        <v>18</v>
      </c>
      <c r="D4" t="s">
        <v>21</v>
      </c>
      <c r="E4" s="13"/>
      <c r="F4" s="13"/>
      <c r="G4" t="s">
        <v>77</v>
      </c>
    </row>
    <row r="5" spans="2:18" x14ac:dyDescent="0.25">
      <c r="D5" t="s">
        <v>1</v>
      </c>
      <c r="E5" s="13"/>
      <c r="F5" s="13"/>
      <c r="G5" t="s">
        <v>76</v>
      </c>
    </row>
    <row r="6" spans="2:18" x14ac:dyDescent="0.25">
      <c r="D6" t="s">
        <v>71</v>
      </c>
      <c r="E6" s="13"/>
      <c r="F6" s="13"/>
      <c r="G6" t="s">
        <v>19</v>
      </c>
    </row>
    <row r="8" spans="2:18" x14ac:dyDescent="0.25">
      <c r="B8" s="33" t="s">
        <v>20</v>
      </c>
    </row>
    <row r="9" spans="2:18" x14ac:dyDescent="0.25">
      <c r="B9" s="33"/>
    </row>
    <row r="10" spans="2:18" ht="16.5" thickBot="1" x14ac:dyDescent="0.3">
      <c r="B10" s="57" t="s">
        <v>210</v>
      </c>
    </row>
    <row r="11" spans="2:18" x14ac:dyDescent="0.25">
      <c r="B11" s="2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</row>
    <row r="12" spans="2:18" x14ac:dyDescent="0.25">
      <c r="B12" s="18"/>
      <c r="C12" s="10"/>
      <c r="D12" s="10"/>
      <c r="E12" s="10"/>
      <c r="F12" s="10"/>
      <c r="I12" s="10"/>
      <c r="J12" s="10"/>
      <c r="K12" s="10"/>
      <c r="L12" s="10"/>
      <c r="M12" s="10"/>
      <c r="O12" s="36" t="s">
        <v>45</v>
      </c>
      <c r="P12" s="10"/>
      <c r="Q12" s="36" t="s">
        <v>38</v>
      </c>
      <c r="R12" s="17"/>
    </row>
    <row r="13" spans="2:18" x14ac:dyDescent="0.25">
      <c r="B13" s="1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7"/>
    </row>
    <row r="14" spans="2:18" ht="30" x14ac:dyDescent="0.25">
      <c r="B14" s="18"/>
      <c r="C14" s="3" t="s">
        <v>24</v>
      </c>
      <c r="D14" s="3" t="s">
        <v>0</v>
      </c>
      <c r="E14" s="3" t="s">
        <v>4</v>
      </c>
      <c r="F14" s="53" t="s">
        <v>156</v>
      </c>
      <c r="G14" s="53" t="s">
        <v>154</v>
      </c>
      <c r="H14" s="53" t="s">
        <v>155</v>
      </c>
      <c r="I14" s="3" t="s">
        <v>25</v>
      </c>
      <c r="J14" s="3" t="s">
        <v>3</v>
      </c>
      <c r="K14" s="3" t="s">
        <v>26</v>
      </c>
      <c r="L14" s="24" t="s">
        <v>157</v>
      </c>
      <c r="M14" s="24" t="s">
        <v>158</v>
      </c>
      <c r="N14" s="3" t="s">
        <v>68</v>
      </c>
      <c r="O14" s="3" t="s">
        <v>73</v>
      </c>
      <c r="P14" s="3" t="s">
        <v>74</v>
      </c>
      <c r="Q14" s="3" t="s">
        <v>71</v>
      </c>
      <c r="R14" s="17"/>
    </row>
    <row r="15" spans="2:18" ht="50.25" customHeight="1" x14ac:dyDescent="0.25">
      <c r="B15" s="18"/>
      <c r="C15" s="34" t="s">
        <v>59</v>
      </c>
      <c r="D15" s="34" t="s">
        <v>60</v>
      </c>
      <c r="E15" s="34" t="s">
        <v>61</v>
      </c>
      <c r="F15" s="35" t="s">
        <v>75</v>
      </c>
      <c r="G15" s="35" t="s">
        <v>62</v>
      </c>
      <c r="H15" s="35" t="s">
        <v>29</v>
      </c>
      <c r="I15" s="34" t="s">
        <v>63</v>
      </c>
      <c r="J15" s="34" t="s">
        <v>64</v>
      </c>
      <c r="K15" s="34" t="s">
        <v>65</v>
      </c>
      <c r="L15" s="34" t="s">
        <v>66</v>
      </c>
      <c r="M15" s="34" t="s">
        <v>67</v>
      </c>
      <c r="N15" s="34" t="s">
        <v>32</v>
      </c>
      <c r="O15" s="34" t="s">
        <v>69</v>
      </c>
      <c r="P15" s="34" t="s">
        <v>70</v>
      </c>
      <c r="Q15" s="35" t="s">
        <v>72</v>
      </c>
      <c r="R15" s="17"/>
    </row>
    <row r="16" spans="2:18" x14ac:dyDescent="0.25">
      <c r="B16" s="18"/>
      <c r="C16" s="1" t="s">
        <v>141</v>
      </c>
      <c r="D16" s="1" t="s">
        <v>145</v>
      </c>
      <c r="E16" s="1">
        <v>2015</v>
      </c>
      <c r="F16" s="4" t="s">
        <v>109</v>
      </c>
      <c r="G16" s="4" t="s">
        <v>124</v>
      </c>
      <c r="H16" s="4" t="s">
        <v>149</v>
      </c>
      <c r="I16" s="1">
        <v>0.9</v>
      </c>
      <c r="J16" s="40">
        <v>42005</v>
      </c>
      <c r="K16" s="40">
        <v>42005</v>
      </c>
      <c r="L16" s="1">
        <v>0</v>
      </c>
      <c r="M16" s="1">
        <v>20</v>
      </c>
      <c r="N16" s="1">
        <v>4</v>
      </c>
      <c r="O16" s="1">
        <v>20</v>
      </c>
      <c r="P16" s="1">
        <v>30</v>
      </c>
      <c r="Q16" s="25" t="s">
        <v>150</v>
      </c>
      <c r="R16" s="17"/>
    </row>
    <row r="17" spans="1:20" x14ac:dyDescent="0.25">
      <c r="B17" s="18"/>
      <c r="C17" s="1" t="s">
        <v>142</v>
      </c>
      <c r="D17" s="1" t="s">
        <v>146</v>
      </c>
      <c r="E17" s="1">
        <v>2015</v>
      </c>
      <c r="F17" s="4" t="s">
        <v>109</v>
      </c>
      <c r="G17" s="4" t="s">
        <v>124</v>
      </c>
      <c r="H17" s="4" t="s">
        <v>149</v>
      </c>
      <c r="I17" s="1">
        <v>0.9</v>
      </c>
      <c r="J17" s="40">
        <v>42005</v>
      </c>
      <c r="K17" s="40">
        <v>42005</v>
      </c>
      <c r="L17" s="1">
        <v>5</v>
      </c>
      <c r="M17" s="1">
        <v>10</v>
      </c>
      <c r="N17" s="1">
        <v>4</v>
      </c>
      <c r="O17" s="1">
        <v>20</v>
      </c>
      <c r="P17" s="1">
        <v>30</v>
      </c>
      <c r="Q17" s="25" t="s">
        <v>150</v>
      </c>
      <c r="R17" s="17"/>
    </row>
    <row r="18" spans="1:20" x14ac:dyDescent="0.25">
      <c r="B18" s="18"/>
      <c r="C18" s="1" t="s">
        <v>152</v>
      </c>
      <c r="D18" s="1" t="s">
        <v>146</v>
      </c>
      <c r="E18" s="1">
        <v>2015</v>
      </c>
      <c r="F18" s="4" t="s">
        <v>109</v>
      </c>
      <c r="G18" s="4" t="s">
        <v>124</v>
      </c>
      <c r="H18" s="4" t="s">
        <v>149</v>
      </c>
      <c r="I18" s="1">
        <v>0.9</v>
      </c>
      <c r="J18" s="40">
        <v>42005</v>
      </c>
      <c r="K18" s="40">
        <v>42005</v>
      </c>
      <c r="L18" s="1">
        <v>5</v>
      </c>
      <c r="M18" s="1">
        <v>10</v>
      </c>
      <c r="N18" s="1">
        <v>4</v>
      </c>
      <c r="O18" s="1">
        <v>20</v>
      </c>
      <c r="P18" s="1">
        <v>30</v>
      </c>
      <c r="Q18" s="25" t="s">
        <v>153</v>
      </c>
      <c r="R18" s="17"/>
    </row>
    <row r="19" spans="1:20" x14ac:dyDescent="0.25">
      <c r="B19" s="18"/>
      <c r="C19" s="1" t="s">
        <v>143</v>
      </c>
      <c r="D19" s="1" t="s">
        <v>147</v>
      </c>
      <c r="E19" s="1">
        <v>2015</v>
      </c>
      <c r="F19" s="4" t="s">
        <v>110</v>
      </c>
      <c r="G19" s="4" t="s">
        <v>122</v>
      </c>
      <c r="H19" s="4" t="s">
        <v>122</v>
      </c>
      <c r="I19" s="1">
        <v>0</v>
      </c>
      <c r="J19" s="40">
        <v>42005</v>
      </c>
      <c r="K19" s="40">
        <v>42005</v>
      </c>
      <c r="L19" s="1">
        <v>15</v>
      </c>
      <c r="M19" s="1">
        <v>20</v>
      </c>
      <c r="N19" s="1">
        <v>0</v>
      </c>
      <c r="O19" s="1">
        <v>0</v>
      </c>
      <c r="P19" s="1">
        <v>30</v>
      </c>
      <c r="Q19" s="25" t="s">
        <v>151</v>
      </c>
      <c r="R19" s="17"/>
    </row>
    <row r="20" spans="1:20" x14ac:dyDescent="0.25">
      <c r="B20" s="18"/>
      <c r="C20" s="1" t="s">
        <v>144</v>
      </c>
      <c r="D20" s="1" t="s">
        <v>148</v>
      </c>
      <c r="E20" s="1">
        <v>2015</v>
      </c>
      <c r="F20" s="4" t="s">
        <v>110</v>
      </c>
      <c r="G20" s="4" t="s">
        <v>122</v>
      </c>
      <c r="H20" s="4" t="s">
        <v>122</v>
      </c>
      <c r="I20" s="1">
        <v>0</v>
      </c>
      <c r="J20" s="40">
        <v>42005</v>
      </c>
      <c r="K20" s="40">
        <v>42005</v>
      </c>
      <c r="L20" s="1">
        <v>0</v>
      </c>
      <c r="M20" s="1">
        <v>0</v>
      </c>
      <c r="N20" s="1">
        <v>0</v>
      </c>
      <c r="O20" s="1">
        <v>0</v>
      </c>
      <c r="P20" s="1">
        <v>30</v>
      </c>
      <c r="Q20" s="25" t="s">
        <v>151</v>
      </c>
      <c r="R20" s="17"/>
    </row>
    <row r="21" spans="1:20" x14ac:dyDescent="0.25">
      <c r="B21" s="18"/>
      <c r="C21" s="1"/>
      <c r="D21" s="1"/>
      <c r="E21" s="1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25"/>
      <c r="R21" s="17"/>
    </row>
    <row r="22" spans="1:20" x14ac:dyDescent="0.25">
      <c r="B22" s="18"/>
      <c r="C22" s="2"/>
      <c r="D22" s="2"/>
      <c r="E22" s="2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6"/>
      <c r="R22" s="17"/>
    </row>
    <row r="23" spans="1:20" ht="15.75" thickBot="1" x14ac:dyDescent="0.3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</row>
    <row r="27" spans="1:20" s="62" customFormat="1" x14ac:dyDescent="0.25">
      <c r="A27" s="64" t="s">
        <v>227</v>
      </c>
      <c r="J27" s="64" t="s">
        <v>219</v>
      </c>
      <c r="T27" s="64" t="s">
        <v>220</v>
      </c>
    </row>
    <row r="48" spans="10:10" x14ac:dyDescent="0.25">
      <c r="J48" s="10"/>
    </row>
    <row r="53" spans="1:20" s="62" customFormat="1" x14ac:dyDescent="0.25">
      <c r="A53" s="64" t="s">
        <v>226</v>
      </c>
      <c r="J53" s="64" t="s">
        <v>219</v>
      </c>
      <c r="T53" s="64" t="s">
        <v>220</v>
      </c>
    </row>
  </sheetData>
  <pageMargins left="0.42" right="0.37" top="0.64" bottom="0.37" header="0.3" footer="0.3"/>
  <pageSetup paperSize="9" scale="57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6146" r:id="rId4">
          <objectPr defaultSize="0" autoPict="0" r:id="rId5">
            <anchor moveWithCells="1">
              <from>
                <xdr:col>19</xdr:col>
                <xdr:colOff>361950</xdr:colOff>
                <xdr:row>27</xdr:row>
                <xdr:rowOff>114300</xdr:rowOff>
              </from>
              <to>
                <xdr:col>31</xdr:col>
                <xdr:colOff>228600</xdr:colOff>
                <xdr:row>34</xdr:row>
                <xdr:rowOff>171450</xdr:rowOff>
              </to>
            </anchor>
          </objectPr>
        </oleObject>
      </mc:Choice>
      <mc:Fallback>
        <oleObject progId="Word.Document.12" shapeId="6146" r:id="rId4"/>
      </mc:Fallback>
    </mc:AlternateContent>
    <mc:AlternateContent xmlns:mc="http://schemas.openxmlformats.org/markup-compatibility/2006">
      <mc:Choice Requires="x14">
        <oleObject progId="Word.Document.12" shapeId="6147" r:id="rId6">
          <objectPr defaultSize="0" r:id="rId7">
            <anchor moveWithCells="1">
              <from>
                <xdr:col>8</xdr:col>
                <xdr:colOff>695325</xdr:colOff>
                <xdr:row>27</xdr:row>
                <xdr:rowOff>76200</xdr:rowOff>
              </from>
              <to>
                <xdr:col>18</xdr:col>
                <xdr:colOff>19050</xdr:colOff>
                <xdr:row>49</xdr:row>
                <xdr:rowOff>152400</xdr:rowOff>
              </to>
            </anchor>
          </objectPr>
        </oleObject>
      </mc:Choice>
      <mc:Fallback>
        <oleObject progId="Word.Document.12" shapeId="6147" r:id="rId6"/>
      </mc:Fallback>
    </mc:AlternateContent>
    <mc:AlternateContent xmlns:mc="http://schemas.openxmlformats.org/markup-compatibility/2006">
      <mc:Choice Requires="x14">
        <oleObject progId="Word.Document.12" shapeId="6148" r:id="rId8">
          <objectPr defaultSize="0" autoPict="0" r:id="rId9">
            <anchor moveWithCells="1">
              <from>
                <xdr:col>9</xdr:col>
                <xdr:colOff>0</xdr:colOff>
                <xdr:row>53</xdr:row>
                <xdr:rowOff>0</xdr:rowOff>
              </from>
              <to>
                <xdr:col>18</xdr:col>
                <xdr:colOff>209550</xdr:colOff>
                <xdr:row>60</xdr:row>
                <xdr:rowOff>76200</xdr:rowOff>
              </to>
            </anchor>
          </objectPr>
        </oleObject>
      </mc:Choice>
      <mc:Fallback>
        <oleObject progId="Word.Document.12" shapeId="6148" r:id="rId8"/>
      </mc:Fallback>
    </mc:AlternateContent>
    <mc:AlternateContent xmlns:mc="http://schemas.openxmlformats.org/markup-compatibility/2006">
      <mc:Choice Requires="x14">
        <oleObject progId="Word.Document.12" shapeId="6149" r:id="rId10">
          <objectPr defaultSize="0" autoPict="0" r:id="rId11">
            <anchor moveWithCells="1">
              <from>
                <xdr:col>19</xdr:col>
                <xdr:colOff>0</xdr:colOff>
                <xdr:row>53</xdr:row>
                <xdr:rowOff>0</xdr:rowOff>
              </from>
              <to>
                <xdr:col>30</xdr:col>
                <xdr:colOff>352425</xdr:colOff>
                <xdr:row>57</xdr:row>
                <xdr:rowOff>161925</xdr:rowOff>
              </to>
            </anchor>
          </objectPr>
        </oleObject>
      </mc:Choice>
      <mc:Fallback>
        <oleObject progId="Word.Document.12" shapeId="6149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opLeftCell="I4" zoomScale="89" zoomScaleNormal="89" zoomScaleSheetLayoutView="89" workbookViewId="0">
      <selection activeCell="U58" sqref="U58"/>
    </sheetView>
  </sheetViews>
  <sheetFormatPr defaultRowHeight="15" x14ac:dyDescent="0.25"/>
  <cols>
    <col min="1" max="1" width="2.7109375" customWidth="1"/>
    <col min="2" max="2" width="2" customWidth="1"/>
    <col min="3" max="3" width="3.5703125" customWidth="1"/>
    <col min="4" max="4" width="12.7109375" customWidth="1"/>
    <col min="5" max="5" width="16.42578125" customWidth="1"/>
    <col min="6" max="6" width="21" customWidth="1"/>
    <col min="7" max="7" width="20.85546875" customWidth="1"/>
    <col min="8" max="8" width="16.28515625" customWidth="1"/>
    <col min="9" max="9" width="14.28515625" customWidth="1"/>
    <col min="10" max="10" width="12.28515625" customWidth="1"/>
    <col min="11" max="11" width="16.140625" customWidth="1"/>
    <col min="12" max="12" width="12" bestFit="1" customWidth="1"/>
    <col min="13" max="13" width="13.7109375" customWidth="1"/>
    <col min="14" max="14" width="17.140625" customWidth="1"/>
    <col min="15" max="15" width="16.7109375" customWidth="1"/>
    <col min="16" max="17" width="16" customWidth="1"/>
    <col min="18" max="18" width="21.5703125" customWidth="1"/>
    <col min="19" max="19" width="18.5703125" customWidth="1"/>
    <col min="20" max="20" width="13.7109375" bestFit="1" customWidth="1"/>
    <col min="21" max="21" width="22.28515625" customWidth="1"/>
    <col min="22" max="22" width="5.140625" customWidth="1"/>
    <col min="23" max="23" width="2.85546875" customWidth="1"/>
  </cols>
  <sheetData>
    <row r="1" spans="2:22" ht="28.5" x14ac:dyDescent="0.45">
      <c r="C1" s="12" t="s">
        <v>211</v>
      </c>
    </row>
    <row r="3" spans="2:22" x14ac:dyDescent="0.25">
      <c r="C3" s="13" t="s">
        <v>41</v>
      </c>
      <c r="E3" t="s">
        <v>58</v>
      </c>
      <c r="F3" s="32"/>
      <c r="G3" s="32" t="s">
        <v>16</v>
      </c>
      <c r="H3" t="s">
        <v>103</v>
      </c>
    </row>
    <row r="4" spans="2:22" x14ac:dyDescent="0.25">
      <c r="C4" s="13" t="s">
        <v>18</v>
      </c>
      <c r="E4" t="s">
        <v>21</v>
      </c>
      <c r="H4" t="s">
        <v>98</v>
      </c>
    </row>
    <row r="5" spans="2:22" x14ac:dyDescent="0.25">
      <c r="E5" t="s">
        <v>1</v>
      </c>
      <c r="H5" t="s">
        <v>19</v>
      </c>
    </row>
    <row r="6" spans="2:22" x14ac:dyDescent="0.25">
      <c r="E6" t="s">
        <v>71</v>
      </c>
      <c r="H6" s="14" t="s">
        <v>102</v>
      </c>
    </row>
    <row r="8" spans="2:22" x14ac:dyDescent="0.25">
      <c r="C8" s="13" t="s">
        <v>42</v>
      </c>
      <c r="E8" t="s">
        <v>82</v>
      </c>
    </row>
    <row r="9" spans="2:22" x14ac:dyDescent="0.25">
      <c r="C9" s="13" t="s">
        <v>18</v>
      </c>
      <c r="E9" t="s">
        <v>83</v>
      </c>
    </row>
    <row r="10" spans="2:22" x14ac:dyDescent="0.25">
      <c r="E10" t="s">
        <v>56</v>
      </c>
    </row>
    <row r="11" spans="2:22" x14ac:dyDescent="0.25">
      <c r="E11" t="s">
        <v>1</v>
      </c>
    </row>
    <row r="12" spans="2:22" x14ac:dyDescent="0.25">
      <c r="E12" t="s">
        <v>189</v>
      </c>
    </row>
    <row r="14" spans="2:22" x14ac:dyDescent="0.25">
      <c r="C14" s="13"/>
    </row>
    <row r="15" spans="2:22" ht="16.5" thickBot="1" x14ac:dyDescent="0.3">
      <c r="B15" s="57" t="s">
        <v>212</v>
      </c>
      <c r="C15" s="14"/>
    </row>
    <row r="16" spans="2:22" x14ac:dyDescent="0.25">
      <c r="B16" s="2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</row>
    <row r="17" spans="2:22" x14ac:dyDescent="0.25">
      <c r="B17" s="18"/>
      <c r="C17" s="38" t="s">
        <v>99</v>
      </c>
      <c r="V17" s="17"/>
    </row>
    <row r="18" spans="2:22" x14ac:dyDescent="0.25">
      <c r="B18" s="18"/>
      <c r="C18" s="10"/>
      <c r="V18" s="17"/>
    </row>
    <row r="19" spans="2:22" x14ac:dyDescent="0.25">
      <c r="B19" s="18"/>
      <c r="C19" s="10"/>
      <c r="V19" s="17"/>
    </row>
    <row r="20" spans="2:22" x14ac:dyDescent="0.25">
      <c r="B20" s="18"/>
      <c r="C20" s="10"/>
      <c r="V20" s="17"/>
    </row>
    <row r="21" spans="2:22" x14ac:dyDescent="0.25">
      <c r="B21" s="18"/>
      <c r="C21" s="10"/>
      <c r="V21" s="17"/>
    </row>
    <row r="22" spans="2:22" x14ac:dyDescent="0.25">
      <c r="B22" s="18"/>
      <c r="C22" s="10"/>
      <c r="U22" s="37" t="s">
        <v>97</v>
      </c>
      <c r="V22" s="17"/>
    </row>
    <row r="23" spans="2:22" x14ac:dyDescent="0.25">
      <c r="B23" s="18"/>
      <c r="C23" s="10"/>
      <c r="D23" s="58" t="s">
        <v>216</v>
      </c>
      <c r="E23" s="10"/>
      <c r="F23" s="10"/>
      <c r="G23" s="10"/>
      <c r="H23" s="10"/>
      <c r="I23" s="10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7"/>
    </row>
    <row r="24" spans="2:22" ht="30" customHeight="1" x14ac:dyDescent="0.25">
      <c r="B24" s="18"/>
      <c r="C24" s="38" t="s">
        <v>100</v>
      </c>
      <c r="D24" s="3" t="s">
        <v>46</v>
      </c>
      <c r="E24" s="3" t="s">
        <v>47</v>
      </c>
      <c r="F24" s="3" t="s">
        <v>0</v>
      </c>
      <c r="G24" s="3" t="s">
        <v>133</v>
      </c>
      <c r="H24" s="3" t="s">
        <v>86</v>
      </c>
      <c r="I24" s="8" t="s">
        <v>78</v>
      </c>
      <c r="J24" s="3" t="s">
        <v>1</v>
      </c>
      <c r="K24" s="8" t="s">
        <v>78</v>
      </c>
      <c r="L24" s="3" t="s">
        <v>1</v>
      </c>
      <c r="M24" s="8" t="s">
        <v>68</v>
      </c>
      <c r="N24" s="24" t="s">
        <v>8</v>
      </c>
      <c r="O24" s="24" t="s">
        <v>9</v>
      </c>
      <c r="P24" s="24" t="s">
        <v>89</v>
      </c>
      <c r="Q24" s="24" t="s">
        <v>168</v>
      </c>
      <c r="R24" s="24" t="s">
        <v>171</v>
      </c>
      <c r="S24" s="24" t="s">
        <v>93</v>
      </c>
      <c r="T24" s="24" t="s">
        <v>94</v>
      </c>
      <c r="U24" s="24" t="s">
        <v>173</v>
      </c>
      <c r="V24" s="17"/>
    </row>
    <row r="25" spans="2:22" ht="101.25" customHeight="1" x14ac:dyDescent="0.25">
      <c r="B25" s="18"/>
      <c r="C25" s="10"/>
      <c r="D25" s="35" t="s">
        <v>160</v>
      </c>
      <c r="E25" s="35" t="s">
        <v>79</v>
      </c>
      <c r="F25" s="35" t="s">
        <v>187</v>
      </c>
      <c r="G25" s="35" t="s">
        <v>188</v>
      </c>
      <c r="H25" s="35" t="s">
        <v>169</v>
      </c>
      <c r="I25" s="35" t="s">
        <v>80</v>
      </c>
      <c r="J25" s="35" t="s">
        <v>85</v>
      </c>
      <c r="K25" s="35" t="s">
        <v>221</v>
      </c>
      <c r="L25" s="35" t="s">
        <v>81</v>
      </c>
      <c r="M25" s="35" t="s">
        <v>87</v>
      </c>
      <c r="N25" s="35" t="s">
        <v>167</v>
      </c>
      <c r="O25" s="35" t="s">
        <v>88</v>
      </c>
      <c r="P25" s="35" t="s">
        <v>90</v>
      </c>
      <c r="Q25" s="35" t="s">
        <v>92</v>
      </c>
      <c r="R25" s="35" t="s">
        <v>174</v>
      </c>
      <c r="S25" s="35" t="s">
        <v>96</v>
      </c>
      <c r="T25" s="35" t="s">
        <v>95</v>
      </c>
      <c r="U25" s="35" t="s">
        <v>172</v>
      </c>
      <c r="V25" s="17"/>
    </row>
    <row r="26" spans="2:22" x14ac:dyDescent="0.25">
      <c r="B26" s="18"/>
      <c r="C26" s="10"/>
      <c r="D26" s="25"/>
      <c r="E26" s="25"/>
      <c r="F26" s="25"/>
      <c r="G26" s="25"/>
      <c r="H26" s="1"/>
      <c r="I26" s="25"/>
      <c r="J26" s="25"/>
      <c r="K26" s="6"/>
      <c r="L26" s="25"/>
      <c r="M26" s="6"/>
      <c r="N26" s="6"/>
      <c r="O26" s="6"/>
      <c r="P26" s="6"/>
      <c r="Q26" s="1"/>
      <c r="R26" s="6"/>
      <c r="S26" s="6"/>
      <c r="T26" s="1"/>
      <c r="U26" s="6"/>
      <c r="V26" s="17"/>
    </row>
    <row r="27" spans="2:22" x14ac:dyDescent="0.25">
      <c r="B27" s="18"/>
      <c r="C27" s="10"/>
      <c r="D27" s="25"/>
      <c r="E27" s="25"/>
      <c r="F27" s="25"/>
      <c r="G27" s="25"/>
      <c r="H27" s="1"/>
      <c r="I27" s="25"/>
      <c r="J27" s="25"/>
      <c r="K27" s="6"/>
      <c r="L27" s="25"/>
      <c r="M27" s="6"/>
      <c r="N27" s="6"/>
      <c r="O27" s="6"/>
      <c r="P27" s="6"/>
      <c r="Q27" s="1"/>
      <c r="R27" s="6"/>
      <c r="S27" s="6"/>
      <c r="T27" s="1"/>
      <c r="U27" s="6"/>
      <c r="V27" s="17"/>
    </row>
    <row r="28" spans="2:22" x14ac:dyDescent="0.25">
      <c r="B28" s="18"/>
      <c r="C28" s="10"/>
      <c r="D28" s="25"/>
      <c r="E28" s="25"/>
      <c r="F28" s="25"/>
      <c r="G28" s="25"/>
      <c r="H28" s="1"/>
      <c r="I28" s="25"/>
      <c r="J28" s="25"/>
      <c r="K28" s="6"/>
      <c r="L28" s="25"/>
      <c r="M28" s="6"/>
      <c r="N28" s="6"/>
      <c r="O28" s="6"/>
      <c r="P28" s="6"/>
      <c r="Q28" s="1"/>
      <c r="R28" s="6"/>
      <c r="S28" s="6"/>
      <c r="T28" s="1"/>
      <c r="U28" s="6"/>
      <c r="V28" s="17"/>
    </row>
    <row r="29" spans="2:22" x14ac:dyDescent="0.25">
      <c r="B29" s="18"/>
      <c r="C29" s="10"/>
      <c r="D29" s="25"/>
      <c r="E29" s="25"/>
      <c r="F29" s="25"/>
      <c r="G29" s="25"/>
      <c r="H29" s="1"/>
      <c r="I29" s="25"/>
      <c r="J29" s="25"/>
      <c r="K29" s="6"/>
      <c r="L29" s="25"/>
      <c r="M29" s="6"/>
      <c r="N29" s="6"/>
      <c r="O29" s="6"/>
      <c r="P29" s="6"/>
      <c r="Q29" s="1"/>
      <c r="R29" s="6"/>
      <c r="S29" s="6"/>
      <c r="T29" s="1"/>
      <c r="U29" s="6"/>
      <c r="V29" s="17"/>
    </row>
    <row r="30" spans="2:22" x14ac:dyDescent="0.25">
      <c r="B30" s="18"/>
      <c r="C30" s="10"/>
      <c r="D30" s="26"/>
      <c r="E30" s="26"/>
      <c r="F30" s="26"/>
      <c r="G30" s="26"/>
      <c r="H30" s="2"/>
      <c r="I30" s="26"/>
      <c r="J30" s="26"/>
      <c r="K30" s="7"/>
      <c r="L30" s="26"/>
      <c r="M30" s="7"/>
      <c r="N30" s="7"/>
      <c r="O30" s="7"/>
      <c r="P30" s="7"/>
      <c r="Q30" s="2"/>
      <c r="R30" s="7"/>
      <c r="S30" s="7"/>
      <c r="T30" s="2"/>
      <c r="U30" s="7"/>
      <c r="V30" s="17"/>
    </row>
    <row r="31" spans="2:22" x14ac:dyDescent="0.25">
      <c r="B31" s="18"/>
      <c r="C31" s="10"/>
      <c r="D31" s="10"/>
      <c r="E31" s="10"/>
      <c r="F31" s="10"/>
      <c r="G31" s="10"/>
      <c r="H31" s="10"/>
      <c r="I31" s="10"/>
      <c r="J31" s="10"/>
      <c r="K31" s="23" t="s">
        <v>10</v>
      </c>
      <c r="L31" s="10"/>
      <c r="M31" s="23"/>
      <c r="N31" s="10"/>
      <c r="O31" s="10"/>
      <c r="P31" s="10" t="s">
        <v>11</v>
      </c>
      <c r="Q31" s="10"/>
      <c r="R31" s="10"/>
      <c r="S31" s="10"/>
      <c r="T31" s="10"/>
      <c r="U31" s="10"/>
      <c r="V31" s="17"/>
    </row>
    <row r="32" spans="2:22" ht="15.75" thickBot="1" x14ac:dyDescent="0.3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7" t="s">
        <v>91</v>
      </c>
      <c r="P32" s="20"/>
      <c r="Q32" s="20"/>
      <c r="R32" s="20"/>
      <c r="S32" s="27" t="s">
        <v>12</v>
      </c>
      <c r="T32" s="20"/>
      <c r="U32" s="20"/>
      <c r="V32" s="21"/>
    </row>
    <row r="33" spans="2:22" x14ac:dyDescent="0.25">
      <c r="D33" t="s">
        <v>170</v>
      </c>
    </row>
    <row r="36" spans="2:22" ht="16.5" thickBot="1" x14ac:dyDescent="0.3">
      <c r="B36" s="57" t="s">
        <v>212</v>
      </c>
      <c r="F36" t="s">
        <v>159</v>
      </c>
    </row>
    <row r="37" spans="2:22" x14ac:dyDescent="0.25">
      <c r="B37" s="22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6"/>
    </row>
    <row r="38" spans="2:22" x14ac:dyDescent="0.25">
      <c r="B38" s="18"/>
      <c r="C38" s="38" t="s">
        <v>99</v>
      </c>
      <c r="V38" s="17"/>
    </row>
    <row r="39" spans="2:22" x14ac:dyDescent="0.25">
      <c r="B39" s="18"/>
      <c r="C39" s="10"/>
      <c r="V39" s="17"/>
    </row>
    <row r="40" spans="2:22" x14ac:dyDescent="0.25">
      <c r="B40" s="18"/>
      <c r="C40" s="10"/>
      <c r="V40" s="17"/>
    </row>
    <row r="41" spans="2:22" x14ac:dyDescent="0.25">
      <c r="B41" s="18"/>
      <c r="C41" s="10"/>
      <c r="V41" s="17"/>
    </row>
    <row r="42" spans="2:22" x14ac:dyDescent="0.25">
      <c r="B42" s="18"/>
      <c r="C42" s="10"/>
      <c r="V42" s="17"/>
    </row>
    <row r="43" spans="2:22" x14ac:dyDescent="0.25">
      <c r="B43" s="18"/>
      <c r="C43" s="10"/>
      <c r="U43" s="37" t="s">
        <v>97</v>
      </c>
      <c r="V43" s="17"/>
    </row>
    <row r="44" spans="2:22" x14ac:dyDescent="0.25">
      <c r="B44" s="18"/>
      <c r="C44" s="10"/>
      <c r="D44" s="58" t="s">
        <v>216</v>
      </c>
      <c r="E44" s="10"/>
      <c r="F44" s="10"/>
      <c r="G44" s="10"/>
      <c r="H44" s="10"/>
      <c r="I44" s="10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7"/>
    </row>
    <row r="45" spans="2:22" ht="30" customHeight="1" x14ac:dyDescent="0.25">
      <c r="B45" s="18"/>
      <c r="C45" s="38" t="s">
        <v>100</v>
      </c>
      <c r="D45" s="3" t="s">
        <v>46</v>
      </c>
      <c r="E45" s="3" t="s">
        <v>47</v>
      </c>
      <c r="F45" s="3" t="s">
        <v>0</v>
      </c>
      <c r="G45" s="3" t="s">
        <v>133</v>
      </c>
      <c r="H45" s="3" t="s">
        <v>86</v>
      </c>
      <c r="I45" s="8" t="s">
        <v>78</v>
      </c>
      <c r="J45" s="3" t="s">
        <v>1</v>
      </c>
      <c r="K45" s="8" t="s">
        <v>78</v>
      </c>
      <c r="L45" s="3" t="s">
        <v>1</v>
      </c>
      <c r="M45" s="8" t="s">
        <v>68</v>
      </c>
      <c r="N45" s="24" t="s">
        <v>8</v>
      </c>
      <c r="O45" s="24" t="s">
        <v>9</v>
      </c>
      <c r="P45" s="24" t="s">
        <v>89</v>
      </c>
      <c r="Q45" s="24" t="s">
        <v>168</v>
      </c>
      <c r="R45" s="24" t="s">
        <v>171</v>
      </c>
      <c r="S45" s="24" t="s">
        <v>93</v>
      </c>
      <c r="T45" s="24" t="s">
        <v>94</v>
      </c>
      <c r="U45" s="24" t="s">
        <v>173</v>
      </c>
      <c r="V45" s="17"/>
    </row>
    <row r="46" spans="2:22" ht="139.5" customHeight="1" x14ac:dyDescent="0.25">
      <c r="B46" s="18"/>
      <c r="C46" s="10"/>
      <c r="D46" s="35" t="s">
        <v>160</v>
      </c>
      <c r="E46" s="35" t="s">
        <v>79</v>
      </c>
      <c r="F46" s="35" t="s">
        <v>187</v>
      </c>
      <c r="G46" s="35" t="s">
        <v>188</v>
      </c>
      <c r="H46" s="35" t="s">
        <v>161</v>
      </c>
      <c r="I46" s="35" t="s">
        <v>80</v>
      </c>
      <c r="J46" s="35" t="s">
        <v>85</v>
      </c>
      <c r="K46" s="35" t="s">
        <v>84</v>
      </c>
      <c r="L46" s="35" t="s">
        <v>81</v>
      </c>
      <c r="M46" s="35" t="s">
        <v>87</v>
      </c>
      <c r="N46" s="35" t="s">
        <v>167</v>
      </c>
      <c r="O46" s="35" t="s">
        <v>88</v>
      </c>
      <c r="P46" s="35" t="s">
        <v>90</v>
      </c>
      <c r="Q46" s="35" t="s">
        <v>92</v>
      </c>
      <c r="R46" s="35" t="s">
        <v>218</v>
      </c>
      <c r="S46" s="35" t="s">
        <v>96</v>
      </c>
      <c r="T46" s="35" t="s">
        <v>95</v>
      </c>
      <c r="U46" s="35" t="s">
        <v>172</v>
      </c>
      <c r="V46" s="17"/>
    </row>
    <row r="47" spans="2:22" x14ac:dyDescent="0.25">
      <c r="B47" s="18"/>
      <c r="C47" s="10"/>
      <c r="D47" s="4" t="s">
        <v>130</v>
      </c>
      <c r="E47" s="51">
        <v>0</v>
      </c>
      <c r="F47" s="4" t="s">
        <v>162</v>
      </c>
      <c r="G47" s="4" t="s">
        <v>164</v>
      </c>
      <c r="H47" s="59">
        <v>0.15</v>
      </c>
      <c r="I47" s="54">
        <v>5.2</v>
      </c>
      <c r="J47" s="4" t="s">
        <v>124</v>
      </c>
      <c r="K47" s="43">
        <f>I47*0.9</f>
        <v>4.6800000000000006</v>
      </c>
      <c r="L47" s="25" t="s">
        <v>149</v>
      </c>
      <c r="M47" s="43">
        <f>H47*4</f>
        <v>0.6</v>
      </c>
      <c r="N47" s="43">
        <f>(M47+K47)*20%</f>
        <v>1.056</v>
      </c>
      <c r="O47" s="43">
        <f>(K47+M47+N47)*30%</f>
        <v>1.9008</v>
      </c>
      <c r="P47" s="43">
        <f>K47+M47+N47+O47</f>
        <v>8.2368000000000006</v>
      </c>
      <c r="Q47" s="49">
        <v>8.1</v>
      </c>
      <c r="R47" s="43">
        <v>2155</v>
      </c>
      <c r="S47" s="43">
        <f>(Q47*100)/(100-30)</f>
        <v>11.571428571428571</v>
      </c>
      <c r="T47" s="49">
        <v>11.5</v>
      </c>
      <c r="U47" s="55">
        <f>(T47-Q47)*100/T47</f>
        <v>29.565217391304351</v>
      </c>
      <c r="V47" s="17"/>
    </row>
    <row r="48" spans="2:22" x14ac:dyDescent="0.25">
      <c r="B48" s="18"/>
      <c r="C48" s="10"/>
      <c r="D48" s="4" t="s">
        <v>130</v>
      </c>
      <c r="E48" s="51">
        <v>1</v>
      </c>
      <c r="F48" s="4" t="s">
        <v>162</v>
      </c>
      <c r="G48" s="4" t="s">
        <v>165</v>
      </c>
      <c r="H48" s="59">
        <v>0.15</v>
      </c>
      <c r="I48" s="54">
        <v>5.95</v>
      </c>
      <c r="J48" s="4" t="s">
        <v>124</v>
      </c>
      <c r="K48" s="43">
        <f t="shared" ref="K48:K53" si="0">I48*0.9</f>
        <v>5.3550000000000004</v>
      </c>
      <c r="L48" s="25" t="s">
        <v>149</v>
      </c>
      <c r="M48" s="43">
        <f t="shared" ref="M48:M53" si="1">H48*4</f>
        <v>0.6</v>
      </c>
      <c r="N48" s="43">
        <f t="shared" ref="N48:N53" si="2">(M48+K48)*20%</f>
        <v>1.1910000000000001</v>
      </c>
      <c r="O48" s="43">
        <f t="shared" ref="O48:O53" si="3">(K48+M48+N48)*30%</f>
        <v>2.1437999999999997</v>
      </c>
      <c r="P48" s="43">
        <f t="shared" ref="P48:P53" si="4">K48+M48+N48+O48</f>
        <v>9.2897999999999996</v>
      </c>
      <c r="Q48" s="49">
        <v>9.3000000000000007</v>
      </c>
      <c r="R48" s="43">
        <f t="shared" ref="R48:R53" si="5">((Q48-K48-N48-M48)*100)/(K48+N48+M48)</f>
        <v>30.142737195633927</v>
      </c>
      <c r="S48" s="43">
        <f t="shared" ref="S48:S53" si="6">(Q48*100)/(100-30)</f>
        <v>13.285714285714286</v>
      </c>
      <c r="T48" s="49">
        <v>13.3</v>
      </c>
      <c r="U48" s="55">
        <f t="shared" ref="U48:U53" si="7">(T48-Q48)*100/T48</f>
        <v>30.075187969924812</v>
      </c>
      <c r="V48" s="17"/>
    </row>
    <row r="49" spans="1:22" x14ac:dyDescent="0.25">
      <c r="B49" s="18"/>
      <c r="C49" s="10"/>
      <c r="D49" s="4" t="s">
        <v>130</v>
      </c>
      <c r="E49" s="51">
        <v>2</v>
      </c>
      <c r="F49" s="4" t="s">
        <v>162</v>
      </c>
      <c r="G49" s="4" t="s">
        <v>166</v>
      </c>
      <c r="H49" s="59">
        <v>0.15</v>
      </c>
      <c r="I49" s="54">
        <v>6.95</v>
      </c>
      <c r="J49" s="4" t="s">
        <v>124</v>
      </c>
      <c r="K49" s="43">
        <f t="shared" si="0"/>
        <v>6.2549999999999999</v>
      </c>
      <c r="L49" s="25" t="s">
        <v>149</v>
      </c>
      <c r="M49" s="43">
        <f t="shared" si="1"/>
        <v>0.6</v>
      </c>
      <c r="N49" s="43">
        <f t="shared" si="2"/>
        <v>1.371</v>
      </c>
      <c r="O49" s="43">
        <f t="shared" si="3"/>
        <v>2.4677999999999995</v>
      </c>
      <c r="P49" s="43">
        <f t="shared" si="4"/>
        <v>10.6938</v>
      </c>
      <c r="Q49" s="49">
        <v>10.7</v>
      </c>
      <c r="R49" s="43">
        <f t="shared" si="5"/>
        <v>30.075370775589587</v>
      </c>
      <c r="S49" s="43">
        <f t="shared" si="6"/>
        <v>15.285714285714286</v>
      </c>
      <c r="T49" s="49">
        <v>15</v>
      </c>
      <c r="U49" s="55">
        <f t="shared" si="7"/>
        <v>28.666666666666671</v>
      </c>
      <c r="V49" s="17"/>
    </row>
    <row r="50" spans="1:22" x14ac:dyDescent="0.25">
      <c r="B50" s="18"/>
      <c r="C50" s="10"/>
      <c r="D50" s="4" t="s">
        <v>130</v>
      </c>
      <c r="E50" s="51">
        <v>3</v>
      </c>
      <c r="F50" s="4" t="s">
        <v>162</v>
      </c>
      <c r="G50" s="4" t="s">
        <v>132</v>
      </c>
      <c r="H50" s="59">
        <v>0.15</v>
      </c>
      <c r="I50" s="54">
        <v>7.5</v>
      </c>
      <c r="J50" s="4" t="s">
        <v>124</v>
      </c>
      <c r="K50" s="43">
        <f t="shared" si="0"/>
        <v>6.75</v>
      </c>
      <c r="L50" s="25" t="s">
        <v>149</v>
      </c>
      <c r="M50" s="43">
        <f t="shared" si="1"/>
        <v>0.6</v>
      </c>
      <c r="N50" s="43">
        <f t="shared" si="2"/>
        <v>1.47</v>
      </c>
      <c r="O50" s="43">
        <f t="shared" si="3"/>
        <v>2.6459999999999999</v>
      </c>
      <c r="P50" s="43">
        <f t="shared" si="4"/>
        <v>11.466000000000001</v>
      </c>
      <c r="Q50" s="49">
        <v>11.5</v>
      </c>
      <c r="R50" s="43">
        <f t="shared" si="5"/>
        <v>30.385487528344669</v>
      </c>
      <c r="S50" s="43">
        <f t="shared" si="6"/>
        <v>16.428571428571427</v>
      </c>
      <c r="T50" s="49">
        <v>16.5</v>
      </c>
      <c r="U50" s="55">
        <f t="shared" si="7"/>
        <v>30.303030303030305</v>
      </c>
      <c r="V50" s="17"/>
    </row>
    <row r="51" spans="1:22" x14ac:dyDescent="0.25">
      <c r="B51" s="18"/>
      <c r="C51" s="10"/>
      <c r="D51" s="4" t="s">
        <v>130</v>
      </c>
      <c r="E51" s="51">
        <v>4</v>
      </c>
      <c r="F51" s="4" t="s">
        <v>162</v>
      </c>
      <c r="G51" s="4" t="s">
        <v>138</v>
      </c>
      <c r="H51" s="59">
        <v>0.17</v>
      </c>
      <c r="I51" s="54">
        <v>8.9</v>
      </c>
      <c r="J51" s="4" t="s">
        <v>124</v>
      </c>
      <c r="K51" s="43">
        <f t="shared" si="0"/>
        <v>8.01</v>
      </c>
      <c r="L51" s="25" t="s">
        <v>149</v>
      </c>
      <c r="M51" s="43">
        <f t="shared" si="1"/>
        <v>0.68</v>
      </c>
      <c r="N51" s="43">
        <f t="shared" si="2"/>
        <v>1.738</v>
      </c>
      <c r="O51" s="43">
        <f t="shared" si="3"/>
        <v>3.1283999999999996</v>
      </c>
      <c r="P51" s="43">
        <f t="shared" si="4"/>
        <v>13.556399999999998</v>
      </c>
      <c r="Q51" s="49">
        <v>13.6</v>
      </c>
      <c r="R51" s="43">
        <f t="shared" si="5"/>
        <v>30.418105101649406</v>
      </c>
      <c r="S51" s="43">
        <f t="shared" si="6"/>
        <v>19.428571428571427</v>
      </c>
      <c r="T51" s="49">
        <v>19</v>
      </c>
      <c r="U51" s="55">
        <f t="shared" si="7"/>
        <v>28.421052631578949</v>
      </c>
      <c r="V51" s="17"/>
    </row>
    <row r="52" spans="1:22" x14ac:dyDescent="0.25">
      <c r="B52" s="18"/>
      <c r="C52" s="10"/>
      <c r="D52" s="4" t="s">
        <v>131</v>
      </c>
      <c r="E52" s="51">
        <v>0</v>
      </c>
      <c r="F52" s="4" t="s">
        <v>163</v>
      </c>
      <c r="G52" s="4" t="s">
        <v>164</v>
      </c>
      <c r="H52" s="59">
        <v>0.18</v>
      </c>
      <c r="I52" s="54">
        <v>6.5</v>
      </c>
      <c r="J52" s="4" t="s">
        <v>124</v>
      </c>
      <c r="K52" s="43">
        <f t="shared" si="0"/>
        <v>5.8500000000000005</v>
      </c>
      <c r="L52" s="25" t="s">
        <v>149</v>
      </c>
      <c r="M52" s="43">
        <f t="shared" si="1"/>
        <v>0.72</v>
      </c>
      <c r="N52" s="43">
        <f t="shared" si="2"/>
        <v>1.3140000000000001</v>
      </c>
      <c r="O52" s="43">
        <f t="shared" si="3"/>
        <v>2.3652000000000002</v>
      </c>
      <c r="P52" s="43">
        <f t="shared" si="4"/>
        <v>10.2492</v>
      </c>
      <c r="Q52" s="49">
        <v>10.25</v>
      </c>
      <c r="R52" s="43">
        <f t="shared" si="5"/>
        <v>30.010147133434799</v>
      </c>
      <c r="S52" s="43">
        <f t="shared" si="6"/>
        <v>14.642857142857142</v>
      </c>
      <c r="T52" s="49">
        <v>14.5</v>
      </c>
      <c r="U52" s="55">
        <f t="shared" si="7"/>
        <v>29.310344827586206</v>
      </c>
      <c r="V52" s="17"/>
    </row>
    <row r="53" spans="1:22" x14ac:dyDescent="0.25">
      <c r="B53" s="18"/>
      <c r="C53" s="10"/>
      <c r="D53" s="5" t="s">
        <v>131</v>
      </c>
      <c r="E53" s="52">
        <v>1</v>
      </c>
      <c r="F53" s="5" t="s">
        <v>163</v>
      </c>
      <c r="G53" s="5" t="s">
        <v>165</v>
      </c>
      <c r="H53" s="60">
        <v>0.18</v>
      </c>
      <c r="I53" s="54">
        <v>7.9</v>
      </c>
      <c r="J53" s="5" t="s">
        <v>124</v>
      </c>
      <c r="K53" s="44">
        <f t="shared" si="0"/>
        <v>7.11</v>
      </c>
      <c r="L53" s="26" t="s">
        <v>149</v>
      </c>
      <c r="M53" s="44">
        <f t="shared" si="1"/>
        <v>0.72</v>
      </c>
      <c r="N53" s="44">
        <f t="shared" si="2"/>
        <v>1.5660000000000001</v>
      </c>
      <c r="O53" s="44">
        <f t="shared" si="3"/>
        <v>2.8188</v>
      </c>
      <c r="P53" s="44">
        <f t="shared" si="4"/>
        <v>12.2148</v>
      </c>
      <c r="Q53" s="50">
        <v>12.2</v>
      </c>
      <c r="R53" s="44">
        <f t="shared" si="5"/>
        <v>29.842486164325233</v>
      </c>
      <c r="S53" s="44">
        <f t="shared" si="6"/>
        <v>17.428571428571427</v>
      </c>
      <c r="T53" s="49">
        <v>17.5</v>
      </c>
      <c r="U53" s="55">
        <f t="shared" si="7"/>
        <v>30.285714285714292</v>
      </c>
      <c r="V53" s="17"/>
    </row>
    <row r="54" spans="1:22" x14ac:dyDescent="0.25">
      <c r="B54" s="18"/>
      <c r="C54" s="10"/>
      <c r="D54" s="10"/>
      <c r="E54" s="10"/>
      <c r="F54" s="10"/>
      <c r="G54" s="10"/>
      <c r="H54" s="23" t="s">
        <v>214</v>
      </c>
      <c r="I54" s="10"/>
      <c r="J54" s="10"/>
      <c r="K54" s="23" t="s">
        <v>10</v>
      </c>
      <c r="L54" s="10"/>
      <c r="M54" s="23"/>
      <c r="N54" s="10"/>
      <c r="O54" s="10"/>
      <c r="P54" s="10" t="s">
        <v>11</v>
      </c>
      <c r="Q54" s="10"/>
      <c r="R54" s="10"/>
      <c r="S54" s="10"/>
      <c r="T54" s="10"/>
      <c r="U54" s="10"/>
      <c r="V54" s="17"/>
    </row>
    <row r="55" spans="1:22" ht="15.75" thickBot="1" x14ac:dyDescent="0.3"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7" t="s">
        <v>91</v>
      </c>
      <c r="P55" s="20"/>
      <c r="Q55" s="20"/>
      <c r="R55" s="20"/>
      <c r="S55" s="27" t="s">
        <v>12</v>
      </c>
      <c r="T55" s="20"/>
      <c r="U55" s="20"/>
      <c r="V55" s="21"/>
    </row>
    <row r="56" spans="1:22" x14ac:dyDescent="0.25">
      <c r="D56" t="s">
        <v>213</v>
      </c>
    </row>
    <row r="58" spans="1:22" s="62" customFormat="1" x14ac:dyDescent="0.25">
      <c r="A58" s="64" t="s">
        <v>225</v>
      </c>
      <c r="N58" s="64" t="s">
        <v>219</v>
      </c>
      <c r="U58" s="64" t="s">
        <v>220</v>
      </c>
    </row>
  </sheetData>
  <pageMargins left="0.21" right="0.28000000000000003" top="0.64" bottom="0.37" header="0.3" footer="0.3"/>
  <pageSetup paperSize="9" scale="45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autoPict="0" r:id="rId5">
            <anchor moveWithCells="1">
              <from>
                <xdr:col>13</xdr:col>
                <xdr:colOff>0</xdr:colOff>
                <xdr:row>58</xdr:row>
                <xdr:rowOff>0</xdr:rowOff>
              </from>
              <to>
                <xdr:col>19</xdr:col>
                <xdr:colOff>114300</xdr:colOff>
                <xdr:row>68</xdr:row>
                <xdr:rowOff>133350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6"/>
  <sheetViews>
    <sheetView topLeftCell="A32" workbookViewId="0">
      <selection activeCell="D17" sqref="D17"/>
    </sheetView>
  </sheetViews>
  <sheetFormatPr defaultRowHeight="15" x14ac:dyDescent="0.25"/>
  <cols>
    <col min="1" max="1" width="2.7109375" customWidth="1"/>
    <col min="2" max="2" width="2" customWidth="1"/>
    <col min="3" max="3" width="3.5703125" customWidth="1"/>
    <col min="4" max="4" width="14.28515625" customWidth="1"/>
    <col min="5" max="5" width="16.42578125" customWidth="1"/>
    <col min="6" max="6" width="23" customWidth="1"/>
    <col min="7" max="7" width="20.140625" customWidth="1"/>
    <col min="8" max="8" width="16" customWidth="1"/>
    <col min="9" max="9" width="13.7109375" bestFit="1" customWidth="1"/>
    <col min="10" max="10" width="22.28515625" customWidth="1"/>
    <col min="11" max="11" width="5.140625" customWidth="1"/>
  </cols>
  <sheetData>
    <row r="1" spans="2:11" ht="28.5" x14ac:dyDescent="0.45">
      <c r="C1" s="12" t="s">
        <v>211</v>
      </c>
    </row>
    <row r="3" spans="2:11" x14ac:dyDescent="0.25">
      <c r="C3" s="13" t="s">
        <v>41</v>
      </c>
      <c r="E3" t="s">
        <v>58</v>
      </c>
      <c r="F3" s="32"/>
      <c r="G3" s="32" t="s">
        <v>16</v>
      </c>
      <c r="H3" t="s">
        <v>19</v>
      </c>
    </row>
    <row r="4" spans="2:11" x14ac:dyDescent="0.25">
      <c r="C4" s="13" t="s">
        <v>18</v>
      </c>
      <c r="E4" t="s">
        <v>1</v>
      </c>
    </row>
    <row r="6" spans="2:11" x14ac:dyDescent="0.25">
      <c r="C6" s="13" t="s">
        <v>42</v>
      </c>
      <c r="E6" t="s">
        <v>82</v>
      </c>
    </row>
    <row r="7" spans="2:11" x14ac:dyDescent="0.25">
      <c r="C7" s="13" t="s">
        <v>18</v>
      </c>
      <c r="E7" t="s">
        <v>83</v>
      </c>
    </row>
    <row r="8" spans="2:11" x14ac:dyDescent="0.25">
      <c r="E8" t="s">
        <v>56</v>
      </c>
    </row>
    <row r="9" spans="2:11" x14ac:dyDescent="0.25">
      <c r="E9" t="s">
        <v>189</v>
      </c>
    </row>
    <row r="11" spans="2:11" ht="16.5" thickBot="1" x14ac:dyDescent="0.3">
      <c r="B11" s="57" t="s">
        <v>215</v>
      </c>
      <c r="C11" s="14"/>
    </row>
    <row r="12" spans="2:11" x14ac:dyDescent="0.25">
      <c r="B12" s="22"/>
      <c r="C12" s="15"/>
      <c r="D12" s="15"/>
      <c r="E12" s="15"/>
      <c r="F12" s="15"/>
      <c r="G12" s="15"/>
      <c r="H12" s="15"/>
      <c r="I12" s="15"/>
      <c r="J12" s="15"/>
      <c r="K12" s="16"/>
    </row>
    <row r="13" spans="2:11" x14ac:dyDescent="0.25">
      <c r="B13" s="18"/>
      <c r="C13" s="38" t="s">
        <v>99</v>
      </c>
      <c r="K13" s="17"/>
    </row>
    <row r="14" spans="2:11" x14ac:dyDescent="0.25">
      <c r="B14" s="18"/>
      <c r="C14" s="10"/>
      <c r="K14" s="17"/>
    </row>
    <row r="15" spans="2:11" x14ac:dyDescent="0.25">
      <c r="B15" s="18"/>
      <c r="C15" s="10"/>
      <c r="K15" s="17"/>
    </row>
    <row r="16" spans="2:11" x14ac:dyDescent="0.25">
      <c r="B16" s="18"/>
      <c r="C16" s="10"/>
      <c r="K16" s="17"/>
    </row>
    <row r="17" spans="2:11" x14ac:dyDescent="0.25">
      <c r="B17" s="18"/>
      <c r="C17" s="10"/>
      <c r="D17" s="58" t="s">
        <v>217</v>
      </c>
      <c r="E17" s="10"/>
      <c r="F17" s="10"/>
      <c r="G17" s="10"/>
      <c r="H17" s="10"/>
      <c r="I17" s="10"/>
      <c r="J17" s="10"/>
      <c r="K17" s="17"/>
    </row>
    <row r="18" spans="2:11" ht="30" customHeight="1" x14ac:dyDescent="0.25">
      <c r="B18" s="18"/>
      <c r="C18" s="38" t="s">
        <v>100</v>
      </c>
      <c r="D18" s="3" t="s">
        <v>46</v>
      </c>
      <c r="E18" s="3" t="s">
        <v>47</v>
      </c>
      <c r="F18" s="3" t="s">
        <v>0</v>
      </c>
      <c r="G18" s="3" t="s">
        <v>133</v>
      </c>
      <c r="H18" s="24" t="s">
        <v>168</v>
      </c>
      <c r="I18" s="24" t="s">
        <v>94</v>
      </c>
      <c r="J18" s="24" t="s">
        <v>173</v>
      </c>
      <c r="K18" s="17"/>
    </row>
    <row r="19" spans="2:11" ht="78" customHeight="1" x14ac:dyDescent="0.25">
      <c r="B19" s="18"/>
      <c r="C19" s="10"/>
      <c r="D19" s="35" t="s">
        <v>160</v>
      </c>
      <c r="E19" s="35" t="s">
        <v>79</v>
      </c>
      <c r="F19" s="35" t="s">
        <v>187</v>
      </c>
      <c r="G19" s="35" t="s">
        <v>188</v>
      </c>
      <c r="H19" s="35" t="s">
        <v>92</v>
      </c>
      <c r="I19" s="35" t="s">
        <v>95</v>
      </c>
      <c r="J19" s="35" t="s">
        <v>172</v>
      </c>
      <c r="K19" s="17"/>
    </row>
    <row r="20" spans="2:11" x14ac:dyDescent="0.25">
      <c r="B20" s="18"/>
      <c r="C20" s="10"/>
      <c r="D20" s="25"/>
      <c r="E20" s="25"/>
      <c r="F20" s="25"/>
      <c r="G20" s="25"/>
      <c r="H20" s="1"/>
      <c r="I20" s="1"/>
      <c r="J20" s="6"/>
      <c r="K20" s="17"/>
    </row>
    <row r="21" spans="2:11" x14ac:dyDescent="0.25">
      <c r="B21" s="18"/>
      <c r="C21" s="10"/>
      <c r="D21" s="25"/>
      <c r="E21" s="25"/>
      <c r="F21" s="25"/>
      <c r="G21" s="25"/>
      <c r="H21" s="1"/>
      <c r="I21" s="1"/>
      <c r="J21" s="6"/>
      <c r="K21" s="17"/>
    </row>
    <row r="22" spans="2:11" x14ac:dyDescent="0.25">
      <c r="B22" s="18"/>
      <c r="C22" s="10"/>
      <c r="D22" s="25"/>
      <c r="E22" s="25"/>
      <c r="F22" s="25"/>
      <c r="G22" s="25"/>
      <c r="H22" s="1"/>
      <c r="I22" s="1"/>
      <c r="J22" s="6"/>
      <c r="K22" s="17"/>
    </row>
    <row r="23" spans="2:11" x14ac:dyDescent="0.25">
      <c r="B23" s="18"/>
      <c r="C23" s="10"/>
      <c r="D23" s="25"/>
      <c r="E23" s="25"/>
      <c r="F23" s="25"/>
      <c r="G23" s="25"/>
      <c r="H23" s="1"/>
      <c r="I23" s="1"/>
      <c r="J23" s="6"/>
      <c r="K23" s="17"/>
    </row>
    <row r="24" spans="2:11" x14ac:dyDescent="0.25">
      <c r="B24" s="18"/>
      <c r="C24" s="10"/>
      <c r="D24" s="25"/>
      <c r="E24" s="25"/>
      <c r="F24" s="25"/>
      <c r="G24" s="25"/>
      <c r="H24" s="1"/>
      <c r="I24" s="1"/>
      <c r="J24" s="6"/>
      <c r="K24" s="17"/>
    </row>
    <row r="25" spans="2:11" x14ac:dyDescent="0.25">
      <c r="B25" s="18"/>
      <c r="C25" s="10"/>
      <c r="D25" s="26"/>
      <c r="E25" s="26"/>
      <c r="F25" s="26"/>
      <c r="G25" s="26"/>
      <c r="H25" s="2"/>
      <c r="I25" s="2"/>
      <c r="J25" s="7"/>
      <c r="K25" s="17"/>
    </row>
    <row r="26" spans="2:11" ht="15.75" thickBot="1" x14ac:dyDescent="0.3">
      <c r="B26" s="19"/>
      <c r="C26" s="20"/>
      <c r="D26" s="20"/>
      <c r="E26" s="20"/>
      <c r="F26" s="20"/>
      <c r="G26" s="20"/>
      <c r="H26" s="20"/>
      <c r="I26" s="20"/>
      <c r="J26" s="20"/>
      <c r="K26" s="21"/>
    </row>
    <row r="27" spans="2:11" x14ac:dyDescent="0.25">
      <c r="D27" t="s">
        <v>101</v>
      </c>
    </row>
    <row r="30" spans="2:11" ht="16.5" thickBot="1" x14ac:dyDescent="0.3">
      <c r="B30" s="57" t="s">
        <v>215</v>
      </c>
      <c r="F30" s="14" t="s">
        <v>159</v>
      </c>
    </row>
    <row r="31" spans="2:11" x14ac:dyDescent="0.25">
      <c r="B31" s="22"/>
      <c r="C31" s="15"/>
      <c r="D31" s="15"/>
      <c r="E31" s="15"/>
      <c r="F31" s="15"/>
      <c r="G31" s="15"/>
      <c r="H31" s="15"/>
      <c r="I31" s="15"/>
      <c r="J31" s="15"/>
      <c r="K31" s="16"/>
    </row>
    <row r="32" spans="2:11" x14ac:dyDescent="0.25">
      <c r="B32" s="18"/>
      <c r="C32" s="38" t="s">
        <v>99</v>
      </c>
      <c r="K32" s="17"/>
    </row>
    <row r="33" spans="2:11" x14ac:dyDescent="0.25">
      <c r="B33" s="18"/>
      <c r="C33" s="10"/>
      <c r="K33" s="17"/>
    </row>
    <row r="34" spans="2:11" x14ac:dyDescent="0.25">
      <c r="B34" s="18"/>
      <c r="C34" s="10"/>
      <c r="K34" s="17"/>
    </row>
    <row r="35" spans="2:11" x14ac:dyDescent="0.25">
      <c r="B35" s="18"/>
      <c r="C35" s="10"/>
      <c r="D35" s="58" t="s">
        <v>217</v>
      </c>
      <c r="E35" s="10"/>
      <c r="F35" s="10"/>
      <c r="G35" s="10"/>
      <c r="H35" s="10"/>
      <c r="I35" s="10"/>
      <c r="J35" s="10"/>
      <c r="K35" s="17"/>
    </row>
    <row r="36" spans="2:11" ht="30" customHeight="1" x14ac:dyDescent="0.25">
      <c r="B36" s="18"/>
      <c r="C36" s="38" t="s">
        <v>100</v>
      </c>
      <c r="D36" s="3" t="s">
        <v>46</v>
      </c>
      <c r="E36" s="3" t="s">
        <v>47</v>
      </c>
      <c r="F36" s="3" t="s">
        <v>0</v>
      </c>
      <c r="G36" s="3" t="s">
        <v>133</v>
      </c>
      <c r="H36" s="24" t="s">
        <v>168</v>
      </c>
      <c r="I36" s="24" t="s">
        <v>94</v>
      </c>
      <c r="J36" s="24" t="s">
        <v>173</v>
      </c>
      <c r="K36" s="17"/>
    </row>
    <row r="37" spans="2:11" ht="78" customHeight="1" x14ac:dyDescent="0.25">
      <c r="B37" s="18"/>
      <c r="C37" s="10"/>
      <c r="D37" s="35" t="s">
        <v>160</v>
      </c>
      <c r="E37" s="35" t="s">
        <v>79</v>
      </c>
      <c r="F37" s="35" t="s">
        <v>187</v>
      </c>
      <c r="G37" s="35" t="s">
        <v>188</v>
      </c>
      <c r="H37" s="35" t="s">
        <v>92</v>
      </c>
      <c r="I37" s="35" t="s">
        <v>95</v>
      </c>
      <c r="J37" s="35" t="s">
        <v>172</v>
      </c>
      <c r="K37" s="17"/>
    </row>
    <row r="38" spans="2:11" x14ac:dyDescent="0.25">
      <c r="B38" s="18"/>
      <c r="C38" s="10"/>
      <c r="D38" s="4" t="s">
        <v>130</v>
      </c>
      <c r="E38" s="51">
        <v>0</v>
      </c>
      <c r="F38" s="4" t="s">
        <v>162</v>
      </c>
      <c r="G38" s="4" t="s">
        <v>164</v>
      </c>
      <c r="H38" s="49">
        <v>8.1</v>
      </c>
      <c r="I38" s="49">
        <v>11.5</v>
      </c>
      <c r="J38" s="55">
        <v>29.565217391304351</v>
      </c>
      <c r="K38" s="17"/>
    </row>
    <row r="39" spans="2:11" x14ac:dyDescent="0.25">
      <c r="B39" s="18"/>
      <c r="C39" s="10"/>
      <c r="D39" s="4" t="s">
        <v>130</v>
      </c>
      <c r="E39" s="51">
        <v>1</v>
      </c>
      <c r="F39" s="4" t="s">
        <v>162</v>
      </c>
      <c r="G39" s="4" t="s">
        <v>165</v>
      </c>
      <c r="H39" s="49">
        <v>9.3000000000000007</v>
      </c>
      <c r="I39" s="49">
        <v>13.3</v>
      </c>
      <c r="J39" s="55">
        <v>30.075187969924812</v>
      </c>
      <c r="K39" s="17"/>
    </row>
    <row r="40" spans="2:11" x14ac:dyDescent="0.25">
      <c r="B40" s="18"/>
      <c r="C40" s="10"/>
      <c r="D40" s="4" t="s">
        <v>130</v>
      </c>
      <c r="E40" s="51">
        <v>2</v>
      </c>
      <c r="F40" s="4" t="s">
        <v>162</v>
      </c>
      <c r="G40" s="4" t="s">
        <v>166</v>
      </c>
      <c r="H40" s="49">
        <v>10.7</v>
      </c>
      <c r="I40" s="49">
        <v>15</v>
      </c>
      <c r="J40" s="55">
        <v>28.666666666666671</v>
      </c>
      <c r="K40" s="17"/>
    </row>
    <row r="41" spans="2:11" x14ac:dyDescent="0.25">
      <c r="B41" s="18"/>
      <c r="C41" s="10"/>
      <c r="D41" s="4" t="s">
        <v>130</v>
      </c>
      <c r="E41" s="51">
        <v>3</v>
      </c>
      <c r="F41" s="4" t="s">
        <v>162</v>
      </c>
      <c r="G41" s="4" t="s">
        <v>132</v>
      </c>
      <c r="H41" s="49">
        <v>11.5</v>
      </c>
      <c r="I41" s="49">
        <v>16.5</v>
      </c>
      <c r="J41" s="55">
        <v>30.303030303030305</v>
      </c>
      <c r="K41" s="17"/>
    </row>
    <row r="42" spans="2:11" x14ac:dyDescent="0.25">
      <c r="B42" s="18"/>
      <c r="C42" s="10"/>
      <c r="D42" s="4" t="s">
        <v>130</v>
      </c>
      <c r="E42" s="51">
        <v>4</v>
      </c>
      <c r="F42" s="4" t="s">
        <v>162</v>
      </c>
      <c r="G42" s="4" t="s">
        <v>138</v>
      </c>
      <c r="H42" s="49">
        <v>13.6</v>
      </c>
      <c r="I42" s="49">
        <v>19</v>
      </c>
      <c r="J42" s="55">
        <v>28.421052631578949</v>
      </c>
      <c r="K42" s="17"/>
    </row>
    <row r="43" spans="2:11" x14ac:dyDescent="0.25">
      <c r="B43" s="18"/>
      <c r="C43" s="10"/>
      <c r="D43" s="4" t="s">
        <v>131</v>
      </c>
      <c r="E43" s="51">
        <v>0</v>
      </c>
      <c r="F43" s="4" t="s">
        <v>163</v>
      </c>
      <c r="G43" s="4" t="s">
        <v>164</v>
      </c>
      <c r="H43" s="49">
        <v>10.25</v>
      </c>
      <c r="I43" s="49">
        <v>14.5</v>
      </c>
      <c r="J43" s="55">
        <v>29.310344827586206</v>
      </c>
      <c r="K43" s="17"/>
    </row>
    <row r="44" spans="2:11" x14ac:dyDescent="0.25">
      <c r="B44" s="18"/>
      <c r="C44" s="10"/>
      <c r="D44" s="5" t="s">
        <v>131</v>
      </c>
      <c r="E44" s="52">
        <v>1</v>
      </c>
      <c r="F44" s="5" t="s">
        <v>163</v>
      </c>
      <c r="G44" s="5" t="s">
        <v>165</v>
      </c>
      <c r="H44" s="50">
        <v>12.2</v>
      </c>
      <c r="I44" s="49">
        <v>17.5</v>
      </c>
      <c r="J44" s="55">
        <v>30.285714285714292</v>
      </c>
      <c r="K44" s="17"/>
    </row>
    <row r="45" spans="2:11" ht="15.75" thickBot="1" x14ac:dyDescent="0.3">
      <c r="B45" s="19"/>
      <c r="C45" s="20"/>
      <c r="D45" s="20"/>
      <c r="E45" s="20"/>
      <c r="F45" s="20"/>
      <c r="G45" s="20"/>
      <c r="H45" s="20"/>
      <c r="I45" s="20"/>
      <c r="J45" s="20"/>
      <c r="K45" s="21"/>
    </row>
    <row r="46" spans="2:11" x14ac:dyDescent="0.25">
      <c r="D46" t="s">
        <v>101</v>
      </c>
    </row>
  </sheetData>
  <pageMargins left="0.7" right="0.7" top="0.64" bottom="0.37" header="0.3" footer="0.3"/>
  <pageSetup paperSize="9" scale="63" orientation="landscape" horizontalDpi="4294967293" r:id="rId1"/>
  <headerFooter>
    <oddHeader>&amp;R&amp;A
&amp;P /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Price List Structure</vt:lpstr>
      <vt:lpstr>Price List Factory -Main Screen</vt:lpstr>
      <vt:lpstr>Price List Factory -Edit Screen</vt:lpstr>
      <vt:lpstr>Price List Fty -Edit (Example)</vt:lpstr>
      <vt:lpstr>Price List Factory (Zone View)</vt:lpstr>
      <vt:lpstr>Price List Zone - Main Screen</vt:lpstr>
      <vt:lpstr>Price List Zone Edit Screen</vt:lpstr>
      <vt:lpstr>Price List Zone (Agent View)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Xevi</dc:creator>
  <cp:lastModifiedBy>admin</cp:lastModifiedBy>
  <cp:lastPrinted>2016-02-20T13:52:17Z</cp:lastPrinted>
  <dcterms:created xsi:type="dcterms:W3CDTF">2015-12-02T03:12:16Z</dcterms:created>
  <dcterms:modified xsi:type="dcterms:W3CDTF">2016-09-16T04:15:50Z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7f636246-5db0-4365-aa3c-f374947eccf5</vt:lpwstr>
  </property>
</Properties>
</file>