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https://tgmwien-my.sharepoint.com/personal/tschrottwieser_student_tgm_ac_at/Documents/Schule/Sem7/ITP/Local Admin/05_Zeitaufzeichnung/"/>
    </mc:Choice>
  </mc:AlternateContent>
  <xr:revisionPtr revIDLastSave="700" documentId="8_{408C25CB-732D-4323-BCEA-F567F8226029}" xr6:coauthVersionLast="45" xr6:coauthVersionMax="45" xr10:uidLastSave="{58AFA38A-D390-4096-BE66-7A9247A9AC16}"/>
  <bookViews>
    <workbookView xWindow="-120" yWindow="-120" windowWidth="29040" windowHeight="15840" activeTab="3" xr2:uid="{00000000-000D-0000-FFFF-FFFF00000000}"/>
  </bookViews>
  <sheets>
    <sheet name="Allg." sheetId="1" r:id="rId1"/>
    <sheet name="Tobias S." sheetId="2" r:id="rId2"/>
    <sheet name="Kalian D." sheetId="6" r:id="rId3"/>
    <sheet name="Nils" sheetId="7" r:id="rId4"/>
    <sheet name="Tobias W.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8" i="7" l="1"/>
  <c r="G48" i="7"/>
  <c r="H48" i="7"/>
  <c r="H34" i="2"/>
  <c r="I35" i="2"/>
  <c r="I19" i="2"/>
  <c r="I18" i="2"/>
  <c r="I20" i="2"/>
  <c r="H17" i="2"/>
  <c r="I17" i="2" s="1"/>
  <c r="G16" i="6" l="1"/>
  <c r="H12" i="6"/>
  <c r="I12" i="6" s="1"/>
  <c r="H16" i="2"/>
  <c r="I16" i="2" s="1"/>
  <c r="H10" i="6" l="1"/>
  <c r="I10" i="6" s="1"/>
  <c r="H9" i="6"/>
  <c r="I9" i="6" s="1"/>
  <c r="H8" i="6"/>
  <c r="I8" i="6" s="1"/>
  <c r="I8" i="7" l="1"/>
  <c r="H9" i="7"/>
  <c r="I9" i="7" s="1"/>
  <c r="H8" i="7"/>
  <c r="H24" i="6"/>
  <c r="I24" i="6" s="1"/>
  <c r="H20" i="6"/>
  <c r="H11" i="6"/>
  <c r="I11" i="6" s="1"/>
  <c r="G31" i="8" l="1"/>
  <c r="A34" i="8" s="1"/>
  <c r="H31" i="8"/>
  <c r="B34" i="8" s="1"/>
  <c r="I31" i="8" l="1"/>
  <c r="C34" i="8" s="1"/>
  <c r="I14" i="8"/>
  <c r="I15" i="8"/>
  <c r="I16" i="8"/>
  <c r="I17" i="8"/>
  <c r="G31" i="2" l="1"/>
  <c r="H30" i="2"/>
  <c r="I30" i="2" s="1"/>
  <c r="D5" i="1" l="1"/>
  <c r="B5" i="1"/>
  <c r="I18" i="8"/>
  <c r="I5" i="8"/>
  <c r="I4" i="8"/>
  <c r="I3" i="8"/>
  <c r="I2" i="8"/>
  <c r="G13" i="7"/>
  <c r="A17" i="7" s="1"/>
  <c r="B3" i="1" s="1"/>
  <c r="H12" i="7"/>
  <c r="I12" i="7" s="1"/>
  <c r="H11" i="7"/>
  <c r="I11" i="7" s="1"/>
  <c r="H10" i="7"/>
  <c r="I10" i="7" s="1"/>
  <c r="H7" i="7"/>
  <c r="I7" i="7" s="1"/>
  <c r="I6" i="7"/>
  <c r="H5" i="7"/>
  <c r="I5" i="7" s="1"/>
  <c r="H4" i="7"/>
  <c r="I4" i="7" s="1"/>
  <c r="H3" i="7"/>
  <c r="I3" i="7" s="1"/>
  <c r="H2" i="7"/>
  <c r="I2" i="7" s="1"/>
  <c r="G29" i="6"/>
  <c r="H28" i="6"/>
  <c r="I28" i="6" s="1"/>
  <c r="H27" i="6"/>
  <c r="I27" i="6" s="1"/>
  <c r="H26" i="6"/>
  <c r="I26" i="6" s="1"/>
  <c r="H25" i="6"/>
  <c r="I25" i="6" s="1"/>
  <c r="H22" i="6"/>
  <c r="I22" i="6" s="1"/>
  <c r="H21" i="6"/>
  <c r="I21" i="6" s="1"/>
  <c r="I20" i="6"/>
  <c r="H19" i="6"/>
  <c r="I19" i="6" s="1"/>
  <c r="H7" i="6"/>
  <c r="I7" i="6" s="1"/>
  <c r="H6" i="6"/>
  <c r="I6" i="6" s="1"/>
  <c r="H5" i="6"/>
  <c r="I5" i="6" s="1"/>
  <c r="H4" i="6"/>
  <c r="I4" i="6" s="1"/>
  <c r="H3" i="6"/>
  <c r="I3" i="6" s="1"/>
  <c r="H2" i="6"/>
  <c r="H38" i="2"/>
  <c r="G38" i="2"/>
  <c r="B41" i="2" s="1"/>
  <c r="B2" i="1" s="1"/>
  <c r="I37" i="2"/>
  <c r="I36" i="2"/>
  <c r="I34" i="2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I22" i="2"/>
  <c r="I21" i="2"/>
  <c r="H15" i="2"/>
  <c r="H14" i="2"/>
  <c r="I14" i="2" s="1"/>
  <c r="I13" i="2"/>
  <c r="H12" i="2"/>
  <c r="I12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I3" i="2"/>
  <c r="H2" i="2"/>
  <c r="I2" i="2" s="1"/>
  <c r="I38" i="2" l="1"/>
  <c r="H31" i="2"/>
  <c r="I31" i="2" s="1"/>
  <c r="H16" i="6"/>
  <c r="I16" i="6" s="1"/>
  <c r="B33" i="6"/>
  <c r="B4" i="1" s="1"/>
  <c r="I15" i="2"/>
  <c r="H13" i="7"/>
  <c r="H29" i="6"/>
  <c r="I2" i="6"/>
  <c r="C5" i="1"/>
  <c r="D41" i="2" l="1"/>
  <c r="C2" i="1" s="1"/>
  <c r="C33" i="6"/>
  <c r="D4" i="1" s="1"/>
  <c r="B17" i="7"/>
  <c r="D3" i="1" s="1"/>
  <c r="I13" i="7"/>
  <c r="C17" i="7" s="1"/>
  <c r="C3" i="1" s="1"/>
  <c r="I29" i="6"/>
  <c r="D33" i="6" s="1"/>
  <c r="C41" i="2"/>
  <c r="D2" i="1" s="1"/>
  <c r="C4" i="1" l="1"/>
  <c r="D7" i="1"/>
</calcChain>
</file>

<file path=xl/sharedStrings.xml><?xml version="1.0" encoding="utf-8"?>
<sst xmlns="http://schemas.openxmlformats.org/spreadsheetml/2006/main" count="231" uniqueCount="114">
  <si>
    <t>Aktivität</t>
  </si>
  <si>
    <t>Datum</t>
  </si>
  <si>
    <t>Von</t>
  </si>
  <si>
    <t>Bis</t>
  </si>
  <si>
    <t>Geplante Zeit</t>
  </si>
  <si>
    <t>Tatsächliche Zeit</t>
  </si>
  <si>
    <t>Differenz</t>
  </si>
  <si>
    <t>Vortschritt der AP in %</t>
  </si>
  <si>
    <t>Projektantrag</t>
  </si>
  <si>
    <t>Erster Entwurf</t>
  </si>
  <si>
    <t>Vervollständigung</t>
  </si>
  <si>
    <t>Verbesserung V1</t>
  </si>
  <si>
    <t>Lastenheft</t>
  </si>
  <si>
    <t>Erster  Entwurf</t>
  </si>
  <si>
    <t>Machbarkeitsstudie</t>
  </si>
  <si>
    <t>Vervollständigen</t>
  </si>
  <si>
    <t>Pflichtenheft</t>
  </si>
  <si>
    <t>Projekthandbuch</t>
  </si>
  <si>
    <t>Gesamt</t>
  </si>
  <si>
    <t>Erstellung github, konfiguration, hochladen</t>
  </si>
  <si>
    <t>Aufteilung des sourcecodes und aufsetzten von maven</t>
  </si>
  <si>
    <t>Anfang der REST api modelierung</t>
  </si>
  <si>
    <t>Erweitern der Payroll REST api</t>
  </si>
  <si>
    <t>Dokumentation</t>
  </si>
  <si>
    <t>Arbeit an der API, Autogeneration sowie Dokumentation</t>
  </si>
  <si>
    <t>Implementierung der API, DUMMYs</t>
  </si>
  <si>
    <t>Projektbesprechung</t>
  </si>
  <si>
    <t>Projektpräsentation</t>
  </si>
  <si>
    <t>Verbesserung V2 (Abschluss)</t>
  </si>
  <si>
    <t>25.09.2019</t>
  </si>
  <si>
    <t>Projektantrag Fehlersuche/-ausbesserung</t>
  </si>
  <si>
    <t>17.09.2019</t>
  </si>
  <si>
    <t>14.10.2019</t>
  </si>
  <si>
    <t>Rest-API</t>
  </si>
  <si>
    <t>Besprechung</t>
  </si>
  <si>
    <t xml:space="preserve">Dokumente </t>
  </si>
  <si>
    <t>Projektatrag  und Lastenheft prüfen</t>
  </si>
  <si>
    <t>Lastenheft und Machbarkeitsstudie prüfen</t>
  </si>
  <si>
    <t>Projektantrag ausbessern</t>
  </si>
  <si>
    <t>Restaurant Design</t>
  </si>
  <si>
    <t>Restaurant Models</t>
  </si>
  <si>
    <t>Restaurant Bugfixing</t>
  </si>
  <si>
    <t>Nutzer Design</t>
  </si>
  <si>
    <t>Nutzer Models und Bug Fixes</t>
  </si>
  <si>
    <t>Nutzer Models Bugfixes</t>
  </si>
  <si>
    <t>Zeitaufzeichnung</t>
  </si>
  <si>
    <t>Grobentwicklung</t>
  </si>
  <si>
    <t>Rest API Design</t>
  </si>
  <si>
    <t>Autogeneration/Environment</t>
  </si>
  <si>
    <t>Projektmanagement</t>
  </si>
  <si>
    <t>API Implementierung</t>
  </si>
  <si>
    <t>Dokumente</t>
  </si>
  <si>
    <t>Projektpräsentation Fehlersuche/-ausbesserung</t>
  </si>
  <si>
    <t>Projekthandbuch überarbeitet</t>
  </si>
  <si>
    <t>Entwicklungsumgebung eingerichtet</t>
  </si>
  <si>
    <t>Backend</t>
  </si>
  <si>
    <t>Entwicklung der API</t>
  </si>
  <si>
    <t>Implementierung</t>
  </si>
  <si>
    <t>Dokumente erstellen</t>
  </si>
  <si>
    <t>PH und Zeitaufzeichnungsbeginn</t>
  </si>
  <si>
    <t>Datenbank entwickeln</t>
  </si>
  <si>
    <t>Inhalt</t>
  </si>
  <si>
    <t>MYSQL</t>
  </si>
  <si>
    <t>Erstellen</t>
  </si>
  <si>
    <t>Debuggen</t>
  </si>
  <si>
    <t>Gesamt geplante Zeit</t>
  </si>
  <si>
    <t>Gesamt tatsächliche Zeit</t>
  </si>
  <si>
    <t>Aktualisierung</t>
  </si>
  <si>
    <t>Mitglieder</t>
  </si>
  <si>
    <t>Tobias Schrottwieser</t>
  </si>
  <si>
    <t>Nils Brugger</t>
  </si>
  <si>
    <t>Kalian Danzer</t>
  </si>
  <si>
    <t>Tobias Weiss</t>
  </si>
  <si>
    <t>Erledigt</t>
  </si>
  <si>
    <t>In Arbeit</t>
  </si>
  <si>
    <t>Noch zu erledigen</t>
  </si>
  <si>
    <t>Nutzwertanalyse - Datenformate / Lizenzserver</t>
  </si>
  <si>
    <t>17.10.2019</t>
  </si>
  <si>
    <t>Nutzwertanalyse - Lizenzserver</t>
  </si>
  <si>
    <t>18.10.2019</t>
  </si>
  <si>
    <t>Nutzwertanalyse - Datenformate</t>
  </si>
  <si>
    <t>Dokumentation - Gruppen</t>
  </si>
  <si>
    <t>20.10.2019</t>
  </si>
  <si>
    <t>Dokumentation - Filter</t>
  </si>
  <si>
    <t>21.10.2019</t>
  </si>
  <si>
    <t>22.10.2019</t>
  </si>
  <si>
    <t>Dokumentation - Permissions Pfad</t>
  </si>
  <si>
    <t>Nutzwertanalyse - Auth Modell</t>
  </si>
  <si>
    <t>23.10.2019</t>
  </si>
  <si>
    <t>Restaurant</t>
  </si>
  <si>
    <t>Nutzer</t>
  </si>
  <si>
    <t>Anderes</t>
  </si>
  <si>
    <t>Projektumgebung aufsetzen</t>
  </si>
  <si>
    <t>Nutzwertanalyse</t>
  </si>
  <si>
    <t>Projektumgebung aufsetzen (Kalian)</t>
  </si>
  <si>
    <t>Werte/Formeln</t>
  </si>
  <si>
    <t>Übersetzen vorhandenen Dokumentation</t>
  </si>
  <si>
    <t>Values &amp; DailyFormular implementiert</t>
  </si>
  <si>
    <t>Korregieren und erweitern der Dokumentation</t>
  </si>
  <si>
    <t>Fehler ausbessern</t>
  </si>
  <si>
    <t>Datenbank</t>
  </si>
  <si>
    <t>Datenstruktur in worte fassen</t>
  </si>
  <si>
    <t>ERD Verbessern</t>
  </si>
  <si>
    <t>Nachtragen</t>
  </si>
  <si>
    <t xml:space="preserve"> (Arbeitspakete)</t>
  </si>
  <si>
    <t>Sprache</t>
  </si>
  <si>
    <t>Framework</t>
  </si>
  <si>
    <t>Marktanalyse</t>
  </si>
  <si>
    <t>Nachforschung</t>
  </si>
  <si>
    <t>Texte Verfassen</t>
  </si>
  <si>
    <t>Verbesserung Grammatik</t>
  </si>
  <si>
    <t>Verbesserung Inhalt</t>
  </si>
  <si>
    <t>Punkt 2-5</t>
  </si>
  <si>
    <t>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</si>
</sst>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1">
    <xf numFmtId="0" fontId="0" fillId="0" borderId="0" xfId="0"/>
    <xf numFmtId="0" fontId="1" fillId="4" borderId="12" xfId="0" applyFont="1" applyFill="1" applyBorder="1"/>
    <xf numFmtId="165" fontId="1" fillId="4" borderId="11" xfId="0" applyNumberFormat="1" applyFon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5" fontId="4" fillId="4" borderId="9" xfId="0" applyNumberFormat="1" applyFont="1" applyFill="1" applyBorder="1" applyAlignment="1">
      <alignment horizontal="center"/>
    </xf>
    <xf numFmtId="165" fontId="4" fillId="4" borderId="11" xfId="0" applyNumberFormat="1" applyFont="1" applyFill="1" applyBorder="1" applyAlignment="1">
      <alignment horizontal="center"/>
    </xf>
    <xf numFmtId="164" fontId="4" fillId="4" borderId="9" xfId="0" applyNumberFormat="1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0" fontId="3" fillId="0" borderId="5" xfId="0" applyFont="1" applyBorder="1"/>
    <xf numFmtId="14" fontId="3" fillId="0" borderId="5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3" borderId="3" xfId="0" applyFont="1" applyFill="1" applyBorder="1"/>
    <xf numFmtId="164" fontId="3" fillId="3" borderId="3" xfId="0" applyNumberFormat="1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4" fontId="3" fillId="5" borderId="4" xfId="0" applyNumberFormat="1" applyFont="1" applyFill="1" applyBorder="1" applyAlignment="1">
      <alignment horizontal="center"/>
    </xf>
    <xf numFmtId="164" fontId="3" fillId="5" borderId="4" xfId="0" applyNumberFormat="1" applyFon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/>
    </xf>
    <xf numFmtId="164" fontId="3" fillId="5" borderId="3" xfId="0" applyNumberFormat="1" applyFont="1" applyFill="1" applyBorder="1" applyAlignment="1">
      <alignment horizontal="center"/>
    </xf>
    <xf numFmtId="0" fontId="3" fillId="5" borderId="5" xfId="0" applyFont="1" applyFill="1" applyBorder="1"/>
    <xf numFmtId="164" fontId="3" fillId="5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4" borderId="12" xfId="0" applyFont="1" applyFill="1" applyBorder="1"/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Border="1"/>
    <xf numFmtId="10" fontId="3" fillId="0" borderId="13" xfId="0" applyNumberFormat="1" applyFont="1" applyBorder="1" applyAlignment="1">
      <alignment horizontal="center"/>
    </xf>
    <xf numFmtId="10" fontId="3" fillId="3" borderId="14" xfId="0" applyNumberFormat="1" applyFont="1" applyFill="1" applyBorder="1" applyAlignment="1">
      <alignment horizontal="center"/>
    </xf>
    <xf numFmtId="10" fontId="3" fillId="0" borderId="15" xfId="0" applyNumberFormat="1" applyFont="1" applyBorder="1" applyAlignment="1">
      <alignment horizontal="center"/>
    </xf>
    <xf numFmtId="14" fontId="3" fillId="0" borderId="19" xfId="0" applyNumberFormat="1" applyFont="1" applyBorder="1" applyAlignment="1">
      <alignment horizontal="center"/>
    </xf>
    <xf numFmtId="10" fontId="3" fillId="5" borderId="14" xfId="0" applyNumberFormat="1" applyFont="1" applyFill="1" applyBorder="1" applyAlignment="1">
      <alignment horizontal="center"/>
    </xf>
    <xf numFmtId="164" fontId="3" fillId="5" borderId="14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20" fontId="3" fillId="0" borderId="0" xfId="0" applyNumberFormat="1" applyFont="1"/>
    <xf numFmtId="0" fontId="3" fillId="0" borderId="4" xfId="0" applyFont="1" applyBorder="1" applyAlignment="1">
      <alignment horizontal="center"/>
    </xf>
    <xf numFmtId="164" fontId="3" fillId="3" borderId="4" xfId="0" applyNumberFormat="1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ont="1"/>
    <xf numFmtId="0" fontId="0" fillId="0" borderId="3" xfId="0" applyFont="1" applyBorder="1"/>
    <xf numFmtId="1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0" fontId="0" fillId="0" borderId="13" xfId="0" applyNumberFormat="1" applyFont="1" applyBorder="1"/>
    <xf numFmtId="0" fontId="0" fillId="3" borderId="4" xfId="0" applyFont="1" applyFill="1" applyBorder="1"/>
    <xf numFmtId="14" fontId="0" fillId="3" borderId="4" xfId="0" applyNumberFormat="1" applyFont="1" applyFill="1" applyBorder="1" applyAlignment="1">
      <alignment horizontal="center"/>
    </xf>
    <xf numFmtId="164" fontId="0" fillId="3" borderId="4" xfId="0" applyNumberFormat="1" applyFont="1" applyFill="1" applyBorder="1" applyAlignment="1">
      <alignment horizontal="center"/>
    </xf>
    <xf numFmtId="164" fontId="0" fillId="3" borderId="7" xfId="0" applyNumberFormat="1" applyFont="1" applyFill="1" applyBorder="1" applyAlignment="1">
      <alignment horizontal="center"/>
    </xf>
    <xf numFmtId="10" fontId="0" fillId="3" borderId="14" xfId="0" applyNumberFormat="1" applyFont="1" applyFill="1" applyBorder="1"/>
    <xf numFmtId="0" fontId="0" fillId="0" borderId="5" xfId="0" applyFont="1" applyBorder="1"/>
    <xf numFmtId="14" fontId="0" fillId="0" borderId="5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0" fontId="0" fillId="0" borderId="15" xfId="0" applyNumberFormat="1" applyFont="1" applyBorder="1"/>
    <xf numFmtId="0" fontId="0" fillId="3" borderId="3" xfId="0" applyFont="1" applyFill="1" applyBorder="1"/>
    <xf numFmtId="14" fontId="0" fillId="3" borderId="3" xfId="0" applyNumberFormat="1" applyFont="1" applyFill="1" applyBorder="1" applyAlignment="1">
      <alignment horizontal="center"/>
    </xf>
    <xf numFmtId="164" fontId="0" fillId="3" borderId="3" xfId="0" applyNumberFormat="1" applyFont="1" applyFill="1" applyBorder="1" applyAlignment="1">
      <alignment horizontal="center"/>
    </xf>
    <xf numFmtId="164" fontId="0" fillId="3" borderId="6" xfId="0" applyNumberFormat="1" applyFont="1" applyFill="1" applyBorder="1" applyAlignment="1">
      <alignment horizontal="center"/>
    </xf>
    <xf numFmtId="10" fontId="0" fillId="3" borderId="13" xfId="0" applyNumberFormat="1" applyFont="1" applyFill="1" applyBorder="1"/>
    <xf numFmtId="14" fontId="0" fillId="0" borderId="4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0" fontId="0" fillId="0" borderId="14" xfId="0" applyNumberFormat="1" applyFont="1" applyBorder="1"/>
    <xf numFmtId="14" fontId="0" fillId="5" borderId="4" xfId="0" applyNumberFormat="1" applyFont="1" applyFill="1" applyBorder="1" applyAlignment="1">
      <alignment horizontal="center"/>
    </xf>
    <xf numFmtId="164" fontId="0" fillId="5" borderId="4" xfId="0" applyNumberFormat="1" applyFont="1" applyFill="1" applyBorder="1" applyAlignment="1">
      <alignment horizontal="center"/>
    </xf>
    <xf numFmtId="164" fontId="0" fillId="5" borderId="7" xfId="0" applyNumberFormat="1" applyFont="1" applyFill="1" applyBorder="1" applyAlignment="1">
      <alignment horizontal="center"/>
    </xf>
    <xf numFmtId="10" fontId="0" fillId="5" borderId="14" xfId="0" applyNumberFormat="1" applyFont="1" applyFill="1" applyBorder="1"/>
    <xf numFmtId="0" fontId="0" fillId="5" borderId="3" xfId="0" applyFont="1" applyFill="1" applyBorder="1"/>
    <xf numFmtId="14" fontId="0" fillId="5" borderId="3" xfId="0" applyNumberFormat="1" applyFont="1" applyFill="1" applyBorder="1" applyAlignment="1">
      <alignment horizontal="center"/>
    </xf>
    <xf numFmtId="164" fontId="0" fillId="5" borderId="3" xfId="0" applyNumberFormat="1" applyFont="1" applyFill="1" applyBorder="1" applyAlignment="1">
      <alignment horizontal="center"/>
    </xf>
    <xf numFmtId="164" fontId="0" fillId="5" borderId="6" xfId="0" applyNumberFormat="1" applyFont="1" applyFill="1" applyBorder="1" applyAlignment="1">
      <alignment horizontal="center"/>
    </xf>
    <xf numFmtId="10" fontId="0" fillId="5" borderId="13" xfId="0" applyNumberFormat="1" applyFont="1" applyFill="1" applyBorder="1"/>
    <xf numFmtId="0" fontId="0" fillId="5" borderId="5" xfId="0" applyFont="1" applyFill="1" applyBorder="1"/>
    <xf numFmtId="14" fontId="0" fillId="5" borderId="5" xfId="0" applyNumberFormat="1" applyFont="1" applyFill="1" applyBorder="1" applyAlignment="1">
      <alignment horizontal="center"/>
    </xf>
    <xf numFmtId="164" fontId="0" fillId="5" borderId="5" xfId="0" applyNumberFormat="1" applyFont="1" applyFill="1" applyBorder="1" applyAlignment="1">
      <alignment horizontal="center"/>
    </xf>
    <xf numFmtId="164" fontId="0" fillId="5" borderId="8" xfId="0" applyNumberFormat="1" applyFont="1" applyFill="1" applyBorder="1" applyAlignment="1">
      <alignment horizontal="center"/>
    </xf>
    <xf numFmtId="10" fontId="0" fillId="5" borderId="15" xfId="0" applyNumberFormat="1" applyFont="1" applyFill="1" applyBorder="1"/>
    <xf numFmtId="0" fontId="0" fillId="5" borderId="4" xfId="0" applyFont="1" applyFill="1" applyBorder="1"/>
    <xf numFmtId="164" fontId="0" fillId="3" borderId="5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164" fontId="0" fillId="3" borderId="16" xfId="0" applyNumberFormat="1" applyFont="1" applyFill="1" applyBorder="1" applyAlignment="1">
      <alignment horizontal="center"/>
    </xf>
    <xf numFmtId="10" fontId="0" fillId="3" borderId="3" xfId="0" applyNumberFormat="1" applyFont="1" applyFill="1" applyBorder="1"/>
    <xf numFmtId="164" fontId="0" fillId="5" borderId="0" xfId="0" applyNumberFormat="1" applyFont="1" applyFill="1" applyBorder="1" applyAlignment="1">
      <alignment horizontal="center"/>
    </xf>
    <xf numFmtId="10" fontId="0" fillId="5" borderId="4" xfId="0" applyNumberFormat="1" applyFont="1" applyFill="1" applyBorder="1"/>
    <xf numFmtId="10" fontId="0" fillId="3" borderId="4" xfId="0" applyNumberFormat="1" applyFont="1" applyFill="1" applyBorder="1"/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164" fontId="3" fillId="0" borderId="19" xfId="0" applyNumberFormat="1" applyFont="1" applyBorder="1" applyAlignment="1">
      <alignment horizontal="center"/>
    </xf>
    <xf numFmtId="0" fontId="3" fillId="6" borderId="4" xfId="0" applyFont="1" applyFill="1" applyBorder="1"/>
    <xf numFmtId="14" fontId="3" fillId="6" borderId="20" xfId="0" applyNumberFormat="1" applyFont="1" applyFill="1" applyBorder="1" applyAlignment="1">
      <alignment horizontal="center"/>
    </xf>
    <xf numFmtId="164" fontId="3" fillId="6" borderId="20" xfId="0" applyNumberFormat="1" applyFont="1" applyFill="1" applyBorder="1" applyAlignment="1">
      <alignment horizontal="center"/>
    </xf>
    <xf numFmtId="0" fontId="3" fillId="5" borderId="7" xfId="0" applyFont="1" applyFill="1" applyBorder="1"/>
    <xf numFmtId="14" fontId="0" fillId="3" borderId="16" xfId="0" applyNumberFormat="1" applyFont="1" applyFill="1" applyBorder="1" applyAlignment="1">
      <alignment horizontal="center"/>
    </xf>
    <xf numFmtId="14" fontId="0" fillId="5" borderId="0" xfId="0" applyNumberFormat="1" applyFont="1" applyFill="1" applyBorder="1" applyAlignment="1">
      <alignment horizontal="center"/>
    </xf>
    <xf numFmtId="14" fontId="0" fillId="3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165" fontId="0" fillId="7" borderId="22" xfId="0" applyNumberFormat="1" applyFont="1" applyFill="1" applyBorder="1" applyAlignment="1">
      <alignment horizontal="center" vertical="center"/>
    </xf>
    <xf numFmtId="165" fontId="0" fillId="7" borderId="21" xfId="0" applyNumberFormat="1" applyFont="1" applyFill="1" applyBorder="1" applyAlignment="1">
      <alignment horizontal="center" vertical="center"/>
    </xf>
    <xf numFmtId="165" fontId="0" fillId="7" borderId="23" xfId="0" applyNumberFormat="1" applyFont="1" applyFill="1" applyBorder="1" applyAlignment="1">
      <alignment horizontal="center" vertical="center"/>
    </xf>
    <xf numFmtId="0" fontId="3" fillId="3" borderId="7" xfId="0" applyFont="1" applyFill="1" applyBorder="1"/>
    <xf numFmtId="164" fontId="3" fillId="3" borderId="1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9" fontId="3" fillId="0" borderId="14" xfId="1" applyFont="1" applyBorder="1" applyAlignment="1">
      <alignment horizontal="right"/>
    </xf>
    <xf numFmtId="9" fontId="3" fillId="3" borderId="14" xfId="1" applyFont="1" applyFill="1" applyBorder="1" applyAlignment="1">
      <alignment horizontal="right"/>
    </xf>
    <xf numFmtId="9" fontId="3" fillId="0" borderId="15" xfId="1" applyFont="1" applyBorder="1" applyAlignment="1">
      <alignment horizontal="right"/>
    </xf>
    <xf numFmtId="9" fontId="3" fillId="0" borderId="13" xfId="1" applyFont="1" applyBorder="1" applyAlignment="1">
      <alignment horizontal="right"/>
    </xf>
    <xf numFmtId="9" fontId="3" fillId="3" borderId="15" xfId="1" applyFont="1" applyFill="1" applyBorder="1" applyAlignment="1">
      <alignment horizontal="right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14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9" fontId="0" fillId="0" borderId="13" xfId="1" applyFont="1" applyBorder="1"/>
    <xf numFmtId="14" fontId="0" fillId="3" borderId="4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9" fontId="0" fillId="3" borderId="14" xfId="1" applyFont="1" applyFill="1" applyBorder="1"/>
    <xf numFmtId="14" fontId="0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9" fontId="0" fillId="0" borderId="14" xfId="1" applyFont="1" applyBorder="1"/>
    <xf numFmtId="164" fontId="1" fillId="4" borderId="9" xfId="0" applyNumberFormat="1" applyFon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 vertical="center"/>
    </xf>
    <xf numFmtId="0" fontId="0" fillId="4" borderId="9" xfId="0" applyFont="1" applyFill="1" applyBorder="1"/>
    <xf numFmtId="14" fontId="0" fillId="3" borderId="3" xfId="0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9" fontId="0" fillId="3" borderId="3" xfId="1" applyFont="1" applyFill="1" applyBorder="1"/>
    <xf numFmtId="9" fontId="0" fillId="0" borderId="4" xfId="1" applyFont="1" applyBorder="1"/>
    <xf numFmtId="9" fontId="0" fillId="3" borderId="4" xfId="1" applyFont="1" applyFill="1" applyBorder="1"/>
    <xf numFmtId="14" fontId="0" fillId="0" borderId="5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22" fontId="0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/>
    <xf numFmtId="22" fontId="0" fillId="3" borderId="4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/>
    <xf numFmtId="0" fontId="1" fillId="4" borderId="10" xfId="0" applyFont="1" applyFill="1" applyBorder="1" applyAlignment="1"/>
    <xf numFmtId="0" fontId="1" fillId="4" borderId="11" xfId="0" applyFont="1" applyFill="1" applyBorder="1" applyAlignment="1"/>
    <xf numFmtId="0" fontId="1" fillId="4" borderId="12" xfId="0" applyFont="1" applyFill="1" applyBorder="1" applyAlignment="1"/>
    <xf numFmtId="14" fontId="0" fillId="3" borderId="4" xfId="0" applyNumberFormat="1" applyFont="1" applyFill="1" applyBorder="1"/>
    <xf numFmtId="21" fontId="0" fillId="3" borderId="4" xfId="0" applyNumberFormat="1" applyFont="1" applyFill="1" applyBorder="1"/>
    <xf numFmtId="165" fontId="0" fillId="3" borderId="4" xfId="0" applyNumberFormat="1" applyFont="1" applyFill="1" applyBorder="1" applyAlignment="1">
      <alignment horizontal="center"/>
    </xf>
    <xf numFmtId="21" fontId="0" fillId="3" borderId="4" xfId="0" applyNumberFormat="1" applyFont="1" applyFill="1" applyBorder="1" applyAlignment="1">
      <alignment horizontal="center"/>
    </xf>
    <xf numFmtId="0" fontId="3" fillId="3" borderId="14" xfId="0" applyFont="1" applyFill="1" applyBorder="1"/>
    <xf numFmtId="0" fontId="3" fillId="0" borderId="14" xfId="0" applyFont="1" applyBorder="1"/>
    <xf numFmtId="0" fontId="0" fillId="3" borderId="5" xfId="0" applyFont="1" applyFill="1" applyBorder="1" applyAlignment="1">
      <alignment horizontal="left" vertical="center"/>
    </xf>
    <xf numFmtId="14" fontId="0" fillId="3" borderId="5" xfId="0" applyNumberFormat="1" applyFont="1" applyFill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9" fontId="0" fillId="3" borderId="15" xfId="1" applyFont="1" applyFill="1" applyBorder="1"/>
    <xf numFmtId="0" fontId="0" fillId="0" borderId="5" xfId="0" applyFont="1" applyBorder="1" applyAlignment="1">
      <alignment horizontal="left" vertical="center"/>
    </xf>
    <xf numFmtId="9" fontId="0" fillId="0" borderId="15" xfId="1" applyFont="1" applyBorder="1"/>
    <xf numFmtId="0" fontId="0" fillId="0" borderId="7" xfId="0" applyFont="1" applyBorder="1" applyAlignment="1">
      <alignment horizontal="left" vertical="center"/>
    </xf>
    <xf numFmtId="0" fontId="0" fillId="3" borderId="7" xfId="0" applyFont="1" applyFill="1" applyBorder="1" applyAlignment="1">
      <alignment horizontal="left" vertical="center"/>
    </xf>
    <xf numFmtId="22" fontId="0" fillId="0" borderId="17" xfId="0" applyNumberFormat="1" applyFont="1" applyBorder="1" applyAlignment="1">
      <alignment horizontal="center" vertical="center"/>
    </xf>
    <xf numFmtId="164" fontId="0" fillId="0" borderId="17" xfId="0" applyNumberFormat="1" applyFont="1" applyBorder="1" applyAlignment="1">
      <alignment horizontal="center" vertical="center"/>
    </xf>
    <xf numFmtId="164" fontId="0" fillId="0" borderId="17" xfId="0" applyNumberFormat="1" applyFont="1" applyBorder="1"/>
    <xf numFmtId="9" fontId="0" fillId="0" borderId="17" xfId="1" applyFont="1" applyBorder="1"/>
    <xf numFmtId="0" fontId="0" fillId="3" borderId="6" xfId="0" applyFont="1" applyFill="1" applyBorder="1" applyAlignment="1">
      <alignment horizontal="left" vertical="center"/>
    </xf>
    <xf numFmtId="164" fontId="3" fillId="3" borderId="31" xfId="0" applyNumberFormat="1" applyFont="1" applyFill="1" applyBorder="1" applyAlignment="1">
      <alignment horizontal="center"/>
    </xf>
    <xf numFmtId="14" fontId="3" fillId="3" borderId="32" xfId="0" applyNumberFormat="1" applyFont="1" applyFill="1" applyBorder="1" applyAlignment="1">
      <alignment horizontal="center"/>
    </xf>
    <xf numFmtId="0" fontId="3" fillId="3" borderId="1" xfId="0" applyFont="1" applyFill="1" applyBorder="1"/>
    <xf numFmtId="14" fontId="3" fillId="5" borderId="5" xfId="0" applyNumberFormat="1" applyFont="1" applyFill="1" applyBorder="1" applyAlignment="1">
      <alignment horizontal="center"/>
    </xf>
    <xf numFmtId="10" fontId="3" fillId="0" borderId="4" xfId="0" applyNumberFormat="1" applyFont="1" applyBorder="1" applyAlignment="1">
      <alignment horizontal="center"/>
    </xf>
    <xf numFmtId="10" fontId="3" fillId="3" borderId="4" xfId="0" applyNumberFormat="1" applyFont="1" applyFill="1" applyBorder="1" applyAlignment="1">
      <alignment horizontal="center"/>
    </xf>
    <xf numFmtId="10" fontId="3" fillId="5" borderId="5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5" borderId="5" xfId="0" applyFont="1" applyFill="1" applyBorder="1" applyAlignment="1">
      <alignment horizontal="left" vertical="center"/>
    </xf>
    <xf numFmtId="14" fontId="0" fillId="5" borderId="5" xfId="0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9" fontId="0" fillId="5" borderId="15" xfId="1" applyFont="1" applyFill="1" applyBorder="1"/>
    <xf numFmtId="9" fontId="0" fillId="3" borderId="13" xfId="1" applyFont="1" applyFill="1" applyBorder="1"/>
    <xf numFmtId="0" fontId="0" fillId="5" borderId="5" xfId="0" applyFill="1" applyBorder="1"/>
    <xf numFmtId="14" fontId="0" fillId="5" borderId="4" xfId="0" applyNumberFormat="1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left" vertical="center"/>
    </xf>
    <xf numFmtId="164" fontId="0" fillId="3" borderId="4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9" fontId="0" fillId="5" borderId="14" xfId="1" applyFont="1" applyFill="1" applyBorder="1"/>
    <xf numFmtId="9" fontId="0" fillId="5" borderId="4" xfId="1" applyFont="1" applyFill="1" applyBorder="1"/>
    <xf numFmtId="14" fontId="0" fillId="5" borderId="3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9" fontId="0" fillId="5" borderId="3" xfId="1" applyFont="1" applyFill="1" applyBorder="1"/>
    <xf numFmtId="164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10" fontId="0" fillId="3" borderId="13" xfId="0" applyNumberFormat="1" applyFill="1" applyBorder="1"/>
    <xf numFmtId="164" fontId="0" fillId="5" borderId="3" xfId="0" applyNumberFormat="1" applyFill="1" applyBorder="1"/>
    <xf numFmtId="164" fontId="0" fillId="3" borderId="13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0" borderId="5" xfId="0" applyBorder="1"/>
    <xf numFmtId="0" fontId="0" fillId="3" borderId="4" xfId="0" applyFill="1" applyBorder="1"/>
    <xf numFmtId="0" fontId="0" fillId="3" borderId="3" xfId="0" applyFill="1" applyBorder="1"/>
    <xf numFmtId="0" fontId="0" fillId="3" borderId="5" xfId="0" applyFill="1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1" fillId="4" borderId="12" xfId="0" applyFont="1" applyFill="1" applyBorder="1"/>
    <xf numFmtId="164" fontId="0" fillId="0" borderId="3" xfId="0" applyNumberFormat="1" applyBorder="1"/>
    <xf numFmtId="164" fontId="0" fillId="3" borderId="4" xfId="0" applyNumberFormat="1" applyFill="1" applyBorder="1"/>
    <xf numFmtId="164" fontId="0" fillId="3" borderId="3" xfId="0" applyNumberFormat="1" applyFill="1" applyBorder="1"/>
    <xf numFmtId="164" fontId="0" fillId="0" borderId="4" xfId="0" applyNumberFormat="1" applyBorder="1"/>
    <xf numFmtId="164" fontId="0" fillId="3" borderId="5" xfId="0" applyNumberFormat="1" applyFill="1" applyBorder="1"/>
    <xf numFmtId="14" fontId="0" fillId="0" borderId="3" xfId="0" applyNumberFormat="1" applyBorder="1"/>
    <xf numFmtId="14" fontId="0" fillId="3" borderId="4" xfId="0" applyNumberFormat="1" applyFill="1" applyBorder="1"/>
    <xf numFmtId="14" fontId="0" fillId="0" borderId="5" xfId="0" applyNumberFormat="1" applyBorder="1"/>
    <xf numFmtId="164" fontId="0" fillId="0" borderId="7" xfId="0" applyNumberFormat="1" applyBorder="1"/>
    <xf numFmtId="164" fontId="0" fillId="3" borderId="7" xfId="0" applyNumberFormat="1" applyFill="1" applyBorder="1"/>
    <xf numFmtId="164" fontId="0" fillId="0" borderId="6" xfId="0" applyNumberFormat="1" applyBorder="1"/>
    <xf numFmtId="164" fontId="0" fillId="0" borderId="8" xfId="0" applyNumberFormat="1" applyBorder="1"/>
    <xf numFmtId="164" fontId="0" fillId="3" borderId="6" xfId="0" applyNumberFormat="1" applyFill="1" applyBorder="1"/>
    <xf numFmtId="164" fontId="0" fillId="3" borderId="8" xfId="0" applyNumberFormat="1" applyFill="1" applyBorder="1"/>
    <xf numFmtId="14" fontId="0" fillId="3" borderId="3" xfId="0" applyNumberFormat="1" applyFill="1" applyBorder="1"/>
    <xf numFmtId="164" fontId="0" fillId="5" borderId="4" xfId="0" applyNumberFormat="1" applyFill="1" applyBorder="1"/>
    <xf numFmtId="14" fontId="0" fillId="0" borderId="4" xfId="0" applyNumberFormat="1" applyBorder="1"/>
    <xf numFmtId="164" fontId="0" fillId="5" borderId="7" xfId="0" applyNumberFormat="1" applyFill="1" applyBorder="1"/>
    <xf numFmtId="10" fontId="0" fillId="0" borderId="13" xfId="0" applyNumberFormat="1" applyBorder="1"/>
    <xf numFmtId="10" fontId="0" fillId="3" borderId="14" xfId="0" applyNumberFormat="1" applyFill="1" applyBorder="1"/>
    <xf numFmtId="10" fontId="0" fillId="0" borderId="15" xfId="0" applyNumberFormat="1" applyBorder="1"/>
    <xf numFmtId="10" fontId="0" fillId="3" borderId="13" xfId="0" applyNumberFormat="1" applyFill="1" applyBorder="1"/>
    <xf numFmtId="10" fontId="0" fillId="0" borderId="14" xfId="0" applyNumberFormat="1" applyBorder="1"/>
    <xf numFmtId="10" fontId="0" fillId="5" borderId="14" xfId="0" applyNumberFormat="1" applyFill="1" applyBorder="1"/>
    <xf numFmtId="10" fontId="0" fillId="3" borderId="15" xfId="0" applyNumberFormat="1" applyFill="1" applyBorder="1"/>
    <xf numFmtId="14" fontId="0" fillId="5" borderId="4" xfId="0" applyNumberFormat="1" applyFill="1" applyBorder="1"/>
    <xf numFmtId="46" fontId="0" fillId="0" borderId="0" xfId="0" applyNumberFormat="1"/>
    <xf numFmtId="164" fontId="1" fillId="4" borderId="9" xfId="0" applyNumberFormat="1" applyFont="1" applyFill="1" applyBorder="1"/>
    <xf numFmtId="0" fontId="0" fillId="5" borderId="4" xfId="0" applyFill="1" applyBorder="1"/>
    <xf numFmtId="0" fontId="0" fillId="5" borderId="3" xfId="0" applyFill="1" applyBorder="1"/>
    <xf numFmtId="164" fontId="0" fillId="5" borderId="3" xfId="0" applyNumberFormat="1" applyFill="1" applyBorder="1"/>
    <xf numFmtId="164" fontId="0" fillId="5" borderId="6" xfId="0" applyNumberFormat="1" applyFill="1" applyBorder="1"/>
    <xf numFmtId="10" fontId="0" fillId="5" borderId="13" xfId="0" applyNumberFormat="1" applyFill="1" applyBorder="1"/>
    <xf numFmtId="0" fontId="0" fillId="5" borderId="5" xfId="0" applyFill="1" applyBorder="1"/>
    <xf numFmtId="14" fontId="0" fillId="5" borderId="5" xfId="0" applyNumberFormat="1" applyFill="1" applyBorder="1"/>
    <xf numFmtId="164" fontId="0" fillId="5" borderId="5" xfId="0" applyNumberFormat="1" applyFill="1" applyBorder="1"/>
    <xf numFmtId="164" fontId="0" fillId="5" borderId="8" xfId="0" applyNumberFormat="1" applyFill="1" applyBorder="1"/>
    <xf numFmtId="10" fontId="0" fillId="5" borderId="15" xfId="0" applyNumberFormat="1" applyFill="1" applyBorder="1"/>
    <xf numFmtId="0" fontId="0" fillId="3" borderId="0" xfId="0" applyFill="1" applyBorder="1"/>
    <xf numFmtId="164" fontId="0" fillId="3" borderId="0" xfId="0" applyNumberFormat="1" applyFill="1" applyBorder="1"/>
    <xf numFmtId="0" fontId="0" fillId="3" borderId="16" xfId="0" applyFill="1" applyBorder="1"/>
    <xf numFmtId="0" fontId="0" fillId="5" borderId="0" xfId="0" applyFill="1" applyBorder="1"/>
    <xf numFmtId="164" fontId="0" fillId="5" borderId="0" xfId="0" applyNumberFormat="1" applyFill="1" applyBorder="1"/>
    <xf numFmtId="10" fontId="0" fillId="3" borderId="3" xfId="0" applyNumberFormat="1" applyFill="1" applyBorder="1"/>
    <xf numFmtId="10" fontId="0" fillId="5" borderId="4" xfId="0" applyNumberFormat="1" applyFill="1" applyBorder="1"/>
    <xf numFmtId="10" fontId="0" fillId="3" borderId="4" xfId="0" applyNumberFormat="1" applyFill="1" applyBorder="1"/>
    <xf numFmtId="165" fontId="1" fillId="4" borderId="9" xfId="0" applyNumberFormat="1" applyFont="1" applyFill="1" applyBorder="1"/>
    <xf numFmtId="165" fontId="1" fillId="4" borderId="11" xfId="0" applyNumberFormat="1" applyFont="1" applyFill="1" applyBorder="1"/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4" xfId="0" applyBorder="1"/>
    <xf numFmtId="0" fontId="0" fillId="0" borderId="4" xfId="0" applyFont="1" applyBorder="1"/>
    <xf numFmtId="164" fontId="0" fillId="5" borderId="13" xfId="0" applyNumberFormat="1" applyFill="1" applyBorder="1"/>
    <xf numFmtId="164" fontId="0" fillId="3" borderId="14" xfId="0" applyNumberFormat="1" applyFill="1" applyBorder="1"/>
    <xf numFmtId="164" fontId="0" fillId="5" borderId="15" xfId="0" applyNumberFormat="1" applyFill="1" applyBorder="1"/>
    <xf numFmtId="164" fontId="0" fillId="3" borderId="13" xfId="0" applyNumberFormat="1" applyFill="1" applyBorder="1"/>
    <xf numFmtId="164" fontId="0" fillId="5" borderId="14" xfId="0" applyNumberFormat="1" applyFill="1" applyBorder="1"/>
    <xf numFmtId="164" fontId="0" fillId="3" borderId="15" xfId="0" applyNumberFormat="1" applyFill="1" applyBorder="1"/>
    <xf numFmtId="14" fontId="0" fillId="0" borderId="19" xfId="0" applyNumberFormat="1" applyFont="1" applyBorder="1"/>
    <xf numFmtId="20" fontId="0" fillId="0" borderId="3" xfId="0" applyNumberFormat="1" applyBorder="1"/>
    <xf numFmtId="20" fontId="0" fillId="0" borderId="4" xfId="0" applyNumberFormat="1" applyBorder="1"/>
    <xf numFmtId="20" fontId="0" fillId="0" borderId="19" xfId="0" applyNumberFormat="1" applyFont="1" applyBorder="1"/>
    <xf numFmtId="46" fontId="0" fillId="0" borderId="19" xfId="0" applyNumberFormat="1" applyFont="1" applyBorder="1"/>
    <xf numFmtId="20" fontId="0" fillId="0" borderId="5" xfId="0" applyNumberFormat="1" applyBorder="1"/>
    <xf numFmtId="0" fontId="0" fillId="11" borderId="4" xfId="0" applyFont="1" applyFill="1" applyBorder="1"/>
    <xf numFmtId="14" fontId="0" fillId="11" borderId="20" xfId="0" applyNumberFormat="1" applyFont="1" applyFill="1" applyBorder="1"/>
    <xf numFmtId="20" fontId="0" fillId="11" borderId="20" xfId="0" applyNumberFormat="1" applyFont="1" applyFill="1" applyBorder="1"/>
    <xf numFmtId="0" fontId="0" fillId="3" borderId="7" xfId="0" applyFill="1" applyBorder="1"/>
    <xf numFmtId="0" fontId="0" fillId="5" borderId="8" xfId="0" applyFill="1" applyBorder="1"/>
    <xf numFmtId="0" fontId="0" fillId="0" borderId="4" xfId="0" applyFont="1" applyFill="1" applyBorder="1"/>
    <xf numFmtId="16" fontId="0" fillId="3" borderId="3" xfId="0" applyNumberFormat="1" applyFill="1" applyBorder="1"/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/>
    </xf>
    <xf numFmtId="0" fontId="0" fillId="5" borderId="4" xfId="0" applyFill="1" applyBorder="1" applyAlignment="1">
      <alignment horizontal="left" vertical="center"/>
    </xf>
    <xf numFmtId="164" fontId="0" fillId="5" borderId="4" xfId="0" applyNumberFormat="1" applyFill="1" applyBorder="1" applyAlignment="1">
      <alignment horizontal="center"/>
    </xf>
    <xf numFmtId="0" fontId="0" fillId="5" borderId="5" xfId="0" applyFill="1" applyBorder="1" applyAlignment="1">
      <alignment horizontal="left" vertical="center"/>
    </xf>
    <xf numFmtId="164" fontId="0" fillId="5" borderId="33" xfId="0" applyNumberFormat="1" applyFon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0" fontId="0" fillId="5" borderId="5" xfId="0" applyNumberFormat="1" applyFont="1" applyFill="1" applyBorder="1"/>
    <xf numFmtId="14" fontId="0" fillId="5" borderId="3" xfId="0" applyNumberFormat="1" applyFont="1" applyFill="1" applyBorder="1"/>
    <xf numFmtId="21" fontId="0" fillId="5" borderId="3" xfId="0" applyNumberFormat="1" applyFont="1" applyFill="1" applyBorder="1"/>
    <xf numFmtId="21" fontId="0" fillId="5" borderId="0" xfId="0" applyNumberFormat="1" applyFont="1" applyFill="1" applyAlignment="1">
      <alignment horizontal="center" vertical="center"/>
    </xf>
    <xf numFmtId="164" fontId="0" fillId="5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64" fontId="0" fillId="3" borderId="0" xfId="0" applyNumberFormat="1" applyFont="1" applyFill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3" fillId="3" borderId="28" xfId="0" applyFont="1" applyFill="1" applyBorder="1"/>
    <xf numFmtId="165" fontId="3" fillId="3" borderId="28" xfId="0" applyNumberFormat="1" applyFont="1" applyFill="1" applyBorder="1" applyAlignment="1">
      <alignment horizontal="right"/>
    </xf>
    <xf numFmtId="0" fontId="3" fillId="0" borderId="28" xfId="0" applyFont="1" applyBorder="1"/>
    <xf numFmtId="165" fontId="3" fillId="0" borderId="28" xfId="0" applyNumberFormat="1" applyFont="1" applyBorder="1" applyAlignment="1">
      <alignment horizontal="right"/>
    </xf>
    <xf numFmtId="0" fontId="3" fillId="10" borderId="24" xfId="0" applyFont="1" applyFill="1" applyBorder="1"/>
    <xf numFmtId="0" fontId="3" fillId="0" borderId="26" xfId="0" applyFont="1" applyBorder="1"/>
    <xf numFmtId="0" fontId="5" fillId="8" borderId="10" xfId="0" applyFont="1" applyFill="1" applyBorder="1"/>
    <xf numFmtId="0" fontId="3" fillId="0" borderId="9" xfId="0" applyFont="1" applyBorder="1"/>
    <xf numFmtId="0" fontId="3" fillId="5" borderId="21" xfId="0" applyFont="1" applyFill="1" applyBorder="1"/>
    <xf numFmtId="165" fontId="3" fillId="5" borderId="21" xfId="0" applyNumberFormat="1" applyFont="1" applyFill="1" applyBorder="1" applyAlignment="1">
      <alignment horizontal="right"/>
    </xf>
    <xf numFmtId="0" fontId="3" fillId="9" borderId="22" xfId="0" applyFont="1" applyFill="1" applyBorder="1"/>
    <xf numFmtId="0" fontId="3" fillId="0" borderId="21" xfId="0" applyFont="1" applyBorder="1"/>
    <xf numFmtId="0" fontId="4" fillId="4" borderId="24" xfId="0" applyFont="1" applyFill="1" applyBorder="1" applyAlignment="1">
      <alignment horizontal="left" vertical="center"/>
    </xf>
    <xf numFmtId="0" fontId="4" fillId="4" borderId="29" xfId="0" applyFont="1" applyFill="1" applyBorder="1" applyAlignment="1">
      <alignment horizontal="left" vertical="center"/>
    </xf>
    <xf numFmtId="165" fontId="4" fillId="4" borderId="25" xfId="0" applyNumberFormat="1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left" vertical="center"/>
    </xf>
    <xf numFmtId="0" fontId="4" fillId="4" borderId="27" xfId="0" applyFont="1" applyFill="1" applyBorder="1" applyAlignment="1">
      <alignment horizontal="left" vertical="center"/>
    </xf>
    <xf numFmtId="165" fontId="4" fillId="4" borderId="23" xfId="0" applyNumberFormat="1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Allg.!$D$1</c:f>
              <c:strCache>
                <c:ptCount val="1"/>
                <c:pt idx="0">
                  <c:v>Tatsächliche Zeit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87-402F-A232-DDB6746F36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87-402F-A232-DDB6746F36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87-402F-A232-DDB6746F36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87-402F-A232-DDB6746F36E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Allg.!$A$2:$A$5</c:f>
              <c:strCache>
                <c:ptCount val="4"/>
                <c:pt idx="0">
                  <c:v>Tobias Schrottwieser</c:v>
                </c:pt>
                <c:pt idx="1">
                  <c:v>Nils Brugger</c:v>
                </c:pt>
                <c:pt idx="2">
                  <c:v>Kalian Danzer</c:v>
                </c:pt>
                <c:pt idx="3">
                  <c:v>Tobias Weiss</c:v>
                </c:pt>
              </c:strCache>
            </c:strRef>
          </c:cat>
          <c:val>
            <c:numRef>
              <c:f>Allg.!$D$2:$D$5</c:f>
              <c:numCache>
                <c:formatCode>[h]:mm:ss;@</c:formatCode>
                <c:ptCount val="4"/>
                <c:pt idx="0">
                  <c:v>6.0798611111111116</c:v>
                </c:pt>
                <c:pt idx="1">
                  <c:v>1.3361111111111108</c:v>
                </c:pt>
                <c:pt idx="2">
                  <c:v>1.2326388888888884</c:v>
                </c:pt>
                <c:pt idx="3">
                  <c:v>0.31597222222222221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3-431A-804F-83892418EEF4}"/>
            </c:ext>
          </c:extLst>
        </c:ser>
        <c:ser>
          <c:idx val="1"/>
          <c:order val="1"/>
          <c:tx>
            <c:strRef>
              <c:f>Allg.!$C$1</c:f>
              <c:strCache>
                <c:ptCount val="1"/>
                <c:pt idx="0">
                  <c:v>Differenz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587-402F-A232-DDB6746F36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587-402F-A232-DDB6746F36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587-402F-A232-DDB6746F36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587-402F-A232-DDB6746F36E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Allg.!$A$2:$A$5</c:f>
              <c:strCache>
                <c:ptCount val="4"/>
                <c:pt idx="0">
                  <c:v>Tobias Schrottwieser</c:v>
                </c:pt>
                <c:pt idx="1">
                  <c:v>Nils Brugger</c:v>
                </c:pt>
                <c:pt idx="2">
                  <c:v>Kalian Danzer</c:v>
                </c:pt>
                <c:pt idx="3">
                  <c:v>Tobias Weiss</c:v>
                </c:pt>
              </c:strCache>
            </c:strRef>
          </c:cat>
          <c:val>
            <c:numRef>
              <c:f>Allg.!$C$2:$C$5</c:f>
              <c:numCache>
                <c:formatCode>[h]:mm:ss;@</c:formatCode>
                <c:ptCount val="4"/>
                <c:pt idx="0">
                  <c:v>1.753472222222221</c:v>
                </c:pt>
                <c:pt idx="1">
                  <c:v>0.28402777777777732</c:v>
                </c:pt>
                <c:pt idx="2">
                  <c:v>0.11458333333333304</c:v>
                </c:pt>
                <c:pt idx="3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3-431A-804F-83892418EEF4}"/>
            </c:ext>
          </c:extLst>
        </c:ser>
        <c:ser>
          <c:idx val="2"/>
          <c:order val="2"/>
          <c:tx>
            <c:strRef>
              <c:f>Allg.!$D$1</c:f>
              <c:strCache>
                <c:ptCount val="1"/>
                <c:pt idx="0">
                  <c:v>Tatsächliche Zeit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587-402F-A232-DDB6746F36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587-402F-A232-DDB6746F36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587-402F-A232-DDB6746F36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587-402F-A232-DDB6746F36E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Allg.!$A$2:$A$5</c:f>
              <c:strCache>
                <c:ptCount val="4"/>
                <c:pt idx="0">
                  <c:v>Tobias Schrottwieser</c:v>
                </c:pt>
                <c:pt idx="1">
                  <c:v>Nils Brugger</c:v>
                </c:pt>
                <c:pt idx="2">
                  <c:v>Kalian Danzer</c:v>
                </c:pt>
                <c:pt idx="3">
                  <c:v>Tobias Weiss</c:v>
                </c:pt>
              </c:strCache>
            </c:strRef>
          </c:cat>
          <c:val>
            <c:numRef>
              <c:f>Allg.!$D$2:$D$5</c:f>
              <c:numCache>
                <c:formatCode>[h]:mm:ss;@</c:formatCode>
                <c:ptCount val="4"/>
                <c:pt idx="0">
                  <c:v>6.0798611111111116</c:v>
                </c:pt>
                <c:pt idx="1">
                  <c:v>1.3361111111111108</c:v>
                </c:pt>
                <c:pt idx="2">
                  <c:v>1.2326388888888884</c:v>
                </c:pt>
                <c:pt idx="3">
                  <c:v>0.31597222222222221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3-431A-804F-83892418EEF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99857154675216"/>
          <c:y val="0.19232821259802507"/>
          <c:w val="0.2861495922719543"/>
          <c:h val="0.6121010623724092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941536E-61B3-40F0-B04F-5B3A942F4408}" type="doc">
      <dgm:prSet loTypeId="urn:microsoft.com/office/officeart/2005/8/layout/orgChart1" loCatId="hierarchy" qsTypeId="urn:microsoft.com/office/officeart/2005/8/quickstyle/simple5" qsCatId="simple" csTypeId="urn:microsoft.com/office/officeart/2005/8/colors/accent1_2" csCatId="accent1" phldr="1"/>
      <dgm:spPr/>
      <dgm:t>
        <a:bodyPr/>
        <a:lstStyle/>
        <a:p>
          <a:endParaRPr lang="de-DE"/>
        </a:p>
      </dgm:t>
    </dgm:pt>
    <dgm:pt modelId="{50C88423-B86A-4614-83FF-2072349825B3}">
      <dgm:prSet phldrT="[Text]"/>
      <dgm:spPr>
        <a:solidFill>
          <a:srgbClr val="FF000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LOCAL ADMIN</a:t>
          </a:r>
        </a:p>
      </dgm:t>
    </dgm:pt>
    <dgm:pt modelId="{273EBBC2-659F-49EB-9EBD-3970B9EB0F7D}" type="parTrans" cxnId="{6DB7EBDE-5613-4BC6-AB51-E9D7216A40E3}">
      <dgm:prSet/>
      <dgm:spPr/>
      <dgm:t>
        <a:bodyPr/>
        <a:lstStyle/>
        <a:p>
          <a:endParaRPr lang="de-DE"/>
        </a:p>
      </dgm:t>
    </dgm:pt>
    <dgm:pt modelId="{D2B7352F-B0EC-4FDF-8D30-6B70831E6FC0}" type="sibTrans" cxnId="{6DB7EBDE-5613-4BC6-AB51-E9D7216A40E3}">
      <dgm:prSet/>
      <dgm:spPr/>
      <dgm:t>
        <a:bodyPr/>
        <a:lstStyle/>
        <a:p>
          <a:endParaRPr lang="de-DE"/>
        </a:p>
      </dgm:t>
    </dgm:pt>
    <dgm:pt modelId="{27084059-5E16-47F9-8D60-AFA97FA638E4}">
      <dgm:prSet phldrT="[Text]"/>
      <dgm:spPr>
        <a:solidFill>
          <a:schemeClr val="accent2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2 Grobentwicklung</a:t>
          </a:r>
        </a:p>
      </dgm:t>
    </dgm:pt>
    <dgm:pt modelId="{27626FC1-0458-4E46-8FC7-84D7D8B02C28}" type="parTrans" cxnId="{C7A61128-C827-4B66-99C6-F49BA121C898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CDD5C793-C82D-487B-8DAF-5F6AE425BA27}" type="sibTrans" cxnId="{C7A61128-C827-4B66-99C6-F49BA121C898}">
      <dgm:prSet/>
      <dgm:spPr/>
      <dgm:t>
        <a:bodyPr/>
        <a:lstStyle/>
        <a:p>
          <a:endParaRPr lang="de-DE"/>
        </a:p>
      </dgm:t>
    </dgm:pt>
    <dgm:pt modelId="{2773BEA7-BAEE-4960-9E81-27C0C287CD68}">
      <dgm:prSet phldrT="[Text]"/>
      <dgm:spPr>
        <a:solidFill>
          <a:srgbClr val="FF000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3 Feinentwicklung</a:t>
          </a:r>
        </a:p>
      </dgm:t>
    </dgm:pt>
    <dgm:pt modelId="{445D11B7-0CED-4238-84D0-3F3137794E3A}" type="parTrans" cxnId="{D6D1E2C2-5D8F-420F-839C-19DA703D069F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E03FDEE7-3F21-4511-81C6-CA35C958CDE1}" type="sibTrans" cxnId="{D6D1E2C2-5D8F-420F-839C-19DA703D069F}">
      <dgm:prSet/>
      <dgm:spPr/>
      <dgm:t>
        <a:bodyPr/>
        <a:lstStyle/>
        <a:p>
          <a:endParaRPr lang="de-DE"/>
        </a:p>
      </dgm:t>
    </dgm:pt>
    <dgm:pt modelId="{22ECF17D-78F6-49B0-8009-6DDD3344F733}">
      <dgm:prSet phldrT="[Text]"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1 Projektmanagement</a:t>
          </a:r>
        </a:p>
      </dgm:t>
    </dgm:pt>
    <dgm:pt modelId="{DAB1CB8C-EC72-4E3E-BA48-4E15AE1C0E95}" type="parTrans" cxnId="{377AC44E-C993-4B22-8C29-91D58DCEE3FF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046EB051-8485-4D83-A001-0959CD96980C}" type="sibTrans" cxnId="{377AC44E-C993-4B22-8C29-91D58DCEE3FF}">
      <dgm:prSet/>
      <dgm:spPr/>
      <dgm:t>
        <a:bodyPr/>
        <a:lstStyle/>
        <a:p>
          <a:endParaRPr lang="de-DE"/>
        </a:p>
      </dgm:t>
    </dgm:pt>
    <dgm:pt modelId="{F1788704-708E-4DC2-A888-2C7F8CD05B09}">
      <dgm:prSet phldrT="[Text]"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1.1 Dokumente  erstellen</a:t>
          </a:r>
        </a:p>
      </dgm:t>
    </dgm:pt>
    <dgm:pt modelId="{DB2CBC62-A6AE-4D65-BDD6-5B7D37BC1C17}" type="parTrans" cxnId="{181D084F-2AA8-417A-8A96-C2DCD2C9B86B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E5B5C928-9186-4321-9B59-168F955CBDFA}" type="sibTrans" cxnId="{181D084F-2AA8-417A-8A96-C2DCD2C9B86B}">
      <dgm:prSet/>
      <dgm:spPr/>
      <dgm:t>
        <a:bodyPr/>
        <a:lstStyle/>
        <a:p>
          <a:endParaRPr lang="de-DE"/>
        </a:p>
      </dgm:t>
    </dgm:pt>
    <dgm:pt modelId="{4DA8F076-EB53-4DD0-9695-71FDCC278BF7}">
      <dgm:prSet phldrT="[Text]"/>
      <dgm:spPr>
        <a:solidFill>
          <a:schemeClr val="accent2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2.1 Entwicklung der API</a:t>
          </a:r>
        </a:p>
      </dgm:t>
    </dgm:pt>
    <dgm:pt modelId="{17D961C8-DE35-4312-B9FB-108F5FA5B21B}" type="parTrans" cxnId="{93C0429B-69E7-4F81-8219-37434B04FD9A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C4C1F8BF-31A4-474E-9BB2-6B4D70922694}" type="sibTrans" cxnId="{93C0429B-69E7-4F81-8219-37434B04FD9A}">
      <dgm:prSet/>
      <dgm:spPr/>
      <dgm:t>
        <a:bodyPr/>
        <a:lstStyle/>
        <a:p>
          <a:endParaRPr lang="de-DE"/>
        </a:p>
      </dgm:t>
    </dgm:pt>
    <dgm:pt modelId="{6B8617F1-958F-4EFF-B6C5-795D088B56A2}">
      <dgm:prSet phldrT="[Text]"/>
      <dgm:spPr>
        <a:solidFill>
          <a:srgbClr val="FF000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3.1 Ergänzung von fehlenden Funktionen</a:t>
          </a:r>
        </a:p>
      </dgm:t>
    </dgm:pt>
    <dgm:pt modelId="{2AC1B107-0619-45BE-85F2-D8686994CA8D}" type="parTrans" cxnId="{E98A14C9-32E7-4D35-86DC-B3052AB0C9A4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B446FC4B-BFA1-4023-AFDF-276CC6C3F2E5}" type="sibTrans" cxnId="{E98A14C9-32E7-4D35-86DC-B3052AB0C9A4}">
      <dgm:prSet/>
      <dgm:spPr/>
      <dgm:t>
        <a:bodyPr/>
        <a:lstStyle/>
        <a:p>
          <a:endParaRPr lang="de-DE"/>
        </a:p>
      </dgm:t>
    </dgm:pt>
    <dgm:pt modelId="{A5D1BBAA-165F-477D-BC70-7B01CE3B2286}">
      <dgm:prSet phldrT="[Text]"/>
      <dgm:spPr>
        <a:solidFill>
          <a:srgbClr val="FF000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4.1 Testing</a:t>
          </a:r>
        </a:p>
      </dgm:t>
    </dgm:pt>
    <dgm:pt modelId="{FB51E48F-8219-4C34-BDD4-49D1129E3FC6}" type="parTrans" cxnId="{8C92C2B3-6DDF-49C7-9887-66BFA10FECD5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7403401F-51AA-4C7A-8E1B-754607EE8675}" type="sibTrans" cxnId="{8C92C2B3-6DDF-49C7-9887-66BFA10FECD5}">
      <dgm:prSet/>
      <dgm:spPr/>
      <dgm:t>
        <a:bodyPr/>
        <a:lstStyle/>
        <a:p>
          <a:endParaRPr lang="de-DE"/>
        </a:p>
      </dgm:t>
    </dgm:pt>
    <dgm:pt modelId="{3B5A62AD-DBB0-4333-AF78-5A32BEBE44A7}">
      <dgm:prSet phldrT="[Text]"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1.2 PH und Zeitaufzeichnungs-   beginn</a:t>
          </a:r>
        </a:p>
      </dgm:t>
    </dgm:pt>
    <dgm:pt modelId="{88553EA1-F23B-405F-81A8-055AA921707A}" type="parTrans" cxnId="{8D5EEA24-A37D-496C-BB95-90A8BA29B07F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8AF33645-1153-4BF5-A73E-619A6BE39075}" type="sibTrans" cxnId="{8D5EEA24-A37D-496C-BB95-90A8BA29B07F}">
      <dgm:prSet/>
      <dgm:spPr/>
      <dgm:t>
        <a:bodyPr/>
        <a:lstStyle/>
        <a:p>
          <a:endParaRPr lang="de-DE"/>
        </a:p>
      </dgm:t>
    </dgm:pt>
    <dgm:pt modelId="{E69BB16B-F095-4B6F-BA8A-C01D143B8C25}">
      <dgm:prSet phldrT="[Text]"/>
      <dgm:spPr>
        <a:solidFill>
          <a:srgbClr val="FF000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3.2 Feinabstimmung der Webapplikation</a:t>
          </a:r>
        </a:p>
      </dgm:t>
    </dgm:pt>
    <dgm:pt modelId="{032DCB0A-194B-42AB-979E-E2714C706B08}" type="parTrans" cxnId="{AF934E8D-7268-4BD0-9DC9-49C5AB200A23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73BDEB6F-A4FE-4571-B1D9-1C9DED05B948}" type="sibTrans" cxnId="{AF934E8D-7268-4BD0-9DC9-49C5AB200A23}">
      <dgm:prSet/>
      <dgm:spPr/>
      <dgm:t>
        <a:bodyPr/>
        <a:lstStyle/>
        <a:p>
          <a:endParaRPr lang="de-DE"/>
        </a:p>
      </dgm:t>
    </dgm:pt>
    <dgm:pt modelId="{B40D87D5-B049-4010-9F60-E029A0D4CFBA}">
      <dgm:prSet phldrT="[Text]"/>
      <dgm:spPr>
        <a:solidFill>
          <a:srgbClr val="FF000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4.2 Debugging</a:t>
          </a:r>
        </a:p>
      </dgm:t>
    </dgm:pt>
    <dgm:pt modelId="{3FFDF193-BB9C-4938-BD9B-9941C3E18670}" type="parTrans" cxnId="{EB0016EF-7F4C-4DE2-AA37-A495E79D3E04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17158482-43E4-4E61-A1E9-1F4D629856E4}" type="sibTrans" cxnId="{EB0016EF-7F4C-4DE2-AA37-A495E79D3E04}">
      <dgm:prSet/>
      <dgm:spPr/>
      <dgm:t>
        <a:bodyPr/>
        <a:lstStyle/>
        <a:p>
          <a:endParaRPr lang="de-DE"/>
        </a:p>
      </dgm:t>
    </dgm:pt>
    <dgm:pt modelId="{E0DCCE91-A579-4E8E-A911-CFAF59EB0B3B}">
      <dgm:prSet phldrT="[Text]"/>
      <dgm:spPr>
        <a:solidFill>
          <a:srgbClr val="FF000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4 Troubleshooting</a:t>
          </a:r>
        </a:p>
      </dgm:t>
    </dgm:pt>
    <dgm:pt modelId="{C629201E-BC66-4501-8FCF-1AA9A8547611}" type="parTrans" cxnId="{A401361E-799F-401C-B214-BCB142DDAEDA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5E587746-9ABD-40D3-8C35-818062C836F5}" type="sibTrans" cxnId="{A401361E-799F-401C-B214-BCB142DDAEDA}">
      <dgm:prSet/>
      <dgm:spPr/>
      <dgm:t>
        <a:bodyPr/>
        <a:lstStyle/>
        <a:p>
          <a:endParaRPr lang="de-DE"/>
        </a:p>
      </dgm:t>
    </dgm:pt>
    <dgm:pt modelId="{2AD51FF2-E2A1-4424-9D9D-B8BE5A7AD6C8}">
      <dgm:prSet/>
      <dgm:spPr>
        <a:solidFill>
          <a:srgbClr val="FF0000"/>
        </a:solidFill>
      </dgm:spPr>
      <dgm:t>
        <a:bodyPr/>
        <a:lstStyle/>
        <a:p>
          <a:pPr>
            <a:buFont typeface="+mj-lt"/>
            <a:buAutoNum type="arabicPeriod"/>
          </a:pPr>
          <a:r>
            <a:rPr lang="de-DE">
              <a:solidFill>
                <a:sysClr val="windowText" lastClr="000000"/>
              </a:solidFill>
            </a:rPr>
            <a:t>3.3 Dokumente aktualisieren</a:t>
          </a:r>
        </a:p>
      </dgm:t>
    </dgm:pt>
    <dgm:pt modelId="{9D76FB64-060F-498A-89A0-7AA7997106D0}" type="parTrans" cxnId="{98CBA97F-F798-45D0-9142-54FFF7A5F19C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40391397-2D45-4A43-95DB-25F644B52473}" type="sibTrans" cxnId="{98CBA97F-F798-45D0-9142-54FFF7A5F19C}">
      <dgm:prSet/>
      <dgm:spPr/>
      <dgm:t>
        <a:bodyPr/>
        <a:lstStyle/>
        <a:p>
          <a:endParaRPr lang="de-DE"/>
        </a:p>
      </dgm:t>
    </dgm:pt>
    <dgm:pt modelId="{A4173EFA-1161-4F75-854A-B3E8E7AB5861}">
      <dgm:prSet/>
      <dgm:spPr>
        <a:solidFill>
          <a:schemeClr val="accent2"/>
        </a:solidFill>
      </dgm:spPr>
      <dgm:t>
        <a:bodyPr/>
        <a:lstStyle/>
        <a:p>
          <a:pPr>
            <a:buFont typeface="+mj-lt"/>
            <a:buAutoNum type="arabicPeriod"/>
          </a:pPr>
          <a:r>
            <a:rPr lang="de-DE">
              <a:solidFill>
                <a:sysClr val="windowText" lastClr="000000"/>
              </a:solidFill>
            </a:rPr>
            <a:t>2.4 Dokumente aktualisieren</a:t>
          </a:r>
        </a:p>
      </dgm:t>
    </dgm:pt>
    <dgm:pt modelId="{9F4381B1-1F74-481B-B2AD-C4708479CF62}" type="parTrans" cxnId="{6B0EA482-2727-495E-99AB-3B3D7CFF4FD7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18086AB8-18C6-4B4B-B63E-D1C3D000D4C2}" type="sibTrans" cxnId="{6B0EA482-2727-495E-99AB-3B3D7CFF4FD7}">
      <dgm:prSet/>
      <dgm:spPr/>
      <dgm:t>
        <a:bodyPr/>
        <a:lstStyle/>
        <a:p>
          <a:endParaRPr lang="de-DE"/>
        </a:p>
      </dgm:t>
    </dgm:pt>
    <dgm:pt modelId="{C0240A7D-6A37-42C3-B69D-10B6ED3F66B3}">
      <dgm:prSet phldrT="[Text]"/>
      <dgm:spPr>
        <a:solidFill>
          <a:schemeClr val="accent2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2.2 Datenbank entwickeln</a:t>
          </a:r>
        </a:p>
      </dgm:t>
    </dgm:pt>
    <dgm:pt modelId="{D91A64B9-2574-4DCC-965D-AAC71AE61AC7}" type="sibTrans" cxnId="{A5AB3D17-EC3E-4250-B336-119AB8B1E270}">
      <dgm:prSet/>
      <dgm:spPr/>
      <dgm:t>
        <a:bodyPr/>
        <a:lstStyle/>
        <a:p>
          <a:endParaRPr lang="de-DE"/>
        </a:p>
      </dgm:t>
    </dgm:pt>
    <dgm:pt modelId="{73A2534E-FC90-46D4-A070-0DE23628108B}" type="parTrans" cxnId="{A5AB3D17-EC3E-4250-B336-119AB8B1E270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74F6CEE5-856E-4BB1-BC2E-862DA191F5D4}">
      <dgm:prSet/>
      <dgm:spPr>
        <a:solidFill>
          <a:srgbClr val="FF000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5 Abschluss</a:t>
          </a:r>
        </a:p>
      </dgm:t>
    </dgm:pt>
    <dgm:pt modelId="{CFF1C7AA-635B-4C3A-9A19-D785C2770C5B}" type="parTrans" cxnId="{E8E27764-2C19-4338-A6A1-3AA3318EEE84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05BCFBB7-E162-429F-942E-6F0B2AC019A7}" type="sibTrans" cxnId="{E8E27764-2C19-4338-A6A1-3AA3318EEE84}">
      <dgm:prSet/>
      <dgm:spPr/>
      <dgm:t>
        <a:bodyPr/>
        <a:lstStyle/>
        <a:p>
          <a:endParaRPr lang="de-DE"/>
        </a:p>
      </dgm:t>
    </dgm:pt>
    <dgm:pt modelId="{6A3DF686-F441-46BF-9406-236F044567F2}">
      <dgm:prSet/>
      <dgm:spPr>
        <a:solidFill>
          <a:srgbClr val="FF000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5.1 Durchlauf mit Testpersonen</a:t>
          </a:r>
        </a:p>
      </dgm:t>
    </dgm:pt>
    <dgm:pt modelId="{F8BC76F0-C415-48AB-BB45-52B049E18D98}" type="parTrans" cxnId="{B05DF5BC-363C-428D-AA60-36023EA7B9B4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ED19AD2E-4AD9-424A-BB6C-A50763BEF8F7}" type="sibTrans" cxnId="{B05DF5BC-363C-428D-AA60-36023EA7B9B4}">
      <dgm:prSet/>
      <dgm:spPr/>
      <dgm:t>
        <a:bodyPr/>
        <a:lstStyle/>
        <a:p>
          <a:endParaRPr lang="de-DE"/>
        </a:p>
      </dgm:t>
    </dgm:pt>
    <dgm:pt modelId="{F811B888-9D8E-4F29-B153-84D5546FC6DD}">
      <dgm:prSet/>
      <dgm:spPr>
        <a:solidFill>
          <a:srgbClr val="FF000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5.2 Dokumente vollenden</a:t>
          </a:r>
        </a:p>
      </dgm:t>
    </dgm:pt>
    <dgm:pt modelId="{3B7576E0-0BED-43E0-A23F-C0F33D9E3037}" type="parTrans" cxnId="{9F928B68-D784-406A-BEAF-F1A9A0C8EC40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9F721062-C640-4778-9914-5F81E10D168C}" type="sibTrans" cxnId="{9F928B68-D784-406A-BEAF-F1A9A0C8EC40}">
      <dgm:prSet/>
      <dgm:spPr/>
      <dgm:t>
        <a:bodyPr/>
        <a:lstStyle/>
        <a:p>
          <a:endParaRPr lang="de-DE"/>
        </a:p>
      </dgm:t>
    </dgm:pt>
    <dgm:pt modelId="{2123B275-6353-456F-A9E6-94F25DD9A3E4}">
      <dgm:prSet/>
      <dgm:spPr>
        <a:solidFill>
          <a:srgbClr val="FF000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5.3 Abgabe</a:t>
          </a:r>
        </a:p>
      </dgm:t>
    </dgm:pt>
    <dgm:pt modelId="{ED7C0FE9-32EB-4608-9A03-D334D8EE82C9}" type="parTrans" cxnId="{83C77EFD-AE2F-402F-91BC-C3C57301B2A2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A5A2228A-0AC9-45BB-8E68-7FE4F1EEFF51}" type="sibTrans" cxnId="{83C77EFD-AE2F-402F-91BC-C3C57301B2A2}">
      <dgm:prSet/>
      <dgm:spPr/>
      <dgm:t>
        <a:bodyPr/>
        <a:lstStyle/>
        <a:p>
          <a:endParaRPr lang="de-DE"/>
        </a:p>
      </dgm:t>
    </dgm:pt>
    <dgm:pt modelId="{49EBCDDA-9EEF-4081-BAA9-42D3255F0936}">
      <dgm:prSet phldrT="[Text]"/>
      <dgm:spPr>
        <a:solidFill>
          <a:schemeClr val="accent2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2.3 Implementierung</a:t>
          </a:r>
        </a:p>
      </dgm:t>
    </dgm:pt>
    <dgm:pt modelId="{B0FF4512-02C0-4129-BBCC-9B197B0B33D9}" type="parTrans" cxnId="{32707A01-6160-4101-B50D-F8FCE3E3C930}">
      <dgm:prSet/>
      <dgm:spPr/>
      <dgm:t>
        <a:bodyPr/>
        <a:lstStyle/>
        <a:p>
          <a:endParaRPr lang="de-AT"/>
        </a:p>
      </dgm:t>
    </dgm:pt>
    <dgm:pt modelId="{FAD8995A-A60D-4FF3-BAFF-DFC28B5E063E}" type="sibTrans" cxnId="{32707A01-6160-4101-B50D-F8FCE3E3C930}">
      <dgm:prSet/>
      <dgm:spPr/>
      <dgm:t>
        <a:bodyPr/>
        <a:lstStyle/>
        <a:p>
          <a:endParaRPr lang="de-AT"/>
        </a:p>
      </dgm:t>
    </dgm:pt>
    <dgm:pt modelId="{7A314D74-FF8A-4B32-91E1-8A1E430C4331}" type="pres">
      <dgm:prSet presAssocID="{F941536E-61B3-40F0-B04F-5B3A942F440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F9E4B761-858D-4647-8304-25E75E7F805B}" type="pres">
      <dgm:prSet presAssocID="{50C88423-B86A-4614-83FF-2072349825B3}" presName="hierRoot1" presStyleCnt="0">
        <dgm:presLayoutVars>
          <dgm:hierBranch val="init"/>
        </dgm:presLayoutVars>
      </dgm:prSet>
      <dgm:spPr/>
    </dgm:pt>
    <dgm:pt modelId="{D2E61231-8E9C-4BAC-A001-55E33C3FD5F3}" type="pres">
      <dgm:prSet presAssocID="{50C88423-B86A-4614-83FF-2072349825B3}" presName="rootComposite1" presStyleCnt="0"/>
      <dgm:spPr/>
    </dgm:pt>
    <dgm:pt modelId="{7A1DA1A6-B960-40DA-8364-5FD64ACF9AF4}" type="pres">
      <dgm:prSet presAssocID="{50C88423-B86A-4614-83FF-2072349825B3}" presName="rootText1" presStyleLbl="node0" presStyleIdx="0" presStyleCnt="1" custLinFactNeighborX="-748" custLinFactNeighborY="-450">
        <dgm:presLayoutVars>
          <dgm:chPref val="3"/>
        </dgm:presLayoutVars>
      </dgm:prSet>
      <dgm:spPr/>
    </dgm:pt>
    <dgm:pt modelId="{C6367091-C8F9-4457-A9A9-6E27EB7129E2}" type="pres">
      <dgm:prSet presAssocID="{50C88423-B86A-4614-83FF-2072349825B3}" presName="rootConnector1" presStyleLbl="node1" presStyleIdx="0" presStyleCnt="0"/>
      <dgm:spPr/>
    </dgm:pt>
    <dgm:pt modelId="{AE90FF25-E463-43E9-AC6C-0E2B52322BD9}" type="pres">
      <dgm:prSet presAssocID="{50C88423-B86A-4614-83FF-2072349825B3}" presName="hierChild2" presStyleCnt="0"/>
      <dgm:spPr/>
    </dgm:pt>
    <dgm:pt modelId="{813F90F1-C430-433E-998B-21BC20755133}" type="pres">
      <dgm:prSet presAssocID="{DAB1CB8C-EC72-4E3E-BA48-4E15AE1C0E95}" presName="Name37" presStyleLbl="parChTrans1D2" presStyleIdx="0" presStyleCnt="5"/>
      <dgm:spPr/>
    </dgm:pt>
    <dgm:pt modelId="{DC53D2DC-167A-4471-9D7A-C4610BC441F9}" type="pres">
      <dgm:prSet presAssocID="{22ECF17D-78F6-49B0-8009-6DDD3344F733}" presName="hierRoot2" presStyleCnt="0">
        <dgm:presLayoutVars>
          <dgm:hierBranch val="init"/>
        </dgm:presLayoutVars>
      </dgm:prSet>
      <dgm:spPr/>
    </dgm:pt>
    <dgm:pt modelId="{8EAE9C53-838B-436A-BE32-3740E2035E21}" type="pres">
      <dgm:prSet presAssocID="{22ECF17D-78F6-49B0-8009-6DDD3344F733}" presName="rootComposite" presStyleCnt="0"/>
      <dgm:spPr/>
    </dgm:pt>
    <dgm:pt modelId="{DFBFB9A6-FB19-496B-BCFD-04442CA31B6B}" type="pres">
      <dgm:prSet presAssocID="{22ECF17D-78F6-49B0-8009-6DDD3344F733}" presName="rootText" presStyleLbl="node2" presStyleIdx="0" presStyleCnt="5">
        <dgm:presLayoutVars>
          <dgm:chPref val="3"/>
        </dgm:presLayoutVars>
      </dgm:prSet>
      <dgm:spPr/>
    </dgm:pt>
    <dgm:pt modelId="{37F5653D-4428-498F-861F-7533FB2E2348}" type="pres">
      <dgm:prSet presAssocID="{22ECF17D-78F6-49B0-8009-6DDD3344F733}" presName="rootConnector" presStyleLbl="node2" presStyleIdx="0" presStyleCnt="5"/>
      <dgm:spPr/>
    </dgm:pt>
    <dgm:pt modelId="{4468A81B-3A3C-4557-BB6D-4BDB5FF02DF2}" type="pres">
      <dgm:prSet presAssocID="{22ECF17D-78F6-49B0-8009-6DDD3344F733}" presName="hierChild4" presStyleCnt="0"/>
      <dgm:spPr/>
    </dgm:pt>
    <dgm:pt modelId="{3FFBB2F9-BDA1-48C5-9EC9-457F5043A4AD}" type="pres">
      <dgm:prSet presAssocID="{DB2CBC62-A6AE-4D65-BDD6-5B7D37BC1C17}" presName="Name37" presStyleLbl="parChTrans1D3" presStyleIdx="0" presStyleCnt="14"/>
      <dgm:spPr/>
    </dgm:pt>
    <dgm:pt modelId="{F13F6DA2-0902-43B5-8018-8A6B0AE6C213}" type="pres">
      <dgm:prSet presAssocID="{F1788704-708E-4DC2-A888-2C7F8CD05B09}" presName="hierRoot2" presStyleCnt="0">
        <dgm:presLayoutVars>
          <dgm:hierBranch val="init"/>
        </dgm:presLayoutVars>
      </dgm:prSet>
      <dgm:spPr/>
    </dgm:pt>
    <dgm:pt modelId="{58E01CA9-ABE2-4A3A-AE61-66CACEF014BE}" type="pres">
      <dgm:prSet presAssocID="{F1788704-708E-4DC2-A888-2C7F8CD05B09}" presName="rootComposite" presStyleCnt="0"/>
      <dgm:spPr/>
    </dgm:pt>
    <dgm:pt modelId="{347CA582-ADF2-47E1-BE17-875477B0A95D}" type="pres">
      <dgm:prSet presAssocID="{F1788704-708E-4DC2-A888-2C7F8CD05B09}" presName="rootText" presStyleLbl="node3" presStyleIdx="0" presStyleCnt="14">
        <dgm:presLayoutVars>
          <dgm:chPref val="3"/>
        </dgm:presLayoutVars>
      </dgm:prSet>
      <dgm:spPr/>
    </dgm:pt>
    <dgm:pt modelId="{D23AEBC6-DA64-4D73-9826-A242BB77B1C9}" type="pres">
      <dgm:prSet presAssocID="{F1788704-708E-4DC2-A888-2C7F8CD05B09}" presName="rootConnector" presStyleLbl="node3" presStyleIdx="0" presStyleCnt="14"/>
      <dgm:spPr/>
    </dgm:pt>
    <dgm:pt modelId="{2E572AFE-6D01-427F-B64A-D0466F8AF672}" type="pres">
      <dgm:prSet presAssocID="{F1788704-708E-4DC2-A888-2C7F8CD05B09}" presName="hierChild4" presStyleCnt="0"/>
      <dgm:spPr/>
    </dgm:pt>
    <dgm:pt modelId="{6BDF1EB6-D97D-434A-9C4A-EAA47BB6A4DA}" type="pres">
      <dgm:prSet presAssocID="{F1788704-708E-4DC2-A888-2C7F8CD05B09}" presName="hierChild5" presStyleCnt="0"/>
      <dgm:spPr/>
    </dgm:pt>
    <dgm:pt modelId="{E3A4898C-EDC9-41E8-A028-DDCA497D79DE}" type="pres">
      <dgm:prSet presAssocID="{88553EA1-F23B-405F-81A8-055AA921707A}" presName="Name37" presStyleLbl="parChTrans1D3" presStyleIdx="1" presStyleCnt="14"/>
      <dgm:spPr/>
    </dgm:pt>
    <dgm:pt modelId="{23FB0B32-8F27-4D2D-B21D-3433C6872E39}" type="pres">
      <dgm:prSet presAssocID="{3B5A62AD-DBB0-4333-AF78-5A32BEBE44A7}" presName="hierRoot2" presStyleCnt="0">
        <dgm:presLayoutVars>
          <dgm:hierBranch val="init"/>
        </dgm:presLayoutVars>
      </dgm:prSet>
      <dgm:spPr/>
    </dgm:pt>
    <dgm:pt modelId="{FC4E19E4-4247-4903-8779-8C42F8AEB1F8}" type="pres">
      <dgm:prSet presAssocID="{3B5A62AD-DBB0-4333-AF78-5A32BEBE44A7}" presName="rootComposite" presStyleCnt="0"/>
      <dgm:spPr/>
    </dgm:pt>
    <dgm:pt modelId="{D2BFFC89-534E-463C-97B4-331F81859196}" type="pres">
      <dgm:prSet presAssocID="{3B5A62AD-DBB0-4333-AF78-5A32BEBE44A7}" presName="rootText" presStyleLbl="node3" presStyleIdx="1" presStyleCnt="14">
        <dgm:presLayoutVars>
          <dgm:chPref val="3"/>
        </dgm:presLayoutVars>
      </dgm:prSet>
      <dgm:spPr/>
    </dgm:pt>
    <dgm:pt modelId="{F7B87F2D-10F4-470F-93A3-FC4CAA0DC1EB}" type="pres">
      <dgm:prSet presAssocID="{3B5A62AD-DBB0-4333-AF78-5A32BEBE44A7}" presName="rootConnector" presStyleLbl="node3" presStyleIdx="1" presStyleCnt="14"/>
      <dgm:spPr/>
    </dgm:pt>
    <dgm:pt modelId="{81A9F1DA-8458-489E-8616-1BC928918CF7}" type="pres">
      <dgm:prSet presAssocID="{3B5A62AD-DBB0-4333-AF78-5A32BEBE44A7}" presName="hierChild4" presStyleCnt="0"/>
      <dgm:spPr/>
    </dgm:pt>
    <dgm:pt modelId="{4B2CEAB0-867F-4E76-A243-7FD7932DBCD8}" type="pres">
      <dgm:prSet presAssocID="{3B5A62AD-DBB0-4333-AF78-5A32BEBE44A7}" presName="hierChild5" presStyleCnt="0"/>
      <dgm:spPr/>
    </dgm:pt>
    <dgm:pt modelId="{BD497927-046B-4437-BCF8-3B2F73472B40}" type="pres">
      <dgm:prSet presAssocID="{22ECF17D-78F6-49B0-8009-6DDD3344F733}" presName="hierChild5" presStyleCnt="0"/>
      <dgm:spPr/>
    </dgm:pt>
    <dgm:pt modelId="{4A472954-5478-4060-89E9-0922C382F940}" type="pres">
      <dgm:prSet presAssocID="{27626FC1-0458-4E46-8FC7-84D7D8B02C28}" presName="Name37" presStyleLbl="parChTrans1D2" presStyleIdx="1" presStyleCnt="5"/>
      <dgm:spPr/>
    </dgm:pt>
    <dgm:pt modelId="{CC299AF8-9086-46A2-ADB8-3CCBA76B8E6D}" type="pres">
      <dgm:prSet presAssocID="{27084059-5E16-47F9-8D60-AFA97FA638E4}" presName="hierRoot2" presStyleCnt="0">
        <dgm:presLayoutVars>
          <dgm:hierBranch val="init"/>
        </dgm:presLayoutVars>
      </dgm:prSet>
      <dgm:spPr/>
    </dgm:pt>
    <dgm:pt modelId="{E0656497-EBD2-4A1D-9F52-56D3E10FF515}" type="pres">
      <dgm:prSet presAssocID="{27084059-5E16-47F9-8D60-AFA97FA638E4}" presName="rootComposite" presStyleCnt="0"/>
      <dgm:spPr/>
    </dgm:pt>
    <dgm:pt modelId="{A6197F63-3E78-445D-A673-F54909B07B16}" type="pres">
      <dgm:prSet presAssocID="{27084059-5E16-47F9-8D60-AFA97FA638E4}" presName="rootText" presStyleLbl="node2" presStyleIdx="1" presStyleCnt="5">
        <dgm:presLayoutVars>
          <dgm:chPref val="3"/>
        </dgm:presLayoutVars>
      </dgm:prSet>
      <dgm:spPr/>
    </dgm:pt>
    <dgm:pt modelId="{9040D7E2-D6B2-4A0C-8913-36A86A5BC3FB}" type="pres">
      <dgm:prSet presAssocID="{27084059-5E16-47F9-8D60-AFA97FA638E4}" presName="rootConnector" presStyleLbl="node2" presStyleIdx="1" presStyleCnt="5"/>
      <dgm:spPr/>
    </dgm:pt>
    <dgm:pt modelId="{7EECE1DD-A80D-4A21-8291-1135D4CB5877}" type="pres">
      <dgm:prSet presAssocID="{27084059-5E16-47F9-8D60-AFA97FA638E4}" presName="hierChild4" presStyleCnt="0"/>
      <dgm:spPr/>
    </dgm:pt>
    <dgm:pt modelId="{1E5833D1-5B66-4E43-8B2C-6A3CB51391D0}" type="pres">
      <dgm:prSet presAssocID="{17D961C8-DE35-4312-B9FB-108F5FA5B21B}" presName="Name37" presStyleLbl="parChTrans1D3" presStyleIdx="2" presStyleCnt="14"/>
      <dgm:spPr/>
    </dgm:pt>
    <dgm:pt modelId="{4FDBA34C-7571-4DA3-AE08-E9013908D010}" type="pres">
      <dgm:prSet presAssocID="{4DA8F076-EB53-4DD0-9695-71FDCC278BF7}" presName="hierRoot2" presStyleCnt="0">
        <dgm:presLayoutVars>
          <dgm:hierBranch val="init"/>
        </dgm:presLayoutVars>
      </dgm:prSet>
      <dgm:spPr/>
    </dgm:pt>
    <dgm:pt modelId="{63958174-4BDB-47F7-B05C-D2EBBC13ECFB}" type="pres">
      <dgm:prSet presAssocID="{4DA8F076-EB53-4DD0-9695-71FDCC278BF7}" presName="rootComposite" presStyleCnt="0"/>
      <dgm:spPr/>
    </dgm:pt>
    <dgm:pt modelId="{F5D46E1C-300A-4E6E-8416-779BAEDAC5B0}" type="pres">
      <dgm:prSet presAssocID="{4DA8F076-EB53-4DD0-9695-71FDCC278BF7}" presName="rootText" presStyleLbl="node3" presStyleIdx="2" presStyleCnt="14">
        <dgm:presLayoutVars>
          <dgm:chPref val="3"/>
        </dgm:presLayoutVars>
      </dgm:prSet>
      <dgm:spPr/>
    </dgm:pt>
    <dgm:pt modelId="{3C8D8038-15BC-443E-BC8E-FA4D023F99B9}" type="pres">
      <dgm:prSet presAssocID="{4DA8F076-EB53-4DD0-9695-71FDCC278BF7}" presName="rootConnector" presStyleLbl="node3" presStyleIdx="2" presStyleCnt="14"/>
      <dgm:spPr/>
    </dgm:pt>
    <dgm:pt modelId="{56AD2EEF-8B80-47C6-AD7A-2C0DB8F10633}" type="pres">
      <dgm:prSet presAssocID="{4DA8F076-EB53-4DD0-9695-71FDCC278BF7}" presName="hierChild4" presStyleCnt="0"/>
      <dgm:spPr/>
    </dgm:pt>
    <dgm:pt modelId="{2457353A-9659-4231-A36A-93DD10879EDA}" type="pres">
      <dgm:prSet presAssocID="{4DA8F076-EB53-4DD0-9695-71FDCC278BF7}" presName="hierChild5" presStyleCnt="0"/>
      <dgm:spPr/>
    </dgm:pt>
    <dgm:pt modelId="{75484836-6896-4CC8-BED3-4F4521E0F4B4}" type="pres">
      <dgm:prSet presAssocID="{73A2534E-FC90-46D4-A070-0DE23628108B}" presName="Name37" presStyleLbl="parChTrans1D3" presStyleIdx="3" presStyleCnt="14"/>
      <dgm:spPr/>
    </dgm:pt>
    <dgm:pt modelId="{235F1119-2B94-4997-A237-EFF41F1763D1}" type="pres">
      <dgm:prSet presAssocID="{C0240A7D-6A37-42C3-B69D-10B6ED3F66B3}" presName="hierRoot2" presStyleCnt="0">
        <dgm:presLayoutVars>
          <dgm:hierBranch val="init"/>
        </dgm:presLayoutVars>
      </dgm:prSet>
      <dgm:spPr/>
    </dgm:pt>
    <dgm:pt modelId="{BE084EA0-6720-4838-AD3C-75E76EDB163E}" type="pres">
      <dgm:prSet presAssocID="{C0240A7D-6A37-42C3-B69D-10B6ED3F66B3}" presName="rootComposite" presStyleCnt="0"/>
      <dgm:spPr/>
    </dgm:pt>
    <dgm:pt modelId="{140A8066-4C98-40C0-BAFC-F16F5F901B54}" type="pres">
      <dgm:prSet presAssocID="{C0240A7D-6A37-42C3-B69D-10B6ED3F66B3}" presName="rootText" presStyleLbl="node3" presStyleIdx="3" presStyleCnt="14">
        <dgm:presLayoutVars>
          <dgm:chPref val="3"/>
        </dgm:presLayoutVars>
      </dgm:prSet>
      <dgm:spPr/>
    </dgm:pt>
    <dgm:pt modelId="{08372C1C-5506-430C-9E29-507DB25DDCC5}" type="pres">
      <dgm:prSet presAssocID="{C0240A7D-6A37-42C3-B69D-10B6ED3F66B3}" presName="rootConnector" presStyleLbl="node3" presStyleIdx="3" presStyleCnt="14"/>
      <dgm:spPr/>
    </dgm:pt>
    <dgm:pt modelId="{BFBD6CD2-2911-464A-A8B5-D35C0C98E047}" type="pres">
      <dgm:prSet presAssocID="{C0240A7D-6A37-42C3-B69D-10B6ED3F66B3}" presName="hierChild4" presStyleCnt="0"/>
      <dgm:spPr/>
    </dgm:pt>
    <dgm:pt modelId="{09A9EAFD-4527-4B53-8204-C830A02BADC2}" type="pres">
      <dgm:prSet presAssocID="{C0240A7D-6A37-42C3-B69D-10B6ED3F66B3}" presName="hierChild5" presStyleCnt="0"/>
      <dgm:spPr/>
    </dgm:pt>
    <dgm:pt modelId="{1EB5047A-E4F6-490F-B140-E5E7E0439B2C}" type="pres">
      <dgm:prSet presAssocID="{B0FF4512-02C0-4129-BBCC-9B197B0B33D9}" presName="Name37" presStyleLbl="parChTrans1D3" presStyleIdx="4" presStyleCnt="14"/>
      <dgm:spPr/>
    </dgm:pt>
    <dgm:pt modelId="{CE3FB6B7-504F-4EE4-BEB0-5F294B9F27EA}" type="pres">
      <dgm:prSet presAssocID="{49EBCDDA-9EEF-4081-BAA9-42D3255F0936}" presName="hierRoot2" presStyleCnt="0">
        <dgm:presLayoutVars>
          <dgm:hierBranch val="init"/>
        </dgm:presLayoutVars>
      </dgm:prSet>
      <dgm:spPr/>
    </dgm:pt>
    <dgm:pt modelId="{C98F7A66-E7E5-47EA-9E82-98C6B6D36046}" type="pres">
      <dgm:prSet presAssocID="{49EBCDDA-9EEF-4081-BAA9-42D3255F0936}" presName="rootComposite" presStyleCnt="0"/>
      <dgm:spPr/>
    </dgm:pt>
    <dgm:pt modelId="{233D3A08-98C5-42DA-A8B5-897050A13AAA}" type="pres">
      <dgm:prSet presAssocID="{49EBCDDA-9EEF-4081-BAA9-42D3255F0936}" presName="rootText" presStyleLbl="node3" presStyleIdx="4" presStyleCnt="14">
        <dgm:presLayoutVars>
          <dgm:chPref val="3"/>
        </dgm:presLayoutVars>
      </dgm:prSet>
      <dgm:spPr/>
    </dgm:pt>
    <dgm:pt modelId="{1AD221DF-3791-4073-9BBB-F638176F57C5}" type="pres">
      <dgm:prSet presAssocID="{49EBCDDA-9EEF-4081-BAA9-42D3255F0936}" presName="rootConnector" presStyleLbl="node3" presStyleIdx="4" presStyleCnt="14"/>
      <dgm:spPr/>
    </dgm:pt>
    <dgm:pt modelId="{BCCDF694-DECD-45D2-BE4C-DE4B64F018A6}" type="pres">
      <dgm:prSet presAssocID="{49EBCDDA-9EEF-4081-BAA9-42D3255F0936}" presName="hierChild4" presStyleCnt="0"/>
      <dgm:spPr/>
    </dgm:pt>
    <dgm:pt modelId="{40D52F78-A7F0-42B0-B4BF-8F89D6EEEA33}" type="pres">
      <dgm:prSet presAssocID="{49EBCDDA-9EEF-4081-BAA9-42D3255F0936}" presName="hierChild5" presStyleCnt="0"/>
      <dgm:spPr/>
    </dgm:pt>
    <dgm:pt modelId="{2936F4A6-C6A1-4AE9-9127-819CD09D9083}" type="pres">
      <dgm:prSet presAssocID="{9F4381B1-1F74-481B-B2AD-C4708479CF62}" presName="Name37" presStyleLbl="parChTrans1D3" presStyleIdx="5" presStyleCnt="14"/>
      <dgm:spPr/>
    </dgm:pt>
    <dgm:pt modelId="{E773DD84-FF0C-4C35-98D9-A1C0770D6DE3}" type="pres">
      <dgm:prSet presAssocID="{A4173EFA-1161-4F75-854A-B3E8E7AB5861}" presName="hierRoot2" presStyleCnt="0">
        <dgm:presLayoutVars>
          <dgm:hierBranch val="init"/>
        </dgm:presLayoutVars>
      </dgm:prSet>
      <dgm:spPr/>
    </dgm:pt>
    <dgm:pt modelId="{A829FE53-974A-41C2-9776-92EC208E302B}" type="pres">
      <dgm:prSet presAssocID="{A4173EFA-1161-4F75-854A-B3E8E7AB5861}" presName="rootComposite" presStyleCnt="0"/>
      <dgm:spPr/>
    </dgm:pt>
    <dgm:pt modelId="{E6F203D7-27FC-427E-8386-53A2725F2BDB}" type="pres">
      <dgm:prSet presAssocID="{A4173EFA-1161-4F75-854A-B3E8E7AB5861}" presName="rootText" presStyleLbl="node3" presStyleIdx="5" presStyleCnt="14">
        <dgm:presLayoutVars>
          <dgm:chPref val="3"/>
        </dgm:presLayoutVars>
      </dgm:prSet>
      <dgm:spPr/>
    </dgm:pt>
    <dgm:pt modelId="{7110D8A9-8CEF-44C2-860D-AF06D6EFB94A}" type="pres">
      <dgm:prSet presAssocID="{A4173EFA-1161-4F75-854A-B3E8E7AB5861}" presName="rootConnector" presStyleLbl="node3" presStyleIdx="5" presStyleCnt="14"/>
      <dgm:spPr/>
    </dgm:pt>
    <dgm:pt modelId="{F93C50CB-F1B6-479C-AE1E-72DF764ADC0F}" type="pres">
      <dgm:prSet presAssocID="{A4173EFA-1161-4F75-854A-B3E8E7AB5861}" presName="hierChild4" presStyleCnt="0"/>
      <dgm:spPr/>
    </dgm:pt>
    <dgm:pt modelId="{9DE9BA8B-3DF2-4F97-91FB-0F1629F09100}" type="pres">
      <dgm:prSet presAssocID="{A4173EFA-1161-4F75-854A-B3E8E7AB5861}" presName="hierChild5" presStyleCnt="0"/>
      <dgm:spPr/>
    </dgm:pt>
    <dgm:pt modelId="{20598DF4-8613-4579-8B28-029A54B570BF}" type="pres">
      <dgm:prSet presAssocID="{27084059-5E16-47F9-8D60-AFA97FA638E4}" presName="hierChild5" presStyleCnt="0"/>
      <dgm:spPr/>
    </dgm:pt>
    <dgm:pt modelId="{3C9D2F9C-B133-4BCB-B0B3-8BD2B1A0082F}" type="pres">
      <dgm:prSet presAssocID="{445D11B7-0CED-4238-84D0-3F3137794E3A}" presName="Name37" presStyleLbl="parChTrans1D2" presStyleIdx="2" presStyleCnt="5"/>
      <dgm:spPr/>
    </dgm:pt>
    <dgm:pt modelId="{8813E5E5-3770-4BE6-973C-A5E921A5B2CC}" type="pres">
      <dgm:prSet presAssocID="{2773BEA7-BAEE-4960-9E81-27C0C287CD68}" presName="hierRoot2" presStyleCnt="0">
        <dgm:presLayoutVars>
          <dgm:hierBranch val="init"/>
        </dgm:presLayoutVars>
      </dgm:prSet>
      <dgm:spPr/>
    </dgm:pt>
    <dgm:pt modelId="{F470AB09-ECC1-4D66-B2DB-A36DE32BC2A0}" type="pres">
      <dgm:prSet presAssocID="{2773BEA7-BAEE-4960-9E81-27C0C287CD68}" presName="rootComposite" presStyleCnt="0"/>
      <dgm:spPr/>
    </dgm:pt>
    <dgm:pt modelId="{B8529BAF-F5D4-4ED7-9431-BF2B1269EE31}" type="pres">
      <dgm:prSet presAssocID="{2773BEA7-BAEE-4960-9E81-27C0C287CD68}" presName="rootText" presStyleLbl="node2" presStyleIdx="2" presStyleCnt="5">
        <dgm:presLayoutVars>
          <dgm:chPref val="3"/>
        </dgm:presLayoutVars>
      </dgm:prSet>
      <dgm:spPr/>
    </dgm:pt>
    <dgm:pt modelId="{188D70E5-E2AF-4960-849F-CE8BA60822FD}" type="pres">
      <dgm:prSet presAssocID="{2773BEA7-BAEE-4960-9E81-27C0C287CD68}" presName="rootConnector" presStyleLbl="node2" presStyleIdx="2" presStyleCnt="5"/>
      <dgm:spPr/>
    </dgm:pt>
    <dgm:pt modelId="{8D29492F-1C41-456F-A1D0-CEB2386F3E13}" type="pres">
      <dgm:prSet presAssocID="{2773BEA7-BAEE-4960-9E81-27C0C287CD68}" presName="hierChild4" presStyleCnt="0"/>
      <dgm:spPr/>
    </dgm:pt>
    <dgm:pt modelId="{2B6C5963-A980-43E2-B41C-33FC8D299B05}" type="pres">
      <dgm:prSet presAssocID="{2AC1B107-0619-45BE-85F2-D8686994CA8D}" presName="Name37" presStyleLbl="parChTrans1D3" presStyleIdx="6" presStyleCnt="14"/>
      <dgm:spPr/>
    </dgm:pt>
    <dgm:pt modelId="{AF5EA175-B440-4153-81F8-32CC70F82CF6}" type="pres">
      <dgm:prSet presAssocID="{6B8617F1-958F-4EFF-B6C5-795D088B56A2}" presName="hierRoot2" presStyleCnt="0">
        <dgm:presLayoutVars>
          <dgm:hierBranch val="init"/>
        </dgm:presLayoutVars>
      </dgm:prSet>
      <dgm:spPr/>
    </dgm:pt>
    <dgm:pt modelId="{39D02FD7-E8F1-4A65-9B76-3206701D7E36}" type="pres">
      <dgm:prSet presAssocID="{6B8617F1-958F-4EFF-B6C5-795D088B56A2}" presName="rootComposite" presStyleCnt="0"/>
      <dgm:spPr/>
    </dgm:pt>
    <dgm:pt modelId="{895CF28C-9467-4019-BE5E-5D325E19ADD2}" type="pres">
      <dgm:prSet presAssocID="{6B8617F1-958F-4EFF-B6C5-795D088B56A2}" presName="rootText" presStyleLbl="node3" presStyleIdx="6" presStyleCnt="14">
        <dgm:presLayoutVars>
          <dgm:chPref val="3"/>
        </dgm:presLayoutVars>
      </dgm:prSet>
      <dgm:spPr/>
    </dgm:pt>
    <dgm:pt modelId="{90F14009-B20B-43EF-B4E0-E2BB5862C6FC}" type="pres">
      <dgm:prSet presAssocID="{6B8617F1-958F-4EFF-B6C5-795D088B56A2}" presName="rootConnector" presStyleLbl="node3" presStyleIdx="6" presStyleCnt="14"/>
      <dgm:spPr/>
    </dgm:pt>
    <dgm:pt modelId="{24992F0B-3F63-4555-A920-056BF98F5A53}" type="pres">
      <dgm:prSet presAssocID="{6B8617F1-958F-4EFF-B6C5-795D088B56A2}" presName="hierChild4" presStyleCnt="0"/>
      <dgm:spPr/>
    </dgm:pt>
    <dgm:pt modelId="{0054ECC0-587D-4E81-ABBA-E66F3F6EC700}" type="pres">
      <dgm:prSet presAssocID="{6B8617F1-958F-4EFF-B6C5-795D088B56A2}" presName="hierChild5" presStyleCnt="0"/>
      <dgm:spPr/>
    </dgm:pt>
    <dgm:pt modelId="{6B94C970-9BA2-4B0C-8324-4CC61CDE55C4}" type="pres">
      <dgm:prSet presAssocID="{032DCB0A-194B-42AB-979E-E2714C706B08}" presName="Name37" presStyleLbl="parChTrans1D3" presStyleIdx="7" presStyleCnt="14"/>
      <dgm:spPr/>
    </dgm:pt>
    <dgm:pt modelId="{BB4C40D0-0D00-42D4-B5C1-C6D2E07A19BD}" type="pres">
      <dgm:prSet presAssocID="{E69BB16B-F095-4B6F-BA8A-C01D143B8C25}" presName="hierRoot2" presStyleCnt="0">
        <dgm:presLayoutVars>
          <dgm:hierBranch val="init"/>
        </dgm:presLayoutVars>
      </dgm:prSet>
      <dgm:spPr/>
    </dgm:pt>
    <dgm:pt modelId="{ADA9E7EB-BEC7-4A7B-ACF3-282C8A60CA03}" type="pres">
      <dgm:prSet presAssocID="{E69BB16B-F095-4B6F-BA8A-C01D143B8C25}" presName="rootComposite" presStyleCnt="0"/>
      <dgm:spPr/>
    </dgm:pt>
    <dgm:pt modelId="{E1E9F6D1-CE76-47F1-BB35-7088C137E362}" type="pres">
      <dgm:prSet presAssocID="{E69BB16B-F095-4B6F-BA8A-C01D143B8C25}" presName="rootText" presStyleLbl="node3" presStyleIdx="7" presStyleCnt="14">
        <dgm:presLayoutVars>
          <dgm:chPref val="3"/>
        </dgm:presLayoutVars>
      </dgm:prSet>
      <dgm:spPr/>
    </dgm:pt>
    <dgm:pt modelId="{01A98C00-8D40-4444-AAC0-35A078AA8956}" type="pres">
      <dgm:prSet presAssocID="{E69BB16B-F095-4B6F-BA8A-C01D143B8C25}" presName="rootConnector" presStyleLbl="node3" presStyleIdx="7" presStyleCnt="14"/>
      <dgm:spPr/>
    </dgm:pt>
    <dgm:pt modelId="{D0AD82E2-DD42-4B3A-9B0C-26939497B1D7}" type="pres">
      <dgm:prSet presAssocID="{E69BB16B-F095-4B6F-BA8A-C01D143B8C25}" presName="hierChild4" presStyleCnt="0"/>
      <dgm:spPr/>
    </dgm:pt>
    <dgm:pt modelId="{3FF4AFEC-ECE1-4B09-B51A-17BDF5E16ADF}" type="pres">
      <dgm:prSet presAssocID="{E69BB16B-F095-4B6F-BA8A-C01D143B8C25}" presName="hierChild5" presStyleCnt="0"/>
      <dgm:spPr/>
    </dgm:pt>
    <dgm:pt modelId="{72DB6E75-51CC-4A49-8B25-FDAFA219D124}" type="pres">
      <dgm:prSet presAssocID="{9D76FB64-060F-498A-89A0-7AA7997106D0}" presName="Name37" presStyleLbl="parChTrans1D3" presStyleIdx="8" presStyleCnt="14"/>
      <dgm:spPr/>
    </dgm:pt>
    <dgm:pt modelId="{1B04E382-71CF-46E6-848F-151DEF50FBCB}" type="pres">
      <dgm:prSet presAssocID="{2AD51FF2-E2A1-4424-9D9D-B8BE5A7AD6C8}" presName="hierRoot2" presStyleCnt="0">
        <dgm:presLayoutVars>
          <dgm:hierBranch val="init"/>
        </dgm:presLayoutVars>
      </dgm:prSet>
      <dgm:spPr/>
    </dgm:pt>
    <dgm:pt modelId="{DF27E740-BC91-4071-88E6-A041F2ED41EB}" type="pres">
      <dgm:prSet presAssocID="{2AD51FF2-E2A1-4424-9D9D-B8BE5A7AD6C8}" presName="rootComposite" presStyleCnt="0"/>
      <dgm:spPr/>
    </dgm:pt>
    <dgm:pt modelId="{1869839A-63AC-4AC2-974D-B02AD012EBB1}" type="pres">
      <dgm:prSet presAssocID="{2AD51FF2-E2A1-4424-9D9D-B8BE5A7AD6C8}" presName="rootText" presStyleLbl="node3" presStyleIdx="8" presStyleCnt="14">
        <dgm:presLayoutVars>
          <dgm:chPref val="3"/>
        </dgm:presLayoutVars>
      </dgm:prSet>
      <dgm:spPr/>
    </dgm:pt>
    <dgm:pt modelId="{39667E65-57EB-453B-83A1-0E48ED051230}" type="pres">
      <dgm:prSet presAssocID="{2AD51FF2-E2A1-4424-9D9D-B8BE5A7AD6C8}" presName="rootConnector" presStyleLbl="node3" presStyleIdx="8" presStyleCnt="14"/>
      <dgm:spPr/>
    </dgm:pt>
    <dgm:pt modelId="{A6DB60AF-1800-4BAB-A8D0-B37C37E52DDD}" type="pres">
      <dgm:prSet presAssocID="{2AD51FF2-E2A1-4424-9D9D-B8BE5A7AD6C8}" presName="hierChild4" presStyleCnt="0"/>
      <dgm:spPr/>
    </dgm:pt>
    <dgm:pt modelId="{DBB1384D-D655-40F4-B13B-76D03B2E8E42}" type="pres">
      <dgm:prSet presAssocID="{2AD51FF2-E2A1-4424-9D9D-B8BE5A7AD6C8}" presName="hierChild5" presStyleCnt="0"/>
      <dgm:spPr/>
    </dgm:pt>
    <dgm:pt modelId="{1345DAE7-87E6-4589-A755-B68455E011A9}" type="pres">
      <dgm:prSet presAssocID="{2773BEA7-BAEE-4960-9E81-27C0C287CD68}" presName="hierChild5" presStyleCnt="0"/>
      <dgm:spPr/>
    </dgm:pt>
    <dgm:pt modelId="{3178B097-D8F0-4E36-9B3A-4054C11D65F7}" type="pres">
      <dgm:prSet presAssocID="{C629201E-BC66-4501-8FCF-1AA9A8547611}" presName="Name37" presStyleLbl="parChTrans1D2" presStyleIdx="3" presStyleCnt="5"/>
      <dgm:spPr/>
    </dgm:pt>
    <dgm:pt modelId="{4DD7E785-111A-45D7-B62E-A3E2CA5554A0}" type="pres">
      <dgm:prSet presAssocID="{E0DCCE91-A579-4E8E-A911-CFAF59EB0B3B}" presName="hierRoot2" presStyleCnt="0">
        <dgm:presLayoutVars>
          <dgm:hierBranch val="init"/>
        </dgm:presLayoutVars>
      </dgm:prSet>
      <dgm:spPr/>
    </dgm:pt>
    <dgm:pt modelId="{1C7FD3E6-BBFA-4540-A97F-D08370984493}" type="pres">
      <dgm:prSet presAssocID="{E0DCCE91-A579-4E8E-A911-CFAF59EB0B3B}" presName="rootComposite" presStyleCnt="0"/>
      <dgm:spPr/>
    </dgm:pt>
    <dgm:pt modelId="{7E74FE0C-3C46-4FE5-85C5-B46FEE044613}" type="pres">
      <dgm:prSet presAssocID="{E0DCCE91-A579-4E8E-A911-CFAF59EB0B3B}" presName="rootText" presStyleLbl="node2" presStyleIdx="3" presStyleCnt="5">
        <dgm:presLayoutVars>
          <dgm:chPref val="3"/>
        </dgm:presLayoutVars>
      </dgm:prSet>
      <dgm:spPr/>
    </dgm:pt>
    <dgm:pt modelId="{F1FEFF75-086B-4482-8D1F-8434E3D04A98}" type="pres">
      <dgm:prSet presAssocID="{E0DCCE91-A579-4E8E-A911-CFAF59EB0B3B}" presName="rootConnector" presStyleLbl="node2" presStyleIdx="3" presStyleCnt="5"/>
      <dgm:spPr/>
    </dgm:pt>
    <dgm:pt modelId="{D21210C5-9E0F-4B70-8CB9-F2073368AD25}" type="pres">
      <dgm:prSet presAssocID="{E0DCCE91-A579-4E8E-A911-CFAF59EB0B3B}" presName="hierChild4" presStyleCnt="0"/>
      <dgm:spPr/>
    </dgm:pt>
    <dgm:pt modelId="{A7050282-8C16-4FE3-9A0C-10F19F6FE89D}" type="pres">
      <dgm:prSet presAssocID="{FB51E48F-8219-4C34-BDD4-49D1129E3FC6}" presName="Name37" presStyleLbl="parChTrans1D3" presStyleIdx="9" presStyleCnt="14"/>
      <dgm:spPr/>
    </dgm:pt>
    <dgm:pt modelId="{2857F059-8B73-4EF3-B01A-BAF1A397D343}" type="pres">
      <dgm:prSet presAssocID="{A5D1BBAA-165F-477D-BC70-7B01CE3B2286}" presName="hierRoot2" presStyleCnt="0">
        <dgm:presLayoutVars>
          <dgm:hierBranch val="init"/>
        </dgm:presLayoutVars>
      </dgm:prSet>
      <dgm:spPr/>
    </dgm:pt>
    <dgm:pt modelId="{B28D8A27-1DF6-47B2-A143-4EA1A3ACA181}" type="pres">
      <dgm:prSet presAssocID="{A5D1BBAA-165F-477D-BC70-7B01CE3B2286}" presName="rootComposite" presStyleCnt="0"/>
      <dgm:spPr/>
    </dgm:pt>
    <dgm:pt modelId="{706EDAD4-64F7-4373-AEE7-9B4BC6E35F34}" type="pres">
      <dgm:prSet presAssocID="{A5D1BBAA-165F-477D-BC70-7B01CE3B2286}" presName="rootText" presStyleLbl="node3" presStyleIdx="9" presStyleCnt="14">
        <dgm:presLayoutVars>
          <dgm:chPref val="3"/>
        </dgm:presLayoutVars>
      </dgm:prSet>
      <dgm:spPr/>
    </dgm:pt>
    <dgm:pt modelId="{84E2392C-FA31-4DE5-82EB-D4AF6C233A35}" type="pres">
      <dgm:prSet presAssocID="{A5D1BBAA-165F-477D-BC70-7B01CE3B2286}" presName="rootConnector" presStyleLbl="node3" presStyleIdx="9" presStyleCnt="14"/>
      <dgm:spPr/>
    </dgm:pt>
    <dgm:pt modelId="{05D09148-74FC-482E-97D8-BD8D8A8BCB79}" type="pres">
      <dgm:prSet presAssocID="{A5D1BBAA-165F-477D-BC70-7B01CE3B2286}" presName="hierChild4" presStyleCnt="0"/>
      <dgm:spPr/>
    </dgm:pt>
    <dgm:pt modelId="{8E8AA60D-D6CD-414C-9A7A-CF993873DE9F}" type="pres">
      <dgm:prSet presAssocID="{A5D1BBAA-165F-477D-BC70-7B01CE3B2286}" presName="hierChild5" presStyleCnt="0"/>
      <dgm:spPr/>
    </dgm:pt>
    <dgm:pt modelId="{8610888F-8EBC-44CC-AE12-7A5B5251ABD5}" type="pres">
      <dgm:prSet presAssocID="{3FFDF193-BB9C-4938-BD9B-9941C3E18670}" presName="Name37" presStyleLbl="parChTrans1D3" presStyleIdx="10" presStyleCnt="14"/>
      <dgm:spPr/>
    </dgm:pt>
    <dgm:pt modelId="{A4177839-D6BE-4615-9D41-AFE1075A308C}" type="pres">
      <dgm:prSet presAssocID="{B40D87D5-B049-4010-9F60-E029A0D4CFBA}" presName="hierRoot2" presStyleCnt="0">
        <dgm:presLayoutVars>
          <dgm:hierBranch val="init"/>
        </dgm:presLayoutVars>
      </dgm:prSet>
      <dgm:spPr/>
    </dgm:pt>
    <dgm:pt modelId="{A6531C2E-114C-4FF5-B379-C777E79DB109}" type="pres">
      <dgm:prSet presAssocID="{B40D87D5-B049-4010-9F60-E029A0D4CFBA}" presName="rootComposite" presStyleCnt="0"/>
      <dgm:spPr/>
    </dgm:pt>
    <dgm:pt modelId="{8435D8D3-1CD4-4FF2-A99C-768E02A10304}" type="pres">
      <dgm:prSet presAssocID="{B40D87D5-B049-4010-9F60-E029A0D4CFBA}" presName="rootText" presStyleLbl="node3" presStyleIdx="10" presStyleCnt="14">
        <dgm:presLayoutVars>
          <dgm:chPref val="3"/>
        </dgm:presLayoutVars>
      </dgm:prSet>
      <dgm:spPr/>
    </dgm:pt>
    <dgm:pt modelId="{9C0C3FD8-76CD-4D08-81FF-AD8E7EF26D11}" type="pres">
      <dgm:prSet presAssocID="{B40D87D5-B049-4010-9F60-E029A0D4CFBA}" presName="rootConnector" presStyleLbl="node3" presStyleIdx="10" presStyleCnt="14"/>
      <dgm:spPr/>
    </dgm:pt>
    <dgm:pt modelId="{C0DCE3D1-417B-4495-A393-67E23D1A8CB5}" type="pres">
      <dgm:prSet presAssocID="{B40D87D5-B049-4010-9F60-E029A0D4CFBA}" presName="hierChild4" presStyleCnt="0"/>
      <dgm:spPr/>
    </dgm:pt>
    <dgm:pt modelId="{8369E7C8-2DB3-490E-B050-18AB00741F94}" type="pres">
      <dgm:prSet presAssocID="{B40D87D5-B049-4010-9F60-E029A0D4CFBA}" presName="hierChild5" presStyleCnt="0"/>
      <dgm:spPr/>
    </dgm:pt>
    <dgm:pt modelId="{18BFA8DF-B019-4D9A-AC87-45AB46F10888}" type="pres">
      <dgm:prSet presAssocID="{E0DCCE91-A579-4E8E-A911-CFAF59EB0B3B}" presName="hierChild5" presStyleCnt="0"/>
      <dgm:spPr/>
    </dgm:pt>
    <dgm:pt modelId="{C494A695-F647-4847-9D26-AF53F37E3E89}" type="pres">
      <dgm:prSet presAssocID="{CFF1C7AA-635B-4C3A-9A19-D785C2770C5B}" presName="Name37" presStyleLbl="parChTrans1D2" presStyleIdx="4" presStyleCnt="5"/>
      <dgm:spPr/>
    </dgm:pt>
    <dgm:pt modelId="{1F19ED2C-2966-45A1-A4A3-441CDE29B55C}" type="pres">
      <dgm:prSet presAssocID="{74F6CEE5-856E-4BB1-BC2E-862DA191F5D4}" presName="hierRoot2" presStyleCnt="0">
        <dgm:presLayoutVars>
          <dgm:hierBranch val="init"/>
        </dgm:presLayoutVars>
      </dgm:prSet>
      <dgm:spPr/>
    </dgm:pt>
    <dgm:pt modelId="{1128297D-9C55-434C-A67B-DDC6137FC4A6}" type="pres">
      <dgm:prSet presAssocID="{74F6CEE5-856E-4BB1-BC2E-862DA191F5D4}" presName="rootComposite" presStyleCnt="0"/>
      <dgm:spPr/>
    </dgm:pt>
    <dgm:pt modelId="{39609A15-D352-4FDF-9EC9-AF8A78595001}" type="pres">
      <dgm:prSet presAssocID="{74F6CEE5-856E-4BB1-BC2E-862DA191F5D4}" presName="rootText" presStyleLbl="node2" presStyleIdx="4" presStyleCnt="5">
        <dgm:presLayoutVars>
          <dgm:chPref val="3"/>
        </dgm:presLayoutVars>
      </dgm:prSet>
      <dgm:spPr/>
    </dgm:pt>
    <dgm:pt modelId="{43DEC02C-B1EE-4A0B-947D-BDABEA776433}" type="pres">
      <dgm:prSet presAssocID="{74F6CEE5-856E-4BB1-BC2E-862DA191F5D4}" presName="rootConnector" presStyleLbl="node2" presStyleIdx="4" presStyleCnt="5"/>
      <dgm:spPr/>
    </dgm:pt>
    <dgm:pt modelId="{021D80F3-DA50-4B29-966C-88028737C507}" type="pres">
      <dgm:prSet presAssocID="{74F6CEE5-856E-4BB1-BC2E-862DA191F5D4}" presName="hierChild4" presStyleCnt="0"/>
      <dgm:spPr/>
    </dgm:pt>
    <dgm:pt modelId="{C97E77CE-C137-4920-ADBD-93AB472F40B3}" type="pres">
      <dgm:prSet presAssocID="{F8BC76F0-C415-48AB-BB45-52B049E18D98}" presName="Name37" presStyleLbl="parChTrans1D3" presStyleIdx="11" presStyleCnt="14"/>
      <dgm:spPr/>
    </dgm:pt>
    <dgm:pt modelId="{57BDEF59-EFE9-48EA-8388-295575E96E41}" type="pres">
      <dgm:prSet presAssocID="{6A3DF686-F441-46BF-9406-236F044567F2}" presName="hierRoot2" presStyleCnt="0">
        <dgm:presLayoutVars>
          <dgm:hierBranch val="init"/>
        </dgm:presLayoutVars>
      </dgm:prSet>
      <dgm:spPr/>
    </dgm:pt>
    <dgm:pt modelId="{72CF902F-75CA-4856-B4DD-ABD764D7724E}" type="pres">
      <dgm:prSet presAssocID="{6A3DF686-F441-46BF-9406-236F044567F2}" presName="rootComposite" presStyleCnt="0"/>
      <dgm:spPr/>
    </dgm:pt>
    <dgm:pt modelId="{5E1D54B8-6BDB-4D09-8DCC-8DCE64D2E791}" type="pres">
      <dgm:prSet presAssocID="{6A3DF686-F441-46BF-9406-236F044567F2}" presName="rootText" presStyleLbl="node3" presStyleIdx="11" presStyleCnt="14">
        <dgm:presLayoutVars>
          <dgm:chPref val="3"/>
        </dgm:presLayoutVars>
      </dgm:prSet>
      <dgm:spPr/>
    </dgm:pt>
    <dgm:pt modelId="{A1EDAB5B-5E4F-459B-B1D2-A10B317675DB}" type="pres">
      <dgm:prSet presAssocID="{6A3DF686-F441-46BF-9406-236F044567F2}" presName="rootConnector" presStyleLbl="node3" presStyleIdx="11" presStyleCnt="14"/>
      <dgm:spPr/>
    </dgm:pt>
    <dgm:pt modelId="{73C5EA3D-64F1-4C62-A635-00AEA69C3310}" type="pres">
      <dgm:prSet presAssocID="{6A3DF686-F441-46BF-9406-236F044567F2}" presName="hierChild4" presStyleCnt="0"/>
      <dgm:spPr/>
    </dgm:pt>
    <dgm:pt modelId="{00114FF0-6F04-4505-A921-C0710D6C2CF6}" type="pres">
      <dgm:prSet presAssocID="{6A3DF686-F441-46BF-9406-236F044567F2}" presName="hierChild5" presStyleCnt="0"/>
      <dgm:spPr/>
    </dgm:pt>
    <dgm:pt modelId="{309E38B2-3CF6-4B6C-A4EB-BB4A6F828E3F}" type="pres">
      <dgm:prSet presAssocID="{3B7576E0-0BED-43E0-A23F-C0F33D9E3037}" presName="Name37" presStyleLbl="parChTrans1D3" presStyleIdx="12" presStyleCnt="14"/>
      <dgm:spPr/>
    </dgm:pt>
    <dgm:pt modelId="{4C958078-EC1A-45CF-986E-6CD24E918041}" type="pres">
      <dgm:prSet presAssocID="{F811B888-9D8E-4F29-B153-84D5546FC6DD}" presName="hierRoot2" presStyleCnt="0">
        <dgm:presLayoutVars>
          <dgm:hierBranch val="init"/>
        </dgm:presLayoutVars>
      </dgm:prSet>
      <dgm:spPr/>
    </dgm:pt>
    <dgm:pt modelId="{A34669B7-4F0C-49AA-ADCF-F98C80340618}" type="pres">
      <dgm:prSet presAssocID="{F811B888-9D8E-4F29-B153-84D5546FC6DD}" presName="rootComposite" presStyleCnt="0"/>
      <dgm:spPr/>
    </dgm:pt>
    <dgm:pt modelId="{7263E78D-04B2-4B87-B3C4-BA5442646890}" type="pres">
      <dgm:prSet presAssocID="{F811B888-9D8E-4F29-B153-84D5546FC6DD}" presName="rootText" presStyleLbl="node3" presStyleIdx="12" presStyleCnt="14">
        <dgm:presLayoutVars>
          <dgm:chPref val="3"/>
        </dgm:presLayoutVars>
      </dgm:prSet>
      <dgm:spPr/>
    </dgm:pt>
    <dgm:pt modelId="{4F65992A-C090-4B48-8277-F9741B6454D4}" type="pres">
      <dgm:prSet presAssocID="{F811B888-9D8E-4F29-B153-84D5546FC6DD}" presName="rootConnector" presStyleLbl="node3" presStyleIdx="12" presStyleCnt="14"/>
      <dgm:spPr/>
    </dgm:pt>
    <dgm:pt modelId="{C771D23B-3B09-4863-BC50-02F827260AAD}" type="pres">
      <dgm:prSet presAssocID="{F811B888-9D8E-4F29-B153-84D5546FC6DD}" presName="hierChild4" presStyleCnt="0"/>
      <dgm:spPr/>
    </dgm:pt>
    <dgm:pt modelId="{C37F9538-6D6E-4FBE-9F4B-7AD877E4E8D6}" type="pres">
      <dgm:prSet presAssocID="{F811B888-9D8E-4F29-B153-84D5546FC6DD}" presName="hierChild5" presStyleCnt="0"/>
      <dgm:spPr/>
    </dgm:pt>
    <dgm:pt modelId="{9A2778D6-004F-4FD8-A1BC-C6B206A32140}" type="pres">
      <dgm:prSet presAssocID="{ED7C0FE9-32EB-4608-9A03-D334D8EE82C9}" presName="Name37" presStyleLbl="parChTrans1D3" presStyleIdx="13" presStyleCnt="14"/>
      <dgm:spPr/>
    </dgm:pt>
    <dgm:pt modelId="{408E47C8-D122-43FA-AE7B-B8D4D9AE9D0D}" type="pres">
      <dgm:prSet presAssocID="{2123B275-6353-456F-A9E6-94F25DD9A3E4}" presName="hierRoot2" presStyleCnt="0">
        <dgm:presLayoutVars>
          <dgm:hierBranch val="init"/>
        </dgm:presLayoutVars>
      </dgm:prSet>
      <dgm:spPr/>
    </dgm:pt>
    <dgm:pt modelId="{693485BE-BD2E-47F8-9283-DAF8BED04479}" type="pres">
      <dgm:prSet presAssocID="{2123B275-6353-456F-A9E6-94F25DD9A3E4}" presName="rootComposite" presStyleCnt="0"/>
      <dgm:spPr/>
    </dgm:pt>
    <dgm:pt modelId="{1D5B4E13-7FFB-4059-BBBE-9ADBD334C35E}" type="pres">
      <dgm:prSet presAssocID="{2123B275-6353-456F-A9E6-94F25DD9A3E4}" presName="rootText" presStyleLbl="node3" presStyleIdx="13" presStyleCnt="14">
        <dgm:presLayoutVars>
          <dgm:chPref val="3"/>
        </dgm:presLayoutVars>
      </dgm:prSet>
      <dgm:spPr/>
    </dgm:pt>
    <dgm:pt modelId="{BDC057E4-7517-4AC2-80FF-DFFD98F135D4}" type="pres">
      <dgm:prSet presAssocID="{2123B275-6353-456F-A9E6-94F25DD9A3E4}" presName="rootConnector" presStyleLbl="node3" presStyleIdx="13" presStyleCnt="14"/>
      <dgm:spPr/>
    </dgm:pt>
    <dgm:pt modelId="{8D2222A8-332B-4980-8E05-26F9E61B6F3C}" type="pres">
      <dgm:prSet presAssocID="{2123B275-6353-456F-A9E6-94F25DD9A3E4}" presName="hierChild4" presStyleCnt="0"/>
      <dgm:spPr/>
    </dgm:pt>
    <dgm:pt modelId="{1ED32801-C847-447C-9B5E-33E05A79C18A}" type="pres">
      <dgm:prSet presAssocID="{2123B275-6353-456F-A9E6-94F25DD9A3E4}" presName="hierChild5" presStyleCnt="0"/>
      <dgm:spPr/>
    </dgm:pt>
    <dgm:pt modelId="{30C1CBBA-781C-4DC5-8396-1683C6B1728A}" type="pres">
      <dgm:prSet presAssocID="{74F6CEE5-856E-4BB1-BC2E-862DA191F5D4}" presName="hierChild5" presStyleCnt="0"/>
      <dgm:spPr/>
    </dgm:pt>
    <dgm:pt modelId="{299A1688-3830-4846-B7A9-BBD23FDD838C}" type="pres">
      <dgm:prSet presAssocID="{50C88423-B86A-4614-83FF-2072349825B3}" presName="hierChild3" presStyleCnt="0"/>
      <dgm:spPr/>
    </dgm:pt>
  </dgm:ptLst>
  <dgm:cxnLst>
    <dgm:cxn modelId="{32707A01-6160-4101-B50D-F8FCE3E3C930}" srcId="{27084059-5E16-47F9-8D60-AFA97FA638E4}" destId="{49EBCDDA-9EEF-4081-BAA9-42D3255F0936}" srcOrd="2" destOrd="0" parTransId="{B0FF4512-02C0-4129-BBCC-9B197B0B33D9}" sibTransId="{FAD8995A-A60D-4FF3-BAFF-DFC28B5E063E}"/>
    <dgm:cxn modelId="{C84B7A04-61E5-4F3E-89E8-026D783107C0}" type="presOf" srcId="{F811B888-9D8E-4F29-B153-84D5546FC6DD}" destId="{4F65992A-C090-4B48-8277-F9741B6454D4}" srcOrd="1" destOrd="0" presId="urn:microsoft.com/office/officeart/2005/8/layout/orgChart1"/>
    <dgm:cxn modelId="{35BBC505-5574-40A2-9C86-E131EC94D57E}" type="presOf" srcId="{6A3DF686-F441-46BF-9406-236F044567F2}" destId="{5E1D54B8-6BDB-4D09-8DCC-8DCE64D2E791}" srcOrd="0" destOrd="0" presId="urn:microsoft.com/office/officeart/2005/8/layout/orgChart1"/>
    <dgm:cxn modelId="{21405A0D-5027-43FD-B5FA-F02B6DDE6B71}" type="presOf" srcId="{6B8617F1-958F-4EFF-B6C5-795D088B56A2}" destId="{90F14009-B20B-43EF-B4E0-E2BB5862C6FC}" srcOrd="1" destOrd="0" presId="urn:microsoft.com/office/officeart/2005/8/layout/orgChart1"/>
    <dgm:cxn modelId="{C61F990D-F339-46B2-81A4-E17D8323901A}" type="presOf" srcId="{032DCB0A-194B-42AB-979E-E2714C706B08}" destId="{6B94C970-9BA2-4B0C-8324-4CC61CDE55C4}" srcOrd="0" destOrd="0" presId="urn:microsoft.com/office/officeart/2005/8/layout/orgChart1"/>
    <dgm:cxn modelId="{2ACAB714-B838-41B9-B936-46953B3AB6C2}" type="presOf" srcId="{50C88423-B86A-4614-83FF-2072349825B3}" destId="{C6367091-C8F9-4457-A9A9-6E27EB7129E2}" srcOrd="1" destOrd="0" presId="urn:microsoft.com/office/officeart/2005/8/layout/orgChart1"/>
    <dgm:cxn modelId="{DB855F15-2443-4207-8AD1-A194478B46A6}" type="presOf" srcId="{6A3DF686-F441-46BF-9406-236F044567F2}" destId="{A1EDAB5B-5E4F-459B-B1D2-A10B317675DB}" srcOrd="1" destOrd="0" presId="urn:microsoft.com/office/officeart/2005/8/layout/orgChart1"/>
    <dgm:cxn modelId="{2EB53C17-9C24-4B57-AFB4-EFDE6B636232}" type="presOf" srcId="{A5D1BBAA-165F-477D-BC70-7B01CE3B2286}" destId="{84E2392C-FA31-4DE5-82EB-D4AF6C233A35}" srcOrd="1" destOrd="0" presId="urn:microsoft.com/office/officeart/2005/8/layout/orgChart1"/>
    <dgm:cxn modelId="{A5AB3D17-EC3E-4250-B336-119AB8B1E270}" srcId="{27084059-5E16-47F9-8D60-AFA97FA638E4}" destId="{C0240A7D-6A37-42C3-B69D-10B6ED3F66B3}" srcOrd="1" destOrd="0" parTransId="{73A2534E-FC90-46D4-A070-0DE23628108B}" sibTransId="{D91A64B9-2574-4DCC-965D-AAC71AE61AC7}"/>
    <dgm:cxn modelId="{96728619-952A-41D8-B041-6EC5D8B2A1C9}" type="presOf" srcId="{B0FF4512-02C0-4129-BBCC-9B197B0B33D9}" destId="{1EB5047A-E4F6-490F-B140-E5E7E0439B2C}" srcOrd="0" destOrd="0" presId="urn:microsoft.com/office/officeart/2005/8/layout/orgChart1"/>
    <dgm:cxn modelId="{33C4651B-4526-4C8E-86B4-9EDC4E09E404}" type="presOf" srcId="{C0240A7D-6A37-42C3-B69D-10B6ED3F66B3}" destId="{140A8066-4C98-40C0-BAFC-F16F5F901B54}" srcOrd="0" destOrd="0" presId="urn:microsoft.com/office/officeart/2005/8/layout/orgChart1"/>
    <dgm:cxn modelId="{A401361E-799F-401C-B214-BCB142DDAEDA}" srcId="{50C88423-B86A-4614-83FF-2072349825B3}" destId="{E0DCCE91-A579-4E8E-A911-CFAF59EB0B3B}" srcOrd="3" destOrd="0" parTransId="{C629201E-BC66-4501-8FCF-1AA9A8547611}" sibTransId="{5E587746-9ABD-40D3-8C35-818062C836F5}"/>
    <dgm:cxn modelId="{8D5EEA24-A37D-496C-BB95-90A8BA29B07F}" srcId="{22ECF17D-78F6-49B0-8009-6DDD3344F733}" destId="{3B5A62AD-DBB0-4333-AF78-5A32BEBE44A7}" srcOrd="1" destOrd="0" parTransId="{88553EA1-F23B-405F-81A8-055AA921707A}" sibTransId="{8AF33645-1153-4BF5-A73E-619A6BE39075}"/>
    <dgm:cxn modelId="{9C236925-2DF0-4D35-BDC3-1CAC5793BEE1}" type="presOf" srcId="{6B8617F1-958F-4EFF-B6C5-795D088B56A2}" destId="{895CF28C-9467-4019-BE5E-5D325E19ADD2}" srcOrd="0" destOrd="0" presId="urn:microsoft.com/office/officeart/2005/8/layout/orgChart1"/>
    <dgm:cxn modelId="{C7A61128-C827-4B66-99C6-F49BA121C898}" srcId="{50C88423-B86A-4614-83FF-2072349825B3}" destId="{27084059-5E16-47F9-8D60-AFA97FA638E4}" srcOrd="1" destOrd="0" parTransId="{27626FC1-0458-4E46-8FC7-84D7D8B02C28}" sibTransId="{CDD5C793-C82D-487B-8DAF-5F6AE425BA27}"/>
    <dgm:cxn modelId="{F5A5F530-499A-4F0E-9971-7EC349E1ED7D}" type="presOf" srcId="{4DA8F076-EB53-4DD0-9695-71FDCC278BF7}" destId="{3C8D8038-15BC-443E-BC8E-FA4D023F99B9}" srcOrd="1" destOrd="0" presId="urn:microsoft.com/office/officeart/2005/8/layout/orgChart1"/>
    <dgm:cxn modelId="{07EACB32-A059-4350-930E-EAC4A9C9AA30}" type="presOf" srcId="{FB51E48F-8219-4C34-BDD4-49D1129E3FC6}" destId="{A7050282-8C16-4FE3-9A0C-10F19F6FE89D}" srcOrd="0" destOrd="0" presId="urn:microsoft.com/office/officeart/2005/8/layout/orgChart1"/>
    <dgm:cxn modelId="{C1B4FA39-2161-4724-B084-50D64508FF6E}" type="presOf" srcId="{DB2CBC62-A6AE-4D65-BDD6-5B7D37BC1C17}" destId="{3FFBB2F9-BDA1-48C5-9EC9-457F5043A4AD}" srcOrd="0" destOrd="0" presId="urn:microsoft.com/office/officeart/2005/8/layout/orgChart1"/>
    <dgm:cxn modelId="{6EBF1E3A-FBC2-4517-9825-037D91E5B097}" type="presOf" srcId="{74F6CEE5-856E-4BB1-BC2E-862DA191F5D4}" destId="{39609A15-D352-4FDF-9EC9-AF8A78595001}" srcOrd="0" destOrd="0" presId="urn:microsoft.com/office/officeart/2005/8/layout/orgChart1"/>
    <dgm:cxn modelId="{75F14D3A-5AC9-46C3-839A-B93C3E6F8481}" type="presOf" srcId="{2AD51FF2-E2A1-4424-9D9D-B8BE5A7AD6C8}" destId="{1869839A-63AC-4AC2-974D-B02AD012EBB1}" srcOrd="0" destOrd="0" presId="urn:microsoft.com/office/officeart/2005/8/layout/orgChart1"/>
    <dgm:cxn modelId="{8DC3E85D-DABD-4BB7-BF1B-25A5D7AB6CDC}" type="presOf" srcId="{F1788704-708E-4DC2-A888-2C7F8CD05B09}" destId="{D23AEBC6-DA64-4D73-9826-A242BB77B1C9}" srcOrd="1" destOrd="0" presId="urn:microsoft.com/office/officeart/2005/8/layout/orgChart1"/>
    <dgm:cxn modelId="{D4E3865F-276E-47E6-97E4-F2DCC2DAC78B}" type="presOf" srcId="{17D961C8-DE35-4312-B9FB-108F5FA5B21B}" destId="{1E5833D1-5B66-4E43-8B2C-6A3CB51391D0}" srcOrd="0" destOrd="0" presId="urn:microsoft.com/office/officeart/2005/8/layout/orgChart1"/>
    <dgm:cxn modelId="{A7748A5F-888D-41C3-9021-B061EFEEB3F7}" type="presOf" srcId="{2123B275-6353-456F-A9E6-94F25DD9A3E4}" destId="{BDC057E4-7517-4AC2-80FF-DFFD98F135D4}" srcOrd="1" destOrd="0" presId="urn:microsoft.com/office/officeart/2005/8/layout/orgChart1"/>
    <dgm:cxn modelId="{D81A2841-3A5E-425C-9224-7BD3BCD71147}" type="presOf" srcId="{2773BEA7-BAEE-4960-9E81-27C0C287CD68}" destId="{188D70E5-E2AF-4960-849F-CE8BA60822FD}" srcOrd="1" destOrd="0" presId="urn:microsoft.com/office/officeart/2005/8/layout/orgChart1"/>
    <dgm:cxn modelId="{E8E27764-2C19-4338-A6A1-3AA3318EEE84}" srcId="{50C88423-B86A-4614-83FF-2072349825B3}" destId="{74F6CEE5-856E-4BB1-BC2E-862DA191F5D4}" srcOrd="4" destOrd="0" parTransId="{CFF1C7AA-635B-4C3A-9A19-D785C2770C5B}" sibTransId="{05BCFBB7-E162-429F-942E-6F0B2AC019A7}"/>
    <dgm:cxn modelId="{739EE845-8707-4E93-9DF0-559AA04D002E}" type="presOf" srcId="{27084059-5E16-47F9-8D60-AFA97FA638E4}" destId="{A6197F63-3E78-445D-A673-F54909B07B16}" srcOrd="0" destOrd="0" presId="urn:microsoft.com/office/officeart/2005/8/layout/orgChart1"/>
    <dgm:cxn modelId="{4CBFDD46-C8CA-43F4-81BE-9D861E916650}" type="presOf" srcId="{3FFDF193-BB9C-4938-BD9B-9941C3E18670}" destId="{8610888F-8EBC-44CC-AE12-7A5B5251ABD5}" srcOrd="0" destOrd="0" presId="urn:microsoft.com/office/officeart/2005/8/layout/orgChart1"/>
    <dgm:cxn modelId="{AD322847-F1DC-422C-B439-689E92256E00}" type="presOf" srcId="{B40D87D5-B049-4010-9F60-E029A0D4CFBA}" destId="{9C0C3FD8-76CD-4D08-81FF-AD8E7EF26D11}" srcOrd="1" destOrd="0" presId="urn:microsoft.com/office/officeart/2005/8/layout/orgChart1"/>
    <dgm:cxn modelId="{9F928B68-D784-406A-BEAF-F1A9A0C8EC40}" srcId="{74F6CEE5-856E-4BB1-BC2E-862DA191F5D4}" destId="{F811B888-9D8E-4F29-B153-84D5546FC6DD}" srcOrd="1" destOrd="0" parTransId="{3B7576E0-0BED-43E0-A23F-C0F33D9E3037}" sibTransId="{9F721062-C640-4778-9914-5F81E10D168C}"/>
    <dgm:cxn modelId="{F9956169-9E2A-4270-B86A-84A9985C58F7}" type="presOf" srcId="{27084059-5E16-47F9-8D60-AFA97FA638E4}" destId="{9040D7E2-D6B2-4A0C-8913-36A86A5BC3FB}" srcOrd="1" destOrd="0" presId="urn:microsoft.com/office/officeart/2005/8/layout/orgChart1"/>
    <dgm:cxn modelId="{3897854A-60D0-4384-A581-DCF42E99D684}" type="presOf" srcId="{3B5A62AD-DBB0-4333-AF78-5A32BEBE44A7}" destId="{D2BFFC89-534E-463C-97B4-331F81859196}" srcOrd="0" destOrd="0" presId="urn:microsoft.com/office/officeart/2005/8/layout/orgChart1"/>
    <dgm:cxn modelId="{1A0E726C-7A54-4404-9E93-AB637722296A}" type="presOf" srcId="{A4173EFA-1161-4F75-854A-B3E8E7AB5861}" destId="{7110D8A9-8CEF-44C2-860D-AF06D6EFB94A}" srcOrd="1" destOrd="0" presId="urn:microsoft.com/office/officeart/2005/8/layout/orgChart1"/>
    <dgm:cxn modelId="{89991B6E-1BEE-42C2-9EB0-60044407C3AE}" type="presOf" srcId="{2AD51FF2-E2A1-4424-9D9D-B8BE5A7AD6C8}" destId="{39667E65-57EB-453B-83A1-0E48ED051230}" srcOrd="1" destOrd="0" presId="urn:microsoft.com/office/officeart/2005/8/layout/orgChart1"/>
    <dgm:cxn modelId="{377AC44E-C993-4B22-8C29-91D58DCEE3FF}" srcId="{50C88423-B86A-4614-83FF-2072349825B3}" destId="{22ECF17D-78F6-49B0-8009-6DDD3344F733}" srcOrd="0" destOrd="0" parTransId="{DAB1CB8C-EC72-4E3E-BA48-4E15AE1C0E95}" sibTransId="{046EB051-8485-4D83-A001-0959CD96980C}"/>
    <dgm:cxn modelId="{181D084F-2AA8-417A-8A96-C2DCD2C9B86B}" srcId="{22ECF17D-78F6-49B0-8009-6DDD3344F733}" destId="{F1788704-708E-4DC2-A888-2C7F8CD05B09}" srcOrd="0" destOrd="0" parTransId="{DB2CBC62-A6AE-4D65-BDD6-5B7D37BC1C17}" sibTransId="{E5B5C928-9186-4321-9B59-168F955CBDFA}"/>
    <dgm:cxn modelId="{90A33B52-521B-4FB7-88C7-A7BD6773074C}" type="presOf" srcId="{B40D87D5-B049-4010-9F60-E029A0D4CFBA}" destId="{8435D8D3-1CD4-4FF2-A99C-768E02A10304}" srcOrd="0" destOrd="0" presId="urn:microsoft.com/office/officeart/2005/8/layout/orgChart1"/>
    <dgm:cxn modelId="{4D255173-C070-4D17-8A13-7A3434E06879}" type="presOf" srcId="{3B5A62AD-DBB0-4333-AF78-5A32BEBE44A7}" destId="{F7B87F2D-10F4-470F-93A3-FC4CAA0DC1EB}" srcOrd="1" destOrd="0" presId="urn:microsoft.com/office/officeart/2005/8/layout/orgChart1"/>
    <dgm:cxn modelId="{8CA60356-9119-421D-B5A8-F9DDEC692B70}" type="presOf" srcId="{50C88423-B86A-4614-83FF-2072349825B3}" destId="{7A1DA1A6-B960-40DA-8364-5FD64ACF9AF4}" srcOrd="0" destOrd="0" presId="urn:microsoft.com/office/officeart/2005/8/layout/orgChart1"/>
    <dgm:cxn modelId="{21C22D7B-7A97-4781-ADFF-9D5A1671DA3A}" type="presOf" srcId="{9F4381B1-1F74-481B-B2AD-C4708479CF62}" destId="{2936F4A6-C6A1-4AE9-9127-819CD09D9083}" srcOrd="0" destOrd="0" presId="urn:microsoft.com/office/officeart/2005/8/layout/orgChart1"/>
    <dgm:cxn modelId="{AE73D67D-94E8-4866-A694-A443D5B242F9}" type="presOf" srcId="{E0DCCE91-A579-4E8E-A911-CFAF59EB0B3B}" destId="{7E74FE0C-3C46-4FE5-85C5-B46FEE044613}" srcOrd="0" destOrd="0" presId="urn:microsoft.com/office/officeart/2005/8/layout/orgChart1"/>
    <dgm:cxn modelId="{98CBA97F-F798-45D0-9142-54FFF7A5F19C}" srcId="{2773BEA7-BAEE-4960-9E81-27C0C287CD68}" destId="{2AD51FF2-E2A1-4424-9D9D-B8BE5A7AD6C8}" srcOrd="2" destOrd="0" parTransId="{9D76FB64-060F-498A-89A0-7AA7997106D0}" sibTransId="{40391397-2D45-4A43-95DB-25F644B52473}"/>
    <dgm:cxn modelId="{6B0EA482-2727-495E-99AB-3B3D7CFF4FD7}" srcId="{27084059-5E16-47F9-8D60-AFA97FA638E4}" destId="{A4173EFA-1161-4F75-854A-B3E8E7AB5861}" srcOrd="3" destOrd="0" parTransId="{9F4381B1-1F74-481B-B2AD-C4708479CF62}" sibTransId="{18086AB8-18C6-4B4B-B63E-D1C3D000D4C2}"/>
    <dgm:cxn modelId="{C0221E84-DD43-4D6D-8148-A7D49C721EB4}" type="presOf" srcId="{9D76FB64-060F-498A-89A0-7AA7997106D0}" destId="{72DB6E75-51CC-4A49-8B25-FDAFA219D124}" srcOrd="0" destOrd="0" presId="urn:microsoft.com/office/officeart/2005/8/layout/orgChart1"/>
    <dgm:cxn modelId="{072D0D89-BBA6-4FD0-99C2-C37F2CEE2835}" type="presOf" srcId="{F941536E-61B3-40F0-B04F-5B3A942F4408}" destId="{7A314D74-FF8A-4B32-91E1-8A1E430C4331}" srcOrd="0" destOrd="0" presId="urn:microsoft.com/office/officeart/2005/8/layout/orgChart1"/>
    <dgm:cxn modelId="{EE370D8C-E6DC-4234-B2D1-FA82EFB5653A}" type="presOf" srcId="{445D11B7-0CED-4238-84D0-3F3137794E3A}" destId="{3C9D2F9C-B133-4BCB-B0B3-8BD2B1A0082F}" srcOrd="0" destOrd="0" presId="urn:microsoft.com/office/officeart/2005/8/layout/orgChart1"/>
    <dgm:cxn modelId="{55F1378D-65C9-4B49-9A8A-6A45E1219AE7}" type="presOf" srcId="{2AC1B107-0619-45BE-85F2-D8686994CA8D}" destId="{2B6C5963-A980-43E2-B41C-33FC8D299B05}" srcOrd="0" destOrd="0" presId="urn:microsoft.com/office/officeart/2005/8/layout/orgChart1"/>
    <dgm:cxn modelId="{AF934E8D-7268-4BD0-9DC9-49C5AB200A23}" srcId="{2773BEA7-BAEE-4960-9E81-27C0C287CD68}" destId="{E69BB16B-F095-4B6F-BA8A-C01D143B8C25}" srcOrd="1" destOrd="0" parTransId="{032DCB0A-194B-42AB-979E-E2714C706B08}" sibTransId="{73BDEB6F-A4FE-4571-B1D9-1C9DED05B948}"/>
    <dgm:cxn modelId="{93C0429B-69E7-4F81-8219-37434B04FD9A}" srcId="{27084059-5E16-47F9-8D60-AFA97FA638E4}" destId="{4DA8F076-EB53-4DD0-9695-71FDCC278BF7}" srcOrd="0" destOrd="0" parTransId="{17D961C8-DE35-4312-B9FB-108F5FA5B21B}" sibTransId="{C4C1F8BF-31A4-474E-9BB2-6B4D70922694}"/>
    <dgm:cxn modelId="{A840FB9F-3DB6-4DEA-9C74-C09BA38B3205}" type="presOf" srcId="{F1788704-708E-4DC2-A888-2C7F8CD05B09}" destId="{347CA582-ADF2-47E1-BE17-875477B0A95D}" srcOrd="0" destOrd="0" presId="urn:microsoft.com/office/officeart/2005/8/layout/orgChart1"/>
    <dgm:cxn modelId="{4F8D43A9-25B9-4BAF-A43F-297604CB7EF2}" type="presOf" srcId="{ED7C0FE9-32EB-4608-9A03-D334D8EE82C9}" destId="{9A2778D6-004F-4FD8-A1BC-C6B206A32140}" srcOrd="0" destOrd="0" presId="urn:microsoft.com/office/officeart/2005/8/layout/orgChart1"/>
    <dgm:cxn modelId="{5DBAFDAC-24A4-4FE6-9BF8-F8A3E138464E}" type="presOf" srcId="{74F6CEE5-856E-4BB1-BC2E-862DA191F5D4}" destId="{43DEC02C-B1EE-4A0B-947D-BDABEA776433}" srcOrd="1" destOrd="0" presId="urn:microsoft.com/office/officeart/2005/8/layout/orgChart1"/>
    <dgm:cxn modelId="{D218B2B0-9ADD-42AD-AA21-FC85D9CABADE}" type="presOf" srcId="{22ECF17D-78F6-49B0-8009-6DDD3344F733}" destId="{37F5653D-4428-498F-861F-7533FB2E2348}" srcOrd="1" destOrd="0" presId="urn:microsoft.com/office/officeart/2005/8/layout/orgChart1"/>
    <dgm:cxn modelId="{C2DAF6B1-AD8D-471A-9BEE-A2B5EBD9D439}" type="presOf" srcId="{E69BB16B-F095-4B6F-BA8A-C01D143B8C25}" destId="{E1E9F6D1-CE76-47F1-BB35-7088C137E362}" srcOrd="0" destOrd="0" presId="urn:microsoft.com/office/officeart/2005/8/layout/orgChart1"/>
    <dgm:cxn modelId="{8C92C2B3-6DDF-49C7-9887-66BFA10FECD5}" srcId="{E0DCCE91-A579-4E8E-A911-CFAF59EB0B3B}" destId="{A5D1BBAA-165F-477D-BC70-7B01CE3B2286}" srcOrd="0" destOrd="0" parTransId="{FB51E48F-8219-4C34-BDD4-49D1129E3FC6}" sibTransId="{7403401F-51AA-4C7A-8E1B-754607EE8675}"/>
    <dgm:cxn modelId="{48FC66B7-1D77-4BE1-923A-5379F30E440A}" type="presOf" srcId="{A4173EFA-1161-4F75-854A-B3E8E7AB5861}" destId="{E6F203D7-27FC-427E-8386-53A2725F2BDB}" srcOrd="0" destOrd="0" presId="urn:microsoft.com/office/officeart/2005/8/layout/orgChart1"/>
    <dgm:cxn modelId="{EA86AEB8-05FD-4FC1-A0A7-1595FC80D693}" type="presOf" srcId="{2773BEA7-BAEE-4960-9E81-27C0C287CD68}" destId="{B8529BAF-F5D4-4ED7-9431-BF2B1269EE31}" srcOrd="0" destOrd="0" presId="urn:microsoft.com/office/officeart/2005/8/layout/orgChart1"/>
    <dgm:cxn modelId="{069156BC-8C08-4521-A4D9-1A7E58492D28}" type="presOf" srcId="{DAB1CB8C-EC72-4E3E-BA48-4E15AE1C0E95}" destId="{813F90F1-C430-433E-998B-21BC20755133}" srcOrd="0" destOrd="0" presId="urn:microsoft.com/office/officeart/2005/8/layout/orgChart1"/>
    <dgm:cxn modelId="{B05DF5BC-363C-428D-AA60-36023EA7B9B4}" srcId="{74F6CEE5-856E-4BB1-BC2E-862DA191F5D4}" destId="{6A3DF686-F441-46BF-9406-236F044567F2}" srcOrd="0" destOrd="0" parTransId="{F8BC76F0-C415-48AB-BB45-52B049E18D98}" sibTransId="{ED19AD2E-4AD9-424A-BB6C-A50763BEF8F7}"/>
    <dgm:cxn modelId="{0AAA44C0-E8CD-459D-987C-7B445E89DC44}" type="presOf" srcId="{73A2534E-FC90-46D4-A070-0DE23628108B}" destId="{75484836-6896-4CC8-BED3-4F4521E0F4B4}" srcOrd="0" destOrd="0" presId="urn:microsoft.com/office/officeart/2005/8/layout/orgChart1"/>
    <dgm:cxn modelId="{D6D1E2C2-5D8F-420F-839C-19DA703D069F}" srcId="{50C88423-B86A-4614-83FF-2072349825B3}" destId="{2773BEA7-BAEE-4960-9E81-27C0C287CD68}" srcOrd="2" destOrd="0" parTransId="{445D11B7-0CED-4238-84D0-3F3137794E3A}" sibTransId="{E03FDEE7-3F21-4511-81C6-CA35C958CDE1}"/>
    <dgm:cxn modelId="{C15736C4-02FD-4B09-B083-4A50BFAA068B}" type="presOf" srcId="{4DA8F076-EB53-4DD0-9695-71FDCC278BF7}" destId="{F5D46E1C-300A-4E6E-8416-779BAEDAC5B0}" srcOrd="0" destOrd="0" presId="urn:microsoft.com/office/officeart/2005/8/layout/orgChart1"/>
    <dgm:cxn modelId="{297AD7C8-9B56-4E70-BB4F-5600C02B8232}" type="presOf" srcId="{2123B275-6353-456F-A9E6-94F25DD9A3E4}" destId="{1D5B4E13-7FFB-4059-BBBE-9ADBD334C35E}" srcOrd="0" destOrd="0" presId="urn:microsoft.com/office/officeart/2005/8/layout/orgChart1"/>
    <dgm:cxn modelId="{E98A14C9-32E7-4D35-86DC-B3052AB0C9A4}" srcId="{2773BEA7-BAEE-4960-9E81-27C0C287CD68}" destId="{6B8617F1-958F-4EFF-B6C5-795D088B56A2}" srcOrd="0" destOrd="0" parTransId="{2AC1B107-0619-45BE-85F2-D8686994CA8D}" sibTransId="{B446FC4B-BFA1-4023-AFDF-276CC6C3F2E5}"/>
    <dgm:cxn modelId="{111BBDC9-D8D6-4676-B024-3D4D88A0C696}" type="presOf" srcId="{A5D1BBAA-165F-477D-BC70-7B01CE3B2286}" destId="{706EDAD4-64F7-4373-AEE7-9B4BC6E35F34}" srcOrd="0" destOrd="0" presId="urn:microsoft.com/office/officeart/2005/8/layout/orgChart1"/>
    <dgm:cxn modelId="{E99451CE-5E5C-428D-88AD-595DA96FBAA2}" type="presOf" srcId="{88553EA1-F23B-405F-81A8-055AA921707A}" destId="{E3A4898C-EDC9-41E8-A028-DDCA497D79DE}" srcOrd="0" destOrd="0" presId="urn:microsoft.com/office/officeart/2005/8/layout/orgChart1"/>
    <dgm:cxn modelId="{A1CF4CCF-0ECA-4B3D-96FB-3D4F8367C691}" type="presOf" srcId="{F8BC76F0-C415-48AB-BB45-52B049E18D98}" destId="{C97E77CE-C137-4920-ADBD-93AB472F40B3}" srcOrd="0" destOrd="0" presId="urn:microsoft.com/office/officeart/2005/8/layout/orgChart1"/>
    <dgm:cxn modelId="{55846DCF-4DDF-4968-A88F-2A961A812556}" type="presOf" srcId="{C629201E-BC66-4501-8FCF-1AA9A8547611}" destId="{3178B097-D8F0-4E36-9B3A-4054C11D65F7}" srcOrd="0" destOrd="0" presId="urn:microsoft.com/office/officeart/2005/8/layout/orgChart1"/>
    <dgm:cxn modelId="{A3862DD1-6491-4925-B46D-89510C961B9E}" type="presOf" srcId="{CFF1C7AA-635B-4C3A-9A19-D785C2770C5B}" destId="{C494A695-F647-4847-9D26-AF53F37E3E89}" srcOrd="0" destOrd="0" presId="urn:microsoft.com/office/officeart/2005/8/layout/orgChart1"/>
    <dgm:cxn modelId="{85EDB7D2-FD98-45E3-AC71-46D4C92C68CC}" type="presOf" srcId="{27626FC1-0458-4E46-8FC7-84D7D8B02C28}" destId="{4A472954-5478-4060-89E9-0922C382F940}" srcOrd="0" destOrd="0" presId="urn:microsoft.com/office/officeart/2005/8/layout/orgChart1"/>
    <dgm:cxn modelId="{4F151CD3-F378-498C-BAC1-980CE98F5142}" type="presOf" srcId="{F811B888-9D8E-4F29-B153-84D5546FC6DD}" destId="{7263E78D-04B2-4B87-B3C4-BA5442646890}" srcOrd="0" destOrd="0" presId="urn:microsoft.com/office/officeart/2005/8/layout/orgChart1"/>
    <dgm:cxn modelId="{4C9F3ADB-ACC4-49F4-A887-88E32045135B}" type="presOf" srcId="{49EBCDDA-9EEF-4081-BAA9-42D3255F0936}" destId="{233D3A08-98C5-42DA-A8B5-897050A13AAA}" srcOrd="0" destOrd="0" presId="urn:microsoft.com/office/officeart/2005/8/layout/orgChart1"/>
    <dgm:cxn modelId="{76030DDE-3395-4799-9286-77917C02C025}" type="presOf" srcId="{E0DCCE91-A579-4E8E-A911-CFAF59EB0B3B}" destId="{F1FEFF75-086B-4482-8D1F-8434E3D04A98}" srcOrd="1" destOrd="0" presId="urn:microsoft.com/office/officeart/2005/8/layout/orgChart1"/>
    <dgm:cxn modelId="{6DB7EBDE-5613-4BC6-AB51-E9D7216A40E3}" srcId="{F941536E-61B3-40F0-B04F-5B3A942F4408}" destId="{50C88423-B86A-4614-83FF-2072349825B3}" srcOrd="0" destOrd="0" parTransId="{273EBBC2-659F-49EB-9EBD-3970B9EB0F7D}" sibTransId="{D2B7352F-B0EC-4FDF-8D30-6B70831E6FC0}"/>
    <dgm:cxn modelId="{DB3AFAE5-D23A-4377-AD03-107D08F1190A}" type="presOf" srcId="{3B7576E0-0BED-43E0-A23F-C0F33D9E3037}" destId="{309E38B2-3CF6-4B6C-A4EB-BB4A6F828E3F}" srcOrd="0" destOrd="0" presId="urn:microsoft.com/office/officeart/2005/8/layout/orgChart1"/>
    <dgm:cxn modelId="{16AAF2E6-8B92-4021-BDBC-6E18C11F9CD6}" type="presOf" srcId="{22ECF17D-78F6-49B0-8009-6DDD3344F733}" destId="{DFBFB9A6-FB19-496B-BCFD-04442CA31B6B}" srcOrd="0" destOrd="0" presId="urn:microsoft.com/office/officeart/2005/8/layout/orgChart1"/>
    <dgm:cxn modelId="{915511ED-1BED-45B2-86F5-D4B3222141B5}" type="presOf" srcId="{E69BB16B-F095-4B6F-BA8A-C01D143B8C25}" destId="{01A98C00-8D40-4444-AAC0-35A078AA8956}" srcOrd="1" destOrd="0" presId="urn:microsoft.com/office/officeart/2005/8/layout/orgChart1"/>
    <dgm:cxn modelId="{EB0016EF-7F4C-4DE2-AA37-A495E79D3E04}" srcId="{E0DCCE91-A579-4E8E-A911-CFAF59EB0B3B}" destId="{B40D87D5-B049-4010-9F60-E029A0D4CFBA}" srcOrd="1" destOrd="0" parTransId="{3FFDF193-BB9C-4938-BD9B-9941C3E18670}" sibTransId="{17158482-43E4-4E61-A1E9-1F4D629856E4}"/>
    <dgm:cxn modelId="{A65829F6-758F-4E31-ABC0-01CD9D6B6CBB}" type="presOf" srcId="{49EBCDDA-9EEF-4081-BAA9-42D3255F0936}" destId="{1AD221DF-3791-4073-9BBB-F638176F57C5}" srcOrd="1" destOrd="0" presId="urn:microsoft.com/office/officeart/2005/8/layout/orgChart1"/>
    <dgm:cxn modelId="{98B564FD-67F1-4C70-BE13-7BC43A45218A}" type="presOf" srcId="{C0240A7D-6A37-42C3-B69D-10B6ED3F66B3}" destId="{08372C1C-5506-430C-9E29-507DB25DDCC5}" srcOrd="1" destOrd="0" presId="urn:microsoft.com/office/officeart/2005/8/layout/orgChart1"/>
    <dgm:cxn modelId="{83C77EFD-AE2F-402F-91BC-C3C57301B2A2}" srcId="{74F6CEE5-856E-4BB1-BC2E-862DA191F5D4}" destId="{2123B275-6353-456F-A9E6-94F25DD9A3E4}" srcOrd="2" destOrd="0" parTransId="{ED7C0FE9-32EB-4608-9A03-D334D8EE82C9}" sibTransId="{A5A2228A-0AC9-45BB-8E68-7FE4F1EEFF51}"/>
    <dgm:cxn modelId="{2B09C528-822E-4329-91A7-A2273B8AFC0D}" type="presParOf" srcId="{7A314D74-FF8A-4B32-91E1-8A1E430C4331}" destId="{F9E4B761-858D-4647-8304-25E75E7F805B}" srcOrd="0" destOrd="0" presId="urn:microsoft.com/office/officeart/2005/8/layout/orgChart1"/>
    <dgm:cxn modelId="{DD77424C-8460-48E3-9DC1-DA3FDD77EA3F}" type="presParOf" srcId="{F9E4B761-858D-4647-8304-25E75E7F805B}" destId="{D2E61231-8E9C-4BAC-A001-55E33C3FD5F3}" srcOrd="0" destOrd="0" presId="urn:microsoft.com/office/officeart/2005/8/layout/orgChart1"/>
    <dgm:cxn modelId="{7AC1C8AD-444B-4F5A-A26F-3BE3A220421F}" type="presParOf" srcId="{D2E61231-8E9C-4BAC-A001-55E33C3FD5F3}" destId="{7A1DA1A6-B960-40DA-8364-5FD64ACF9AF4}" srcOrd="0" destOrd="0" presId="urn:microsoft.com/office/officeart/2005/8/layout/orgChart1"/>
    <dgm:cxn modelId="{F8C48592-1352-4CEB-A478-743480740C18}" type="presParOf" srcId="{D2E61231-8E9C-4BAC-A001-55E33C3FD5F3}" destId="{C6367091-C8F9-4457-A9A9-6E27EB7129E2}" srcOrd="1" destOrd="0" presId="urn:microsoft.com/office/officeart/2005/8/layout/orgChart1"/>
    <dgm:cxn modelId="{D10D06E0-95A4-4F39-BC9A-B952A2F19DCD}" type="presParOf" srcId="{F9E4B761-858D-4647-8304-25E75E7F805B}" destId="{AE90FF25-E463-43E9-AC6C-0E2B52322BD9}" srcOrd="1" destOrd="0" presId="urn:microsoft.com/office/officeart/2005/8/layout/orgChart1"/>
    <dgm:cxn modelId="{3A88CC8E-F9B8-45A3-B27B-10A67998E5C1}" type="presParOf" srcId="{AE90FF25-E463-43E9-AC6C-0E2B52322BD9}" destId="{813F90F1-C430-433E-998B-21BC20755133}" srcOrd="0" destOrd="0" presId="urn:microsoft.com/office/officeart/2005/8/layout/orgChart1"/>
    <dgm:cxn modelId="{940F6C1F-AC65-4FB8-81C4-A760302D0B59}" type="presParOf" srcId="{AE90FF25-E463-43E9-AC6C-0E2B52322BD9}" destId="{DC53D2DC-167A-4471-9D7A-C4610BC441F9}" srcOrd="1" destOrd="0" presId="urn:microsoft.com/office/officeart/2005/8/layout/orgChart1"/>
    <dgm:cxn modelId="{44E9698A-40A5-40F3-8AA1-DBC0B8B4CE50}" type="presParOf" srcId="{DC53D2DC-167A-4471-9D7A-C4610BC441F9}" destId="{8EAE9C53-838B-436A-BE32-3740E2035E21}" srcOrd="0" destOrd="0" presId="urn:microsoft.com/office/officeart/2005/8/layout/orgChart1"/>
    <dgm:cxn modelId="{EFDAC8A3-6CC9-413E-BE97-625A31C90126}" type="presParOf" srcId="{8EAE9C53-838B-436A-BE32-3740E2035E21}" destId="{DFBFB9A6-FB19-496B-BCFD-04442CA31B6B}" srcOrd="0" destOrd="0" presId="urn:microsoft.com/office/officeart/2005/8/layout/orgChart1"/>
    <dgm:cxn modelId="{F70A3428-D82E-4803-8E8B-5880FF0DBD10}" type="presParOf" srcId="{8EAE9C53-838B-436A-BE32-3740E2035E21}" destId="{37F5653D-4428-498F-861F-7533FB2E2348}" srcOrd="1" destOrd="0" presId="urn:microsoft.com/office/officeart/2005/8/layout/orgChart1"/>
    <dgm:cxn modelId="{128837EF-5F38-4F29-811A-EE530E70BFB4}" type="presParOf" srcId="{DC53D2DC-167A-4471-9D7A-C4610BC441F9}" destId="{4468A81B-3A3C-4557-BB6D-4BDB5FF02DF2}" srcOrd="1" destOrd="0" presId="urn:microsoft.com/office/officeart/2005/8/layout/orgChart1"/>
    <dgm:cxn modelId="{A409E6EA-BCBF-4B9A-827F-8A339D4D1145}" type="presParOf" srcId="{4468A81B-3A3C-4557-BB6D-4BDB5FF02DF2}" destId="{3FFBB2F9-BDA1-48C5-9EC9-457F5043A4AD}" srcOrd="0" destOrd="0" presId="urn:microsoft.com/office/officeart/2005/8/layout/orgChart1"/>
    <dgm:cxn modelId="{E90043DF-5CEF-49E9-BF3E-79DC91BB1FFF}" type="presParOf" srcId="{4468A81B-3A3C-4557-BB6D-4BDB5FF02DF2}" destId="{F13F6DA2-0902-43B5-8018-8A6B0AE6C213}" srcOrd="1" destOrd="0" presId="urn:microsoft.com/office/officeart/2005/8/layout/orgChart1"/>
    <dgm:cxn modelId="{25D905B3-A070-45FA-BCED-8B7ECBD75305}" type="presParOf" srcId="{F13F6DA2-0902-43B5-8018-8A6B0AE6C213}" destId="{58E01CA9-ABE2-4A3A-AE61-66CACEF014BE}" srcOrd="0" destOrd="0" presId="urn:microsoft.com/office/officeart/2005/8/layout/orgChart1"/>
    <dgm:cxn modelId="{FAFA4DD6-0EF1-49E2-8F42-BB57E1DD2C62}" type="presParOf" srcId="{58E01CA9-ABE2-4A3A-AE61-66CACEF014BE}" destId="{347CA582-ADF2-47E1-BE17-875477B0A95D}" srcOrd="0" destOrd="0" presId="urn:microsoft.com/office/officeart/2005/8/layout/orgChart1"/>
    <dgm:cxn modelId="{B185CC37-AA7E-4F6D-9A2F-F155F07A5457}" type="presParOf" srcId="{58E01CA9-ABE2-4A3A-AE61-66CACEF014BE}" destId="{D23AEBC6-DA64-4D73-9826-A242BB77B1C9}" srcOrd="1" destOrd="0" presId="urn:microsoft.com/office/officeart/2005/8/layout/orgChart1"/>
    <dgm:cxn modelId="{6AE3C873-D4F1-456B-B522-43E76F0B2340}" type="presParOf" srcId="{F13F6DA2-0902-43B5-8018-8A6B0AE6C213}" destId="{2E572AFE-6D01-427F-B64A-D0466F8AF672}" srcOrd="1" destOrd="0" presId="urn:microsoft.com/office/officeart/2005/8/layout/orgChart1"/>
    <dgm:cxn modelId="{C6083C3F-9A32-4A81-BB95-528CF8056BFA}" type="presParOf" srcId="{F13F6DA2-0902-43B5-8018-8A6B0AE6C213}" destId="{6BDF1EB6-D97D-434A-9C4A-EAA47BB6A4DA}" srcOrd="2" destOrd="0" presId="urn:microsoft.com/office/officeart/2005/8/layout/orgChart1"/>
    <dgm:cxn modelId="{3167CD0B-BB6E-41FF-84DF-4B5B2B5EF6D6}" type="presParOf" srcId="{4468A81B-3A3C-4557-BB6D-4BDB5FF02DF2}" destId="{E3A4898C-EDC9-41E8-A028-DDCA497D79DE}" srcOrd="2" destOrd="0" presId="urn:microsoft.com/office/officeart/2005/8/layout/orgChart1"/>
    <dgm:cxn modelId="{8C8FBF94-ED07-456F-8091-B9363097E775}" type="presParOf" srcId="{4468A81B-3A3C-4557-BB6D-4BDB5FF02DF2}" destId="{23FB0B32-8F27-4D2D-B21D-3433C6872E39}" srcOrd="3" destOrd="0" presId="urn:microsoft.com/office/officeart/2005/8/layout/orgChart1"/>
    <dgm:cxn modelId="{8422BF66-8E44-4AAB-A133-994189C9863A}" type="presParOf" srcId="{23FB0B32-8F27-4D2D-B21D-3433C6872E39}" destId="{FC4E19E4-4247-4903-8779-8C42F8AEB1F8}" srcOrd="0" destOrd="0" presId="urn:microsoft.com/office/officeart/2005/8/layout/orgChart1"/>
    <dgm:cxn modelId="{F5376C7C-8815-497D-9295-66DCD3F1DF9C}" type="presParOf" srcId="{FC4E19E4-4247-4903-8779-8C42F8AEB1F8}" destId="{D2BFFC89-534E-463C-97B4-331F81859196}" srcOrd="0" destOrd="0" presId="urn:microsoft.com/office/officeart/2005/8/layout/orgChart1"/>
    <dgm:cxn modelId="{03EF05A8-98A9-4802-BB8D-87D7424D4CFE}" type="presParOf" srcId="{FC4E19E4-4247-4903-8779-8C42F8AEB1F8}" destId="{F7B87F2D-10F4-470F-93A3-FC4CAA0DC1EB}" srcOrd="1" destOrd="0" presId="urn:microsoft.com/office/officeart/2005/8/layout/orgChart1"/>
    <dgm:cxn modelId="{3FDED789-219F-4188-B16A-55E33B9A8B98}" type="presParOf" srcId="{23FB0B32-8F27-4D2D-B21D-3433C6872E39}" destId="{81A9F1DA-8458-489E-8616-1BC928918CF7}" srcOrd="1" destOrd="0" presId="urn:microsoft.com/office/officeart/2005/8/layout/orgChart1"/>
    <dgm:cxn modelId="{2BEEC8CA-6845-4745-94F7-DA3723B6702E}" type="presParOf" srcId="{23FB0B32-8F27-4D2D-B21D-3433C6872E39}" destId="{4B2CEAB0-867F-4E76-A243-7FD7932DBCD8}" srcOrd="2" destOrd="0" presId="urn:microsoft.com/office/officeart/2005/8/layout/orgChart1"/>
    <dgm:cxn modelId="{02BB7155-0ACD-4CE0-8EA2-A96FF47EAC2C}" type="presParOf" srcId="{DC53D2DC-167A-4471-9D7A-C4610BC441F9}" destId="{BD497927-046B-4437-BCF8-3B2F73472B40}" srcOrd="2" destOrd="0" presId="urn:microsoft.com/office/officeart/2005/8/layout/orgChart1"/>
    <dgm:cxn modelId="{B8239011-7B6E-4AC2-973B-00DB6578D803}" type="presParOf" srcId="{AE90FF25-E463-43E9-AC6C-0E2B52322BD9}" destId="{4A472954-5478-4060-89E9-0922C382F940}" srcOrd="2" destOrd="0" presId="urn:microsoft.com/office/officeart/2005/8/layout/orgChart1"/>
    <dgm:cxn modelId="{0F19C184-08C5-481F-B2A6-575CC1D5167F}" type="presParOf" srcId="{AE90FF25-E463-43E9-AC6C-0E2B52322BD9}" destId="{CC299AF8-9086-46A2-ADB8-3CCBA76B8E6D}" srcOrd="3" destOrd="0" presId="urn:microsoft.com/office/officeart/2005/8/layout/orgChart1"/>
    <dgm:cxn modelId="{BE310A8C-44D2-4A5C-B4BE-3A6C7FF43EB3}" type="presParOf" srcId="{CC299AF8-9086-46A2-ADB8-3CCBA76B8E6D}" destId="{E0656497-EBD2-4A1D-9F52-56D3E10FF515}" srcOrd="0" destOrd="0" presId="urn:microsoft.com/office/officeart/2005/8/layout/orgChart1"/>
    <dgm:cxn modelId="{59FF7F07-57BA-4DC6-8705-84205E38C301}" type="presParOf" srcId="{E0656497-EBD2-4A1D-9F52-56D3E10FF515}" destId="{A6197F63-3E78-445D-A673-F54909B07B16}" srcOrd="0" destOrd="0" presId="urn:microsoft.com/office/officeart/2005/8/layout/orgChart1"/>
    <dgm:cxn modelId="{A9E365CA-1223-4599-BF0F-F5F4781F02D2}" type="presParOf" srcId="{E0656497-EBD2-4A1D-9F52-56D3E10FF515}" destId="{9040D7E2-D6B2-4A0C-8913-36A86A5BC3FB}" srcOrd="1" destOrd="0" presId="urn:microsoft.com/office/officeart/2005/8/layout/orgChart1"/>
    <dgm:cxn modelId="{812E5715-ADAC-416A-8449-C6FAC4982759}" type="presParOf" srcId="{CC299AF8-9086-46A2-ADB8-3CCBA76B8E6D}" destId="{7EECE1DD-A80D-4A21-8291-1135D4CB5877}" srcOrd="1" destOrd="0" presId="urn:microsoft.com/office/officeart/2005/8/layout/orgChart1"/>
    <dgm:cxn modelId="{D419A95E-9418-4C99-A03A-1A310CCFDC9C}" type="presParOf" srcId="{7EECE1DD-A80D-4A21-8291-1135D4CB5877}" destId="{1E5833D1-5B66-4E43-8B2C-6A3CB51391D0}" srcOrd="0" destOrd="0" presId="urn:microsoft.com/office/officeart/2005/8/layout/orgChart1"/>
    <dgm:cxn modelId="{6D9B5462-81B6-4BAC-A6D9-32B4043DB968}" type="presParOf" srcId="{7EECE1DD-A80D-4A21-8291-1135D4CB5877}" destId="{4FDBA34C-7571-4DA3-AE08-E9013908D010}" srcOrd="1" destOrd="0" presId="urn:microsoft.com/office/officeart/2005/8/layout/orgChart1"/>
    <dgm:cxn modelId="{EC364657-5644-47CB-A020-4E0BFCF278ED}" type="presParOf" srcId="{4FDBA34C-7571-4DA3-AE08-E9013908D010}" destId="{63958174-4BDB-47F7-B05C-D2EBBC13ECFB}" srcOrd="0" destOrd="0" presId="urn:microsoft.com/office/officeart/2005/8/layout/orgChart1"/>
    <dgm:cxn modelId="{59EE2A92-9FA6-4233-98A3-744A4B512B4B}" type="presParOf" srcId="{63958174-4BDB-47F7-B05C-D2EBBC13ECFB}" destId="{F5D46E1C-300A-4E6E-8416-779BAEDAC5B0}" srcOrd="0" destOrd="0" presId="urn:microsoft.com/office/officeart/2005/8/layout/orgChart1"/>
    <dgm:cxn modelId="{351F21C8-687A-4BB6-963C-C9B5128E062E}" type="presParOf" srcId="{63958174-4BDB-47F7-B05C-D2EBBC13ECFB}" destId="{3C8D8038-15BC-443E-BC8E-FA4D023F99B9}" srcOrd="1" destOrd="0" presId="urn:microsoft.com/office/officeart/2005/8/layout/orgChart1"/>
    <dgm:cxn modelId="{4CD4FB36-28C6-4E6C-A911-879E91D69096}" type="presParOf" srcId="{4FDBA34C-7571-4DA3-AE08-E9013908D010}" destId="{56AD2EEF-8B80-47C6-AD7A-2C0DB8F10633}" srcOrd="1" destOrd="0" presId="urn:microsoft.com/office/officeart/2005/8/layout/orgChart1"/>
    <dgm:cxn modelId="{14786C58-EAB9-4947-88CE-5DF1F8F79161}" type="presParOf" srcId="{4FDBA34C-7571-4DA3-AE08-E9013908D010}" destId="{2457353A-9659-4231-A36A-93DD10879EDA}" srcOrd="2" destOrd="0" presId="urn:microsoft.com/office/officeart/2005/8/layout/orgChart1"/>
    <dgm:cxn modelId="{D46DCA30-9DA5-4457-A917-93015CA2625A}" type="presParOf" srcId="{7EECE1DD-A80D-4A21-8291-1135D4CB5877}" destId="{75484836-6896-4CC8-BED3-4F4521E0F4B4}" srcOrd="2" destOrd="0" presId="urn:microsoft.com/office/officeart/2005/8/layout/orgChart1"/>
    <dgm:cxn modelId="{49304F82-F637-4008-B734-9000ADC355CF}" type="presParOf" srcId="{7EECE1DD-A80D-4A21-8291-1135D4CB5877}" destId="{235F1119-2B94-4997-A237-EFF41F1763D1}" srcOrd="3" destOrd="0" presId="urn:microsoft.com/office/officeart/2005/8/layout/orgChart1"/>
    <dgm:cxn modelId="{A1CFF27D-FB14-487E-868A-3E056D66A3BF}" type="presParOf" srcId="{235F1119-2B94-4997-A237-EFF41F1763D1}" destId="{BE084EA0-6720-4838-AD3C-75E76EDB163E}" srcOrd="0" destOrd="0" presId="urn:microsoft.com/office/officeart/2005/8/layout/orgChart1"/>
    <dgm:cxn modelId="{0B7B7E1D-0640-4944-80CF-72BD7DB9EA7D}" type="presParOf" srcId="{BE084EA0-6720-4838-AD3C-75E76EDB163E}" destId="{140A8066-4C98-40C0-BAFC-F16F5F901B54}" srcOrd="0" destOrd="0" presId="urn:microsoft.com/office/officeart/2005/8/layout/orgChart1"/>
    <dgm:cxn modelId="{505C1425-AED8-4FBD-9441-BA4D21F36DFC}" type="presParOf" srcId="{BE084EA0-6720-4838-AD3C-75E76EDB163E}" destId="{08372C1C-5506-430C-9E29-507DB25DDCC5}" srcOrd="1" destOrd="0" presId="urn:microsoft.com/office/officeart/2005/8/layout/orgChart1"/>
    <dgm:cxn modelId="{60A43F10-DCF1-42EB-8E00-871C4B601A9D}" type="presParOf" srcId="{235F1119-2B94-4997-A237-EFF41F1763D1}" destId="{BFBD6CD2-2911-464A-A8B5-D35C0C98E047}" srcOrd="1" destOrd="0" presId="urn:microsoft.com/office/officeart/2005/8/layout/orgChart1"/>
    <dgm:cxn modelId="{CF7F0477-CD17-4290-B0AB-72F0D23444B2}" type="presParOf" srcId="{235F1119-2B94-4997-A237-EFF41F1763D1}" destId="{09A9EAFD-4527-4B53-8204-C830A02BADC2}" srcOrd="2" destOrd="0" presId="urn:microsoft.com/office/officeart/2005/8/layout/orgChart1"/>
    <dgm:cxn modelId="{19804BD9-D787-47E2-AD20-37798F60222C}" type="presParOf" srcId="{7EECE1DD-A80D-4A21-8291-1135D4CB5877}" destId="{1EB5047A-E4F6-490F-B140-E5E7E0439B2C}" srcOrd="4" destOrd="0" presId="urn:microsoft.com/office/officeart/2005/8/layout/orgChart1"/>
    <dgm:cxn modelId="{1D464F13-A0A9-4DB5-AB09-ACA76AAFB53E}" type="presParOf" srcId="{7EECE1DD-A80D-4A21-8291-1135D4CB5877}" destId="{CE3FB6B7-504F-4EE4-BEB0-5F294B9F27EA}" srcOrd="5" destOrd="0" presId="urn:microsoft.com/office/officeart/2005/8/layout/orgChart1"/>
    <dgm:cxn modelId="{807BC157-99F7-4681-BCEE-3BD504DAD9C3}" type="presParOf" srcId="{CE3FB6B7-504F-4EE4-BEB0-5F294B9F27EA}" destId="{C98F7A66-E7E5-47EA-9E82-98C6B6D36046}" srcOrd="0" destOrd="0" presId="urn:microsoft.com/office/officeart/2005/8/layout/orgChart1"/>
    <dgm:cxn modelId="{E1286233-9495-4A75-A1BC-DAAB12F57BE0}" type="presParOf" srcId="{C98F7A66-E7E5-47EA-9E82-98C6B6D36046}" destId="{233D3A08-98C5-42DA-A8B5-897050A13AAA}" srcOrd="0" destOrd="0" presId="urn:microsoft.com/office/officeart/2005/8/layout/orgChart1"/>
    <dgm:cxn modelId="{E060A767-C01C-40C0-B145-BC11A0F2ED38}" type="presParOf" srcId="{C98F7A66-E7E5-47EA-9E82-98C6B6D36046}" destId="{1AD221DF-3791-4073-9BBB-F638176F57C5}" srcOrd="1" destOrd="0" presId="urn:microsoft.com/office/officeart/2005/8/layout/orgChart1"/>
    <dgm:cxn modelId="{486F4EF4-AD8F-42B7-8812-8A1CF11716A6}" type="presParOf" srcId="{CE3FB6B7-504F-4EE4-BEB0-5F294B9F27EA}" destId="{BCCDF694-DECD-45D2-BE4C-DE4B64F018A6}" srcOrd="1" destOrd="0" presId="urn:microsoft.com/office/officeart/2005/8/layout/orgChart1"/>
    <dgm:cxn modelId="{DC7F7BE0-23DD-46E0-A5FD-5B2325AE9751}" type="presParOf" srcId="{CE3FB6B7-504F-4EE4-BEB0-5F294B9F27EA}" destId="{40D52F78-A7F0-42B0-B4BF-8F89D6EEEA33}" srcOrd="2" destOrd="0" presId="urn:microsoft.com/office/officeart/2005/8/layout/orgChart1"/>
    <dgm:cxn modelId="{45A1C881-7121-4CA0-A618-FA6EFE4C0A55}" type="presParOf" srcId="{7EECE1DD-A80D-4A21-8291-1135D4CB5877}" destId="{2936F4A6-C6A1-4AE9-9127-819CD09D9083}" srcOrd="6" destOrd="0" presId="urn:microsoft.com/office/officeart/2005/8/layout/orgChart1"/>
    <dgm:cxn modelId="{FD9C0DD5-3B63-4070-89E0-C26A83FE2CAF}" type="presParOf" srcId="{7EECE1DD-A80D-4A21-8291-1135D4CB5877}" destId="{E773DD84-FF0C-4C35-98D9-A1C0770D6DE3}" srcOrd="7" destOrd="0" presId="urn:microsoft.com/office/officeart/2005/8/layout/orgChart1"/>
    <dgm:cxn modelId="{B059F471-AC36-4B4C-B902-7D63D6C26832}" type="presParOf" srcId="{E773DD84-FF0C-4C35-98D9-A1C0770D6DE3}" destId="{A829FE53-974A-41C2-9776-92EC208E302B}" srcOrd="0" destOrd="0" presId="urn:microsoft.com/office/officeart/2005/8/layout/orgChart1"/>
    <dgm:cxn modelId="{45264424-F620-487E-841C-3A159B569416}" type="presParOf" srcId="{A829FE53-974A-41C2-9776-92EC208E302B}" destId="{E6F203D7-27FC-427E-8386-53A2725F2BDB}" srcOrd="0" destOrd="0" presId="urn:microsoft.com/office/officeart/2005/8/layout/orgChart1"/>
    <dgm:cxn modelId="{DC412A00-205C-40E0-873C-90E47D8C139A}" type="presParOf" srcId="{A829FE53-974A-41C2-9776-92EC208E302B}" destId="{7110D8A9-8CEF-44C2-860D-AF06D6EFB94A}" srcOrd="1" destOrd="0" presId="urn:microsoft.com/office/officeart/2005/8/layout/orgChart1"/>
    <dgm:cxn modelId="{9F98211A-DB5E-473F-BC89-3EA8F78737A2}" type="presParOf" srcId="{E773DD84-FF0C-4C35-98D9-A1C0770D6DE3}" destId="{F93C50CB-F1B6-479C-AE1E-72DF764ADC0F}" srcOrd="1" destOrd="0" presId="urn:microsoft.com/office/officeart/2005/8/layout/orgChart1"/>
    <dgm:cxn modelId="{0BBADE93-4353-43E8-BD9B-71CD5981EBB9}" type="presParOf" srcId="{E773DD84-FF0C-4C35-98D9-A1C0770D6DE3}" destId="{9DE9BA8B-3DF2-4F97-91FB-0F1629F09100}" srcOrd="2" destOrd="0" presId="urn:microsoft.com/office/officeart/2005/8/layout/orgChart1"/>
    <dgm:cxn modelId="{1141B6DD-6534-466F-AA41-CA6721F352C4}" type="presParOf" srcId="{CC299AF8-9086-46A2-ADB8-3CCBA76B8E6D}" destId="{20598DF4-8613-4579-8B28-029A54B570BF}" srcOrd="2" destOrd="0" presId="urn:microsoft.com/office/officeart/2005/8/layout/orgChart1"/>
    <dgm:cxn modelId="{2638DDEE-1A2E-4477-B2A6-8A9F63309FDA}" type="presParOf" srcId="{AE90FF25-E463-43E9-AC6C-0E2B52322BD9}" destId="{3C9D2F9C-B133-4BCB-B0B3-8BD2B1A0082F}" srcOrd="4" destOrd="0" presId="urn:microsoft.com/office/officeart/2005/8/layout/orgChart1"/>
    <dgm:cxn modelId="{33DD9CC9-DF4F-4A09-8B08-61DFD735509D}" type="presParOf" srcId="{AE90FF25-E463-43E9-AC6C-0E2B52322BD9}" destId="{8813E5E5-3770-4BE6-973C-A5E921A5B2CC}" srcOrd="5" destOrd="0" presId="urn:microsoft.com/office/officeart/2005/8/layout/orgChart1"/>
    <dgm:cxn modelId="{0834443A-F5AF-4A6F-815F-90FC04C5514D}" type="presParOf" srcId="{8813E5E5-3770-4BE6-973C-A5E921A5B2CC}" destId="{F470AB09-ECC1-4D66-B2DB-A36DE32BC2A0}" srcOrd="0" destOrd="0" presId="urn:microsoft.com/office/officeart/2005/8/layout/orgChart1"/>
    <dgm:cxn modelId="{4716ED4F-C386-4AAD-92DC-DE8026AA99E0}" type="presParOf" srcId="{F470AB09-ECC1-4D66-B2DB-A36DE32BC2A0}" destId="{B8529BAF-F5D4-4ED7-9431-BF2B1269EE31}" srcOrd="0" destOrd="0" presId="urn:microsoft.com/office/officeart/2005/8/layout/orgChart1"/>
    <dgm:cxn modelId="{C54A710D-3398-49F0-82C0-E7D5356EFE60}" type="presParOf" srcId="{F470AB09-ECC1-4D66-B2DB-A36DE32BC2A0}" destId="{188D70E5-E2AF-4960-849F-CE8BA60822FD}" srcOrd="1" destOrd="0" presId="urn:microsoft.com/office/officeart/2005/8/layout/orgChart1"/>
    <dgm:cxn modelId="{ADFAF73B-D659-4FE0-9498-D7A66AA472EB}" type="presParOf" srcId="{8813E5E5-3770-4BE6-973C-A5E921A5B2CC}" destId="{8D29492F-1C41-456F-A1D0-CEB2386F3E13}" srcOrd="1" destOrd="0" presId="urn:microsoft.com/office/officeart/2005/8/layout/orgChart1"/>
    <dgm:cxn modelId="{B4D0DA9F-195F-40D0-9E65-8B54BC6C0B15}" type="presParOf" srcId="{8D29492F-1C41-456F-A1D0-CEB2386F3E13}" destId="{2B6C5963-A980-43E2-B41C-33FC8D299B05}" srcOrd="0" destOrd="0" presId="urn:microsoft.com/office/officeart/2005/8/layout/orgChart1"/>
    <dgm:cxn modelId="{2F251F54-7CE3-4392-93C7-8511051445A2}" type="presParOf" srcId="{8D29492F-1C41-456F-A1D0-CEB2386F3E13}" destId="{AF5EA175-B440-4153-81F8-32CC70F82CF6}" srcOrd="1" destOrd="0" presId="urn:microsoft.com/office/officeart/2005/8/layout/orgChart1"/>
    <dgm:cxn modelId="{ABCF611B-9F45-46EC-9393-551E922A3D41}" type="presParOf" srcId="{AF5EA175-B440-4153-81F8-32CC70F82CF6}" destId="{39D02FD7-E8F1-4A65-9B76-3206701D7E36}" srcOrd="0" destOrd="0" presId="urn:microsoft.com/office/officeart/2005/8/layout/orgChart1"/>
    <dgm:cxn modelId="{FF343C14-24C4-4944-83E3-8D29EFAC890B}" type="presParOf" srcId="{39D02FD7-E8F1-4A65-9B76-3206701D7E36}" destId="{895CF28C-9467-4019-BE5E-5D325E19ADD2}" srcOrd="0" destOrd="0" presId="urn:microsoft.com/office/officeart/2005/8/layout/orgChart1"/>
    <dgm:cxn modelId="{4AB29416-DFF0-474F-B5DF-012822549271}" type="presParOf" srcId="{39D02FD7-E8F1-4A65-9B76-3206701D7E36}" destId="{90F14009-B20B-43EF-B4E0-E2BB5862C6FC}" srcOrd="1" destOrd="0" presId="urn:microsoft.com/office/officeart/2005/8/layout/orgChart1"/>
    <dgm:cxn modelId="{51B58BA4-9D2B-4653-B70E-4579E463A8E9}" type="presParOf" srcId="{AF5EA175-B440-4153-81F8-32CC70F82CF6}" destId="{24992F0B-3F63-4555-A920-056BF98F5A53}" srcOrd="1" destOrd="0" presId="urn:microsoft.com/office/officeart/2005/8/layout/orgChart1"/>
    <dgm:cxn modelId="{FB3C0B98-D169-4EC5-9EE3-CE28D88A7B47}" type="presParOf" srcId="{AF5EA175-B440-4153-81F8-32CC70F82CF6}" destId="{0054ECC0-587D-4E81-ABBA-E66F3F6EC700}" srcOrd="2" destOrd="0" presId="urn:microsoft.com/office/officeart/2005/8/layout/orgChart1"/>
    <dgm:cxn modelId="{90D34EC8-933F-4E20-8DD3-5C749650B3A0}" type="presParOf" srcId="{8D29492F-1C41-456F-A1D0-CEB2386F3E13}" destId="{6B94C970-9BA2-4B0C-8324-4CC61CDE55C4}" srcOrd="2" destOrd="0" presId="urn:microsoft.com/office/officeart/2005/8/layout/orgChart1"/>
    <dgm:cxn modelId="{10F4C38A-E861-4630-A7D2-7695FBD9F3FE}" type="presParOf" srcId="{8D29492F-1C41-456F-A1D0-CEB2386F3E13}" destId="{BB4C40D0-0D00-42D4-B5C1-C6D2E07A19BD}" srcOrd="3" destOrd="0" presId="urn:microsoft.com/office/officeart/2005/8/layout/orgChart1"/>
    <dgm:cxn modelId="{96016784-5CBC-4070-A66D-8DAF672C6B92}" type="presParOf" srcId="{BB4C40D0-0D00-42D4-B5C1-C6D2E07A19BD}" destId="{ADA9E7EB-BEC7-4A7B-ACF3-282C8A60CA03}" srcOrd="0" destOrd="0" presId="urn:microsoft.com/office/officeart/2005/8/layout/orgChart1"/>
    <dgm:cxn modelId="{CC886BD3-F683-489C-A78B-4D69BD6252F2}" type="presParOf" srcId="{ADA9E7EB-BEC7-4A7B-ACF3-282C8A60CA03}" destId="{E1E9F6D1-CE76-47F1-BB35-7088C137E362}" srcOrd="0" destOrd="0" presId="urn:microsoft.com/office/officeart/2005/8/layout/orgChart1"/>
    <dgm:cxn modelId="{D99DEAC3-EC83-4A9B-AC0D-49D1F2D52036}" type="presParOf" srcId="{ADA9E7EB-BEC7-4A7B-ACF3-282C8A60CA03}" destId="{01A98C00-8D40-4444-AAC0-35A078AA8956}" srcOrd="1" destOrd="0" presId="urn:microsoft.com/office/officeart/2005/8/layout/orgChart1"/>
    <dgm:cxn modelId="{695C314F-61A6-40B0-9CB1-6BDA1FFB24B9}" type="presParOf" srcId="{BB4C40D0-0D00-42D4-B5C1-C6D2E07A19BD}" destId="{D0AD82E2-DD42-4B3A-9B0C-26939497B1D7}" srcOrd="1" destOrd="0" presId="urn:microsoft.com/office/officeart/2005/8/layout/orgChart1"/>
    <dgm:cxn modelId="{9031125D-4566-4D06-8FED-7114965F265E}" type="presParOf" srcId="{BB4C40D0-0D00-42D4-B5C1-C6D2E07A19BD}" destId="{3FF4AFEC-ECE1-4B09-B51A-17BDF5E16ADF}" srcOrd="2" destOrd="0" presId="urn:microsoft.com/office/officeart/2005/8/layout/orgChart1"/>
    <dgm:cxn modelId="{51944B33-D4C8-4C42-B839-7D589C2E3759}" type="presParOf" srcId="{8D29492F-1C41-456F-A1D0-CEB2386F3E13}" destId="{72DB6E75-51CC-4A49-8B25-FDAFA219D124}" srcOrd="4" destOrd="0" presId="urn:microsoft.com/office/officeart/2005/8/layout/orgChart1"/>
    <dgm:cxn modelId="{2D9509F2-5689-4F51-B3D7-0655BADAEE7F}" type="presParOf" srcId="{8D29492F-1C41-456F-A1D0-CEB2386F3E13}" destId="{1B04E382-71CF-46E6-848F-151DEF50FBCB}" srcOrd="5" destOrd="0" presId="urn:microsoft.com/office/officeart/2005/8/layout/orgChart1"/>
    <dgm:cxn modelId="{9EC29450-6E22-45FE-81B3-329BCF8D0878}" type="presParOf" srcId="{1B04E382-71CF-46E6-848F-151DEF50FBCB}" destId="{DF27E740-BC91-4071-88E6-A041F2ED41EB}" srcOrd="0" destOrd="0" presId="urn:microsoft.com/office/officeart/2005/8/layout/orgChart1"/>
    <dgm:cxn modelId="{BCFDF7A4-24F9-4C39-B8D0-D201554B22DC}" type="presParOf" srcId="{DF27E740-BC91-4071-88E6-A041F2ED41EB}" destId="{1869839A-63AC-4AC2-974D-B02AD012EBB1}" srcOrd="0" destOrd="0" presId="urn:microsoft.com/office/officeart/2005/8/layout/orgChart1"/>
    <dgm:cxn modelId="{667078A3-6684-467C-AB2D-8C7AC5493608}" type="presParOf" srcId="{DF27E740-BC91-4071-88E6-A041F2ED41EB}" destId="{39667E65-57EB-453B-83A1-0E48ED051230}" srcOrd="1" destOrd="0" presId="urn:microsoft.com/office/officeart/2005/8/layout/orgChart1"/>
    <dgm:cxn modelId="{57847783-C8B0-46D9-9B78-7BEC2A6596C7}" type="presParOf" srcId="{1B04E382-71CF-46E6-848F-151DEF50FBCB}" destId="{A6DB60AF-1800-4BAB-A8D0-B37C37E52DDD}" srcOrd="1" destOrd="0" presId="urn:microsoft.com/office/officeart/2005/8/layout/orgChart1"/>
    <dgm:cxn modelId="{273BA1C9-C1FE-4BAF-86E6-7AF3171F2F72}" type="presParOf" srcId="{1B04E382-71CF-46E6-848F-151DEF50FBCB}" destId="{DBB1384D-D655-40F4-B13B-76D03B2E8E42}" srcOrd="2" destOrd="0" presId="urn:microsoft.com/office/officeart/2005/8/layout/orgChart1"/>
    <dgm:cxn modelId="{05114E56-E16D-4AFA-BB4D-205A625FE473}" type="presParOf" srcId="{8813E5E5-3770-4BE6-973C-A5E921A5B2CC}" destId="{1345DAE7-87E6-4589-A755-B68455E011A9}" srcOrd="2" destOrd="0" presId="urn:microsoft.com/office/officeart/2005/8/layout/orgChart1"/>
    <dgm:cxn modelId="{7B9EE822-88FB-4599-9B1D-C1042AE6A49B}" type="presParOf" srcId="{AE90FF25-E463-43E9-AC6C-0E2B52322BD9}" destId="{3178B097-D8F0-4E36-9B3A-4054C11D65F7}" srcOrd="6" destOrd="0" presId="urn:microsoft.com/office/officeart/2005/8/layout/orgChart1"/>
    <dgm:cxn modelId="{218871AC-A8A1-4391-960A-51893A4ADDF9}" type="presParOf" srcId="{AE90FF25-E463-43E9-AC6C-0E2B52322BD9}" destId="{4DD7E785-111A-45D7-B62E-A3E2CA5554A0}" srcOrd="7" destOrd="0" presId="urn:microsoft.com/office/officeart/2005/8/layout/orgChart1"/>
    <dgm:cxn modelId="{07F527BF-7CB2-4C66-A094-421F4EF01107}" type="presParOf" srcId="{4DD7E785-111A-45D7-B62E-A3E2CA5554A0}" destId="{1C7FD3E6-BBFA-4540-A97F-D08370984493}" srcOrd="0" destOrd="0" presId="urn:microsoft.com/office/officeart/2005/8/layout/orgChart1"/>
    <dgm:cxn modelId="{83A9AC71-83E9-4985-B7F7-D7B3DB0DCE97}" type="presParOf" srcId="{1C7FD3E6-BBFA-4540-A97F-D08370984493}" destId="{7E74FE0C-3C46-4FE5-85C5-B46FEE044613}" srcOrd="0" destOrd="0" presId="urn:microsoft.com/office/officeart/2005/8/layout/orgChart1"/>
    <dgm:cxn modelId="{1945B943-0A16-47AB-9533-1FBD88D60A64}" type="presParOf" srcId="{1C7FD3E6-BBFA-4540-A97F-D08370984493}" destId="{F1FEFF75-086B-4482-8D1F-8434E3D04A98}" srcOrd="1" destOrd="0" presId="urn:microsoft.com/office/officeart/2005/8/layout/orgChart1"/>
    <dgm:cxn modelId="{8065ABC6-2885-439C-B1F2-8C118A1FC99F}" type="presParOf" srcId="{4DD7E785-111A-45D7-B62E-A3E2CA5554A0}" destId="{D21210C5-9E0F-4B70-8CB9-F2073368AD25}" srcOrd="1" destOrd="0" presId="urn:microsoft.com/office/officeart/2005/8/layout/orgChart1"/>
    <dgm:cxn modelId="{53BC797D-FC37-46B8-BC6B-A63E9A8B0265}" type="presParOf" srcId="{D21210C5-9E0F-4B70-8CB9-F2073368AD25}" destId="{A7050282-8C16-4FE3-9A0C-10F19F6FE89D}" srcOrd="0" destOrd="0" presId="urn:microsoft.com/office/officeart/2005/8/layout/orgChart1"/>
    <dgm:cxn modelId="{EDA8A2A1-4E0A-4962-B912-3463F92212C7}" type="presParOf" srcId="{D21210C5-9E0F-4B70-8CB9-F2073368AD25}" destId="{2857F059-8B73-4EF3-B01A-BAF1A397D343}" srcOrd="1" destOrd="0" presId="urn:microsoft.com/office/officeart/2005/8/layout/orgChart1"/>
    <dgm:cxn modelId="{A48CA1C1-C28A-4136-9FD2-60D10549DD9C}" type="presParOf" srcId="{2857F059-8B73-4EF3-B01A-BAF1A397D343}" destId="{B28D8A27-1DF6-47B2-A143-4EA1A3ACA181}" srcOrd="0" destOrd="0" presId="urn:microsoft.com/office/officeart/2005/8/layout/orgChart1"/>
    <dgm:cxn modelId="{70FB489E-DD02-4F4F-A4FC-4B5F0D673FCA}" type="presParOf" srcId="{B28D8A27-1DF6-47B2-A143-4EA1A3ACA181}" destId="{706EDAD4-64F7-4373-AEE7-9B4BC6E35F34}" srcOrd="0" destOrd="0" presId="urn:microsoft.com/office/officeart/2005/8/layout/orgChart1"/>
    <dgm:cxn modelId="{460377D4-B3C2-4EA9-BA38-F6017BD581C2}" type="presParOf" srcId="{B28D8A27-1DF6-47B2-A143-4EA1A3ACA181}" destId="{84E2392C-FA31-4DE5-82EB-D4AF6C233A35}" srcOrd="1" destOrd="0" presId="urn:microsoft.com/office/officeart/2005/8/layout/orgChart1"/>
    <dgm:cxn modelId="{198FFCAD-BD8E-42B1-BC9C-4D029DD44CBC}" type="presParOf" srcId="{2857F059-8B73-4EF3-B01A-BAF1A397D343}" destId="{05D09148-74FC-482E-97D8-BD8D8A8BCB79}" srcOrd="1" destOrd="0" presId="urn:microsoft.com/office/officeart/2005/8/layout/orgChart1"/>
    <dgm:cxn modelId="{C6CD1AB2-0B4F-4421-AC66-424D85A0F75D}" type="presParOf" srcId="{2857F059-8B73-4EF3-B01A-BAF1A397D343}" destId="{8E8AA60D-D6CD-414C-9A7A-CF993873DE9F}" srcOrd="2" destOrd="0" presId="urn:microsoft.com/office/officeart/2005/8/layout/orgChart1"/>
    <dgm:cxn modelId="{F598734F-75D7-4C84-A308-1DACACE0014E}" type="presParOf" srcId="{D21210C5-9E0F-4B70-8CB9-F2073368AD25}" destId="{8610888F-8EBC-44CC-AE12-7A5B5251ABD5}" srcOrd="2" destOrd="0" presId="urn:microsoft.com/office/officeart/2005/8/layout/orgChart1"/>
    <dgm:cxn modelId="{218E20DB-5E25-450E-B02B-A4E993B27E50}" type="presParOf" srcId="{D21210C5-9E0F-4B70-8CB9-F2073368AD25}" destId="{A4177839-D6BE-4615-9D41-AFE1075A308C}" srcOrd="3" destOrd="0" presId="urn:microsoft.com/office/officeart/2005/8/layout/orgChart1"/>
    <dgm:cxn modelId="{C6E5DB1E-0F9B-478D-AC7A-65E3FC218BE8}" type="presParOf" srcId="{A4177839-D6BE-4615-9D41-AFE1075A308C}" destId="{A6531C2E-114C-4FF5-B379-C777E79DB109}" srcOrd="0" destOrd="0" presId="urn:microsoft.com/office/officeart/2005/8/layout/orgChart1"/>
    <dgm:cxn modelId="{8C5AAD97-BB26-47C4-929F-2D688CC8E087}" type="presParOf" srcId="{A6531C2E-114C-4FF5-B379-C777E79DB109}" destId="{8435D8D3-1CD4-4FF2-A99C-768E02A10304}" srcOrd="0" destOrd="0" presId="urn:microsoft.com/office/officeart/2005/8/layout/orgChart1"/>
    <dgm:cxn modelId="{68FBBBE3-B418-4E45-8CC4-1376B95B669E}" type="presParOf" srcId="{A6531C2E-114C-4FF5-B379-C777E79DB109}" destId="{9C0C3FD8-76CD-4D08-81FF-AD8E7EF26D11}" srcOrd="1" destOrd="0" presId="urn:microsoft.com/office/officeart/2005/8/layout/orgChart1"/>
    <dgm:cxn modelId="{863116CE-68A1-43A4-9A7B-8D321C938908}" type="presParOf" srcId="{A4177839-D6BE-4615-9D41-AFE1075A308C}" destId="{C0DCE3D1-417B-4495-A393-67E23D1A8CB5}" srcOrd="1" destOrd="0" presId="urn:microsoft.com/office/officeart/2005/8/layout/orgChart1"/>
    <dgm:cxn modelId="{DA719D72-5FA0-43E9-8C96-AAC70771A0DF}" type="presParOf" srcId="{A4177839-D6BE-4615-9D41-AFE1075A308C}" destId="{8369E7C8-2DB3-490E-B050-18AB00741F94}" srcOrd="2" destOrd="0" presId="urn:microsoft.com/office/officeart/2005/8/layout/orgChart1"/>
    <dgm:cxn modelId="{808C8B51-AEAF-4A3B-BD11-E6D94DFB96D2}" type="presParOf" srcId="{4DD7E785-111A-45D7-B62E-A3E2CA5554A0}" destId="{18BFA8DF-B019-4D9A-AC87-45AB46F10888}" srcOrd="2" destOrd="0" presId="urn:microsoft.com/office/officeart/2005/8/layout/orgChart1"/>
    <dgm:cxn modelId="{03E13B8B-3892-4E50-87C0-D9855F4793AB}" type="presParOf" srcId="{AE90FF25-E463-43E9-AC6C-0E2B52322BD9}" destId="{C494A695-F647-4847-9D26-AF53F37E3E89}" srcOrd="8" destOrd="0" presId="urn:microsoft.com/office/officeart/2005/8/layout/orgChart1"/>
    <dgm:cxn modelId="{DDB63F25-F5EE-473F-AC54-3E961A31F6AB}" type="presParOf" srcId="{AE90FF25-E463-43E9-AC6C-0E2B52322BD9}" destId="{1F19ED2C-2966-45A1-A4A3-441CDE29B55C}" srcOrd="9" destOrd="0" presId="urn:microsoft.com/office/officeart/2005/8/layout/orgChart1"/>
    <dgm:cxn modelId="{79462D95-4A5B-44A3-920B-317E03C85025}" type="presParOf" srcId="{1F19ED2C-2966-45A1-A4A3-441CDE29B55C}" destId="{1128297D-9C55-434C-A67B-DDC6137FC4A6}" srcOrd="0" destOrd="0" presId="urn:microsoft.com/office/officeart/2005/8/layout/orgChart1"/>
    <dgm:cxn modelId="{EDA2AF4C-CE85-49E6-B1A1-AEA627D2AE26}" type="presParOf" srcId="{1128297D-9C55-434C-A67B-DDC6137FC4A6}" destId="{39609A15-D352-4FDF-9EC9-AF8A78595001}" srcOrd="0" destOrd="0" presId="urn:microsoft.com/office/officeart/2005/8/layout/orgChart1"/>
    <dgm:cxn modelId="{0FFF8414-5574-4627-8935-F3D8E473FF1A}" type="presParOf" srcId="{1128297D-9C55-434C-A67B-DDC6137FC4A6}" destId="{43DEC02C-B1EE-4A0B-947D-BDABEA776433}" srcOrd="1" destOrd="0" presId="urn:microsoft.com/office/officeart/2005/8/layout/orgChart1"/>
    <dgm:cxn modelId="{22DF44CC-24DF-488E-8C81-7BB06D0FCA9B}" type="presParOf" srcId="{1F19ED2C-2966-45A1-A4A3-441CDE29B55C}" destId="{021D80F3-DA50-4B29-966C-88028737C507}" srcOrd="1" destOrd="0" presId="urn:microsoft.com/office/officeart/2005/8/layout/orgChart1"/>
    <dgm:cxn modelId="{EA4F69DD-5618-462B-A550-EAFB605799E8}" type="presParOf" srcId="{021D80F3-DA50-4B29-966C-88028737C507}" destId="{C97E77CE-C137-4920-ADBD-93AB472F40B3}" srcOrd="0" destOrd="0" presId="urn:microsoft.com/office/officeart/2005/8/layout/orgChart1"/>
    <dgm:cxn modelId="{91E2D0F7-21E8-4002-9CA6-11CCEE7707F5}" type="presParOf" srcId="{021D80F3-DA50-4B29-966C-88028737C507}" destId="{57BDEF59-EFE9-48EA-8388-295575E96E41}" srcOrd="1" destOrd="0" presId="urn:microsoft.com/office/officeart/2005/8/layout/orgChart1"/>
    <dgm:cxn modelId="{382734ED-47EA-4514-8DC4-5C6F0EFFAD07}" type="presParOf" srcId="{57BDEF59-EFE9-48EA-8388-295575E96E41}" destId="{72CF902F-75CA-4856-B4DD-ABD764D7724E}" srcOrd="0" destOrd="0" presId="urn:microsoft.com/office/officeart/2005/8/layout/orgChart1"/>
    <dgm:cxn modelId="{13B39B24-0C01-48CF-BA65-DB4BC9B932C8}" type="presParOf" srcId="{72CF902F-75CA-4856-B4DD-ABD764D7724E}" destId="{5E1D54B8-6BDB-4D09-8DCC-8DCE64D2E791}" srcOrd="0" destOrd="0" presId="urn:microsoft.com/office/officeart/2005/8/layout/orgChart1"/>
    <dgm:cxn modelId="{6CF00008-A601-496A-845C-05CA49F6675C}" type="presParOf" srcId="{72CF902F-75CA-4856-B4DD-ABD764D7724E}" destId="{A1EDAB5B-5E4F-459B-B1D2-A10B317675DB}" srcOrd="1" destOrd="0" presId="urn:microsoft.com/office/officeart/2005/8/layout/orgChart1"/>
    <dgm:cxn modelId="{E010A6FC-C4D4-4C65-A3A5-13C7C964FBE0}" type="presParOf" srcId="{57BDEF59-EFE9-48EA-8388-295575E96E41}" destId="{73C5EA3D-64F1-4C62-A635-00AEA69C3310}" srcOrd="1" destOrd="0" presId="urn:microsoft.com/office/officeart/2005/8/layout/orgChart1"/>
    <dgm:cxn modelId="{B2438B24-5257-4A26-8B0F-A25E802C74F0}" type="presParOf" srcId="{57BDEF59-EFE9-48EA-8388-295575E96E41}" destId="{00114FF0-6F04-4505-A921-C0710D6C2CF6}" srcOrd="2" destOrd="0" presId="urn:microsoft.com/office/officeart/2005/8/layout/orgChart1"/>
    <dgm:cxn modelId="{4E434690-126D-45A3-A1C2-A5BE54F69240}" type="presParOf" srcId="{021D80F3-DA50-4B29-966C-88028737C507}" destId="{309E38B2-3CF6-4B6C-A4EB-BB4A6F828E3F}" srcOrd="2" destOrd="0" presId="urn:microsoft.com/office/officeart/2005/8/layout/orgChart1"/>
    <dgm:cxn modelId="{CA7F6CBE-D860-4EC2-A77D-E731FED0F241}" type="presParOf" srcId="{021D80F3-DA50-4B29-966C-88028737C507}" destId="{4C958078-EC1A-45CF-986E-6CD24E918041}" srcOrd="3" destOrd="0" presId="urn:microsoft.com/office/officeart/2005/8/layout/orgChart1"/>
    <dgm:cxn modelId="{B4C1ACAB-3654-4BC6-AC01-F2C20BEBC591}" type="presParOf" srcId="{4C958078-EC1A-45CF-986E-6CD24E918041}" destId="{A34669B7-4F0C-49AA-ADCF-F98C80340618}" srcOrd="0" destOrd="0" presId="urn:microsoft.com/office/officeart/2005/8/layout/orgChart1"/>
    <dgm:cxn modelId="{1E65F1AD-F1E1-4315-8C10-2D5E947179C1}" type="presParOf" srcId="{A34669B7-4F0C-49AA-ADCF-F98C80340618}" destId="{7263E78D-04B2-4B87-B3C4-BA5442646890}" srcOrd="0" destOrd="0" presId="urn:microsoft.com/office/officeart/2005/8/layout/orgChart1"/>
    <dgm:cxn modelId="{9BC077CC-2836-4C69-8905-D0CED9BFE3A4}" type="presParOf" srcId="{A34669B7-4F0C-49AA-ADCF-F98C80340618}" destId="{4F65992A-C090-4B48-8277-F9741B6454D4}" srcOrd="1" destOrd="0" presId="urn:microsoft.com/office/officeart/2005/8/layout/orgChart1"/>
    <dgm:cxn modelId="{B45D5B95-DC44-4D56-94D4-7BBCC52FE12C}" type="presParOf" srcId="{4C958078-EC1A-45CF-986E-6CD24E918041}" destId="{C771D23B-3B09-4863-BC50-02F827260AAD}" srcOrd="1" destOrd="0" presId="urn:microsoft.com/office/officeart/2005/8/layout/orgChart1"/>
    <dgm:cxn modelId="{D11E8E70-310B-46BB-BE60-CBE936222D5B}" type="presParOf" srcId="{4C958078-EC1A-45CF-986E-6CD24E918041}" destId="{C37F9538-6D6E-4FBE-9F4B-7AD877E4E8D6}" srcOrd="2" destOrd="0" presId="urn:microsoft.com/office/officeart/2005/8/layout/orgChart1"/>
    <dgm:cxn modelId="{CEF18D92-6894-45DD-8772-17AC35C9D50E}" type="presParOf" srcId="{021D80F3-DA50-4B29-966C-88028737C507}" destId="{9A2778D6-004F-4FD8-A1BC-C6B206A32140}" srcOrd="4" destOrd="0" presId="urn:microsoft.com/office/officeart/2005/8/layout/orgChart1"/>
    <dgm:cxn modelId="{3F32DCA7-F732-4162-8EEC-B7D7A7ACD11C}" type="presParOf" srcId="{021D80F3-DA50-4B29-966C-88028737C507}" destId="{408E47C8-D122-43FA-AE7B-B8D4D9AE9D0D}" srcOrd="5" destOrd="0" presId="urn:microsoft.com/office/officeart/2005/8/layout/orgChart1"/>
    <dgm:cxn modelId="{EF7CBF70-985B-48AA-B8B3-2CD6067F44E5}" type="presParOf" srcId="{408E47C8-D122-43FA-AE7B-B8D4D9AE9D0D}" destId="{693485BE-BD2E-47F8-9283-DAF8BED04479}" srcOrd="0" destOrd="0" presId="urn:microsoft.com/office/officeart/2005/8/layout/orgChart1"/>
    <dgm:cxn modelId="{196274AF-87FD-4E11-9C69-5BFF42E0DB45}" type="presParOf" srcId="{693485BE-BD2E-47F8-9283-DAF8BED04479}" destId="{1D5B4E13-7FFB-4059-BBBE-9ADBD334C35E}" srcOrd="0" destOrd="0" presId="urn:microsoft.com/office/officeart/2005/8/layout/orgChart1"/>
    <dgm:cxn modelId="{34ECB34D-9CD9-4B7E-96DA-B8717CC6394A}" type="presParOf" srcId="{693485BE-BD2E-47F8-9283-DAF8BED04479}" destId="{BDC057E4-7517-4AC2-80FF-DFFD98F135D4}" srcOrd="1" destOrd="0" presId="urn:microsoft.com/office/officeart/2005/8/layout/orgChart1"/>
    <dgm:cxn modelId="{5D653FED-D78D-46A3-9A63-FDE977C414A1}" type="presParOf" srcId="{408E47C8-D122-43FA-AE7B-B8D4D9AE9D0D}" destId="{8D2222A8-332B-4980-8E05-26F9E61B6F3C}" srcOrd="1" destOrd="0" presId="urn:microsoft.com/office/officeart/2005/8/layout/orgChart1"/>
    <dgm:cxn modelId="{D7C3BD94-9061-40C2-AD63-EE7B7491B86B}" type="presParOf" srcId="{408E47C8-D122-43FA-AE7B-B8D4D9AE9D0D}" destId="{1ED32801-C847-447C-9B5E-33E05A79C18A}" srcOrd="2" destOrd="0" presId="urn:microsoft.com/office/officeart/2005/8/layout/orgChart1"/>
    <dgm:cxn modelId="{46571800-D600-4DEE-8FEB-02BFA8903C67}" type="presParOf" srcId="{1F19ED2C-2966-45A1-A4A3-441CDE29B55C}" destId="{30C1CBBA-781C-4DC5-8396-1683C6B1728A}" srcOrd="2" destOrd="0" presId="urn:microsoft.com/office/officeart/2005/8/layout/orgChart1"/>
    <dgm:cxn modelId="{BF44CBFA-12CF-4167-B941-8E3CF341EFB4}" type="presParOf" srcId="{F9E4B761-858D-4647-8304-25E75E7F805B}" destId="{299A1688-3830-4846-B7A9-BBD23FDD838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A2778D6-004F-4FD8-A1BC-C6B206A32140}">
      <dsp:nvSpPr>
        <dsp:cNvPr id="0" name=""/>
        <dsp:cNvSpPr/>
      </dsp:nvSpPr>
      <dsp:spPr>
        <a:xfrm>
          <a:off x="6536205" y="2064985"/>
          <a:ext cx="198453" cy="248728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87284"/>
              </a:lnTo>
              <a:lnTo>
                <a:pt x="198453" y="248728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09E38B2-3CF6-4B6C-A4EB-BB4A6F828E3F}">
      <dsp:nvSpPr>
        <dsp:cNvPr id="0" name=""/>
        <dsp:cNvSpPr/>
      </dsp:nvSpPr>
      <dsp:spPr>
        <a:xfrm>
          <a:off x="6536205" y="2064985"/>
          <a:ext cx="198453" cy="15479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47937"/>
              </a:lnTo>
              <a:lnTo>
                <a:pt x="198453" y="154793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97E77CE-C137-4920-ADBD-93AB472F40B3}">
      <dsp:nvSpPr>
        <dsp:cNvPr id="0" name=""/>
        <dsp:cNvSpPr/>
      </dsp:nvSpPr>
      <dsp:spPr>
        <a:xfrm>
          <a:off x="6536205" y="2064985"/>
          <a:ext cx="198453" cy="6085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08590"/>
              </a:lnTo>
              <a:lnTo>
                <a:pt x="198453" y="60859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494A695-F647-4847-9D26-AF53F37E3E89}">
      <dsp:nvSpPr>
        <dsp:cNvPr id="0" name=""/>
        <dsp:cNvSpPr/>
      </dsp:nvSpPr>
      <dsp:spPr>
        <a:xfrm>
          <a:off x="3853800" y="1122661"/>
          <a:ext cx="3211614" cy="2808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894"/>
              </a:lnTo>
              <a:lnTo>
                <a:pt x="3211614" y="141894"/>
              </a:lnTo>
              <a:lnTo>
                <a:pt x="3211614" y="28081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610888F-8EBC-44CC-AE12-7A5B5251ABD5}">
      <dsp:nvSpPr>
        <dsp:cNvPr id="0" name=""/>
        <dsp:cNvSpPr/>
      </dsp:nvSpPr>
      <dsp:spPr>
        <a:xfrm>
          <a:off x="4935346" y="2064985"/>
          <a:ext cx="198453" cy="15479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47937"/>
              </a:lnTo>
              <a:lnTo>
                <a:pt x="198453" y="154793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050282-8C16-4FE3-9A0C-10F19F6FE89D}">
      <dsp:nvSpPr>
        <dsp:cNvPr id="0" name=""/>
        <dsp:cNvSpPr/>
      </dsp:nvSpPr>
      <dsp:spPr>
        <a:xfrm>
          <a:off x="4935346" y="2064985"/>
          <a:ext cx="198453" cy="6085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08590"/>
              </a:lnTo>
              <a:lnTo>
                <a:pt x="198453" y="60859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178B097-D8F0-4E36-9B3A-4054C11D65F7}">
      <dsp:nvSpPr>
        <dsp:cNvPr id="0" name=""/>
        <dsp:cNvSpPr/>
      </dsp:nvSpPr>
      <dsp:spPr>
        <a:xfrm>
          <a:off x="3853800" y="1122661"/>
          <a:ext cx="1610755" cy="2808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894"/>
              </a:lnTo>
              <a:lnTo>
                <a:pt x="1610755" y="141894"/>
              </a:lnTo>
              <a:lnTo>
                <a:pt x="1610755" y="28081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2DB6E75-51CC-4A49-8B25-FDAFA219D124}">
      <dsp:nvSpPr>
        <dsp:cNvPr id="0" name=""/>
        <dsp:cNvSpPr/>
      </dsp:nvSpPr>
      <dsp:spPr>
        <a:xfrm>
          <a:off x="3334487" y="2064985"/>
          <a:ext cx="198453" cy="248728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87284"/>
              </a:lnTo>
              <a:lnTo>
                <a:pt x="198453" y="248728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B94C970-9BA2-4B0C-8324-4CC61CDE55C4}">
      <dsp:nvSpPr>
        <dsp:cNvPr id="0" name=""/>
        <dsp:cNvSpPr/>
      </dsp:nvSpPr>
      <dsp:spPr>
        <a:xfrm>
          <a:off x="3334487" y="2064985"/>
          <a:ext cx="198453" cy="15479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47937"/>
              </a:lnTo>
              <a:lnTo>
                <a:pt x="198453" y="154793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B6C5963-A980-43E2-B41C-33FC8D299B05}">
      <dsp:nvSpPr>
        <dsp:cNvPr id="0" name=""/>
        <dsp:cNvSpPr/>
      </dsp:nvSpPr>
      <dsp:spPr>
        <a:xfrm>
          <a:off x="3334487" y="2064985"/>
          <a:ext cx="198453" cy="6085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08590"/>
              </a:lnTo>
              <a:lnTo>
                <a:pt x="198453" y="60859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C9D2F9C-B133-4BCB-B0B3-8BD2B1A0082F}">
      <dsp:nvSpPr>
        <dsp:cNvPr id="0" name=""/>
        <dsp:cNvSpPr/>
      </dsp:nvSpPr>
      <dsp:spPr>
        <a:xfrm>
          <a:off x="3808080" y="1122661"/>
          <a:ext cx="91440" cy="28081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41894"/>
              </a:lnTo>
              <a:lnTo>
                <a:pt x="55616" y="141894"/>
              </a:lnTo>
              <a:lnTo>
                <a:pt x="55616" y="28081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36F4A6-C6A1-4AE9-9127-819CD09D9083}">
      <dsp:nvSpPr>
        <dsp:cNvPr id="0" name=""/>
        <dsp:cNvSpPr/>
      </dsp:nvSpPr>
      <dsp:spPr>
        <a:xfrm>
          <a:off x="1733628" y="2064985"/>
          <a:ext cx="198453" cy="34266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426631"/>
              </a:lnTo>
              <a:lnTo>
                <a:pt x="198453" y="342663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EB5047A-E4F6-490F-B140-E5E7E0439B2C}">
      <dsp:nvSpPr>
        <dsp:cNvPr id="0" name=""/>
        <dsp:cNvSpPr/>
      </dsp:nvSpPr>
      <dsp:spPr>
        <a:xfrm>
          <a:off x="1733628" y="2064985"/>
          <a:ext cx="198453" cy="248728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87284"/>
              </a:lnTo>
              <a:lnTo>
                <a:pt x="198453" y="248728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5484836-6896-4CC8-BED3-4F4521E0F4B4}">
      <dsp:nvSpPr>
        <dsp:cNvPr id="0" name=""/>
        <dsp:cNvSpPr/>
      </dsp:nvSpPr>
      <dsp:spPr>
        <a:xfrm>
          <a:off x="1733628" y="2064985"/>
          <a:ext cx="198453" cy="15479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47937"/>
              </a:lnTo>
              <a:lnTo>
                <a:pt x="198453" y="154793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E5833D1-5B66-4E43-8B2C-6A3CB51391D0}">
      <dsp:nvSpPr>
        <dsp:cNvPr id="0" name=""/>
        <dsp:cNvSpPr/>
      </dsp:nvSpPr>
      <dsp:spPr>
        <a:xfrm>
          <a:off x="1733628" y="2064985"/>
          <a:ext cx="198453" cy="6085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08590"/>
              </a:lnTo>
              <a:lnTo>
                <a:pt x="198453" y="60859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472954-5478-4060-89E9-0922C382F940}">
      <dsp:nvSpPr>
        <dsp:cNvPr id="0" name=""/>
        <dsp:cNvSpPr/>
      </dsp:nvSpPr>
      <dsp:spPr>
        <a:xfrm>
          <a:off x="2262838" y="1122661"/>
          <a:ext cx="1590962" cy="280811"/>
        </a:xfrm>
        <a:custGeom>
          <a:avLst/>
          <a:gdLst/>
          <a:ahLst/>
          <a:cxnLst/>
          <a:rect l="0" t="0" r="0" b="0"/>
          <a:pathLst>
            <a:path>
              <a:moveTo>
                <a:pt x="1590962" y="0"/>
              </a:moveTo>
              <a:lnTo>
                <a:pt x="1590962" y="141894"/>
              </a:lnTo>
              <a:lnTo>
                <a:pt x="0" y="141894"/>
              </a:lnTo>
              <a:lnTo>
                <a:pt x="0" y="28081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3A4898C-EDC9-41E8-A028-DDCA497D79DE}">
      <dsp:nvSpPr>
        <dsp:cNvPr id="0" name=""/>
        <dsp:cNvSpPr/>
      </dsp:nvSpPr>
      <dsp:spPr>
        <a:xfrm>
          <a:off x="132769" y="2064985"/>
          <a:ext cx="198453" cy="15479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47937"/>
              </a:lnTo>
              <a:lnTo>
                <a:pt x="198453" y="154793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FBB2F9-BDA1-48C5-9EC9-457F5043A4AD}">
      <dsp:nvSpPr>
        <dsp:cNvPr id="0" name=""/>
        <dsp:cNvSpPr/>
      </dsp:nvSpPr>
      <dsp:spPr>
        <a:xfrm>
          <a:off x="132769" y="2064985"/>
          <a:ext cx="198453" cy="6085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08590"/>
              </a:lnTo>
              <a:lnTo>
                <a:pt x="198453" y="60859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13F90F1-C430-433E-998B-21BC20755133}">
      <dsp:nvSpPr>
        <dsp:cNvPr id="0" name=""/>
        <dsp:cNvSpPr/>
      </dsp:nvSpPr>
      <dsp:spPr>
        <a:xfrm>
          <a:off x="661979" y="1122661"/>
          <a:ext cx="3191821" cy="280811"/>
        </a:xfrm>
        <a:custGeom>
          <a:avLst/>
          <a:gdLst/>
          <a:ahLst/>
          <a:cxnLst/>
          <a:rect l="0" t="0" r="0" b="0"/>
          <a:pathLst>
            <a:path>
              <a:moveTo>
                <a:pt x="3191821" y="0"/>
              </a:moveTo>
              <a:lnTo>
                <a:pt x="3191821" y="141894"/>
              </a:lnTo>
              <a:lnTo>
                <a:pt x="0" y="141894"/>
              </a:lnTo>
              <a:lnTo>
                <a:pt x="0" y="28081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1DA1A6-B960-40DA-8364-5FD64ACF9AF4}">
      <dsp:nvSpPr>
        <dsp:cNvPr id="0" name=""/>
        <dsp:cNvSpPr/>
      </dsp:nvSpPr>
      <dsp:spPr>
        <a:xfrm>
          <a:off x="3192288" y="461149"/>
          <a:ext cx="1323023" cy="661511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LOCAL ADMIN</a:t>
          </a:r>
        </a:p>
      </dsp:txBody>
      <dsp:txXfrm>
        <a:off x="3192288" y="461149"/>
        <a:ext cx="1323023" cy="661511"/>
      </dsp:txXfrm>
    </dsp:sp>
    <dsp:sp modelId="{DFBFB9A6-FB19-496B-BCFD-04442CA31B6B}">
      <dsp:nvSpPr>
        <dsp:cNvPr id="0" name=""/>
        <dsp:cNvSpPr/>
      </dsp:nvSpPr>
      <dsp:spPr>
        <a:xfrm>
          <a:off x="467" y="1403473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1 Projektmanagement</a:t>
          </a:r>
        </a:p>
      </dsp:txBody>
      <dsp:txXfrm>
        <a:off x="467" y="1403473"/>
        <a:ext cx="1323023" cy="661511"/>
      </dsp:txXfrm>
    </dsp:sp>
    <dsp:sp modelId="{347CA582-ADF2-47E1-BE17-875477B0A95D}">
      <dsp:nvSpPr>
        <dsp:cNvPr id="0" name=""/>
        <dsp:cNvSpPr/>
      </dsp:nvSpPr>
      <dsp:spPr>
        <a:xfrm>
          <a:off x="331223" y="2342820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1.1 Dokumente  erstellen</a:t>
          </a:r>
        </a:p>
      </dsp:txBody>
      <dsp:txXfrm>
        <a:off x="331223" y="2342820"/>
        <a:ext cx="1323023" cy="661511"/>
      </dsp:txXfrm>
    </dsp:sp>
    <dsp:sp modelId="{D2BFFC89-534E-463C-97B4-331F81859196}">
      <dsp:nvSpPr>
        <dsp:cNvPr id="0" name=""/>
        <dsp:cNvSpPr/>
      </dsp:nvSpPr>
      <dsp:spPr>
        <a:xfrm>
          <a:off x="331223" y="3282167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1.2 PH und Zeitaufzeichnungs-   beginn</a:t>
          </a:r>
        </a:p>
      </dsp:txBody>
      <dsp:txXfrm>
        <a:off x="331223" y="3282167"/>
        <a:ext cx="1323023" cy="661511"/>
      </dsp:txXfrm>
    </dsp:sp>
    <dsp:sp modelId="{A6197F63-3E78-445D-A673-F54909B07B16}">
      <dsp:nvSpPr>
        <dsp:cNvPr id="0" name=""/>
        <dsp:cNvSpPr/>
      </dsp:nvSpPr>
      <dsp:spPr>
        <a:xfrm>
          <a:off x="1601326" y="1403473"/>
          <a:ext cx="1323023" cy="661511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2 Grobentwicklung</a:t>
          </a:r>
        </a:p>
      </dsp:txBody>
      <dsp:txXfrm>
        <a:off x="1601326" y="1403473"/>
        <a:ext cx="1323023" cy="661511"/>
      </dsp:txXfrm>
    </dsp:sp>
    <dsp:sp modelId="{F5D46E1C-300A-4E6E-8416-779BAEDAC5B0}">
      <dsp:nvSpPr>
        <dsp:cNvPr id="0" name=""/>
        <dsp:cNvSpPr/>
      </dsp:nvSpPr>
      <dsp:spPr>
        <a:xfrm>
          <a:off x="1932082" y="2342820"/>
          <a:ext cx="1323023" cy="661511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2.1 Entwicklung der API</a:t>
          </a:r>
        </a:p>
      </dsp:txBody>
      <dsp:txXfrm>
        <a:off x="1932082" y="2342820"/>
        <a:ext cx="1323023" cy="661511"/>
      </dsp:txXfrm>
    </dsp:sp>
    <dsp:sp modelId="{140A8066-4C98-40C0-BAFC-F16F5F901B54}">
      <dsp:nvSpPr>
        <dsp:cNvPr id="0" name=""/>
        <dsp:cNvSpPr/>
      </dsp:nvSpPr>
      <dsp:spPr>
        <a:xfrm>
          <a:off x="1932082" y="3282167"/>
          <a:ext cx="1323023" cy="661511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2.2 Datenbank entwickeln</a:t>
          </a:r>
        </a:p>
      </dsp:txBody>
      <dsp:txXfrm>
        <a:off x="1932082" y="3282167"/>
        <a:ext cx="1323023" cy="661511"/>
      </dsp:txXfrm>
    </dsp:sp>
    <dsp:sp modelId="{233D3A08-98C5-42DA-A8B5-897050A13AAA}">
      <dsp:nvSpPr>
        <dsp:cNvPr id="0" name=""/>
        <dsp:cNvSpPr/>
      </dsp:nvSpPr>
      <dsp:spPr>
        <a:xfrm>
          <a:off x="1932082" y="4221514"/>
          <a:ext cx="1323023" cy="661511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2.3 Implementierung</a:t>
          </a:r>
        </a:p>
      </dsp:txBody>
      <dsp:txXfrm>
        <a:off x="1932082" y="4221514"/>
        <a:ext cx="1323023" cy="661511"/>
      </dsp:txXfrm>
    </dsp:sp>
    <dsp:sp modelId="{E6F203D7-27FC-427E-8386-53A2725F2BDB}">
      <dsp:nvSpPr>
        <dsp:cNvPr id="0" name=""/>
        <dsp:cNvSpPr/>
      </dsp:nvSpPr>
      <dsp:spPr>
        <a:xfrm>
          <a:off x="1932082" y="5160861"/>
          <a:ext cx="1323023" cy="661511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+mj-lt"/>
            <a:buNone/>
          </a:pPr>
          <a:r>
            <a:rPr lang="de-DE" sz="1200" kern="1200">
              <a:solidFill>
                <a:sysClr val="windowText" lastClr="000000"/>
              </a:solidFill>
            </a:rPr>
            <a:t>2.4 Dokumente aktualisieren</a:t>
          </a:r>
        </a:p>
      </dsp:txBody>
      <dsp:txXfrm>
        <a:off x="1932082" y="5160861"/>
        <a:ext cx="1323023" cy="661511"/>
      </dsp:txXfrm>
    </dsp:sp>
    <dsp:sp modelId="{B8529BAF-F5D4-4ED7-9431-BF2B1269EE31}">
      <dsp:nvSpPr>
        <dsp:cNvPr id="0" name=""/>
        <dsp:cNvSpPr/>
      </dsp:nvSpPr>
      <dsp:spPr>
        <a:xfrm>
          <a:off x="3202185" y="1403473"/>
          <a:ext cx="1323023" cy="661511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3 Feinentwicklung</a:t>
          </a:r>
        </a:p>
      </dsp:txBody>
      <dsp:txXfrm>
        <a:off x="3202185" y="1403473"/>
        <a:ext cx="1323023" cy="661511"/>
      </dsp:txXfrm>
    </dsp:sp>
    <dsp:sp modelId="{895CF28C-9467-4019-BE5E-5D325E19ADD2}">
      <dsp:nvSpPr>
        <dsp:cNvPr id="0" name=""/>
        <dsp:cNvSpPr/>
      </dsp:nvSpPr>
      <dsp:spPr>
        <a:xfrm>
          <a:off x="3532941" y="2342820"/>
          <a:ext cx="1323023" cy="661511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3.1 Ergänzung von fehlenden Funktionen</a:t>
          </a:r>
        </a:p>
      </dsp:txBody>
      <dsp:txXfrm>
        <a:off x="3532941" y="2342820"/>
        <a:ext cx="1323023" cy="661511"/>
      </dsp:txXfrm>
    </dsp:sp>
    <dsp:sp modelId="{E1E9F6D1-CE76-47F1-BB35-7088C137E362}">
      <dsp:nvSpPr>
        <dsp:cNvPr id="0" name=""/>
        <dsp:cNvSpPr/>
      </dsp:nvSpPr>
      <dsp:spPr>
        <a:xfrm>
          <a:off x="3532941" y="3282167"/>
          <a:ext cx="1323023" cy="661511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3.2 Feinabstimmung der Webapplikation</a:t>
          </a:r>
        </a:p>
      </dsp:txBody>
      <dsp:txXfrm>
        <a:off x="3532941" y="3282167"/>
        <a:ext cx="1323023" cy="661511"/>
      </dsp:txXfrm>
    </dsp:sp>
    <dsp:sp modelId="{1869839A-63AC-4AC2-974D-B02AD012EBB1}">
      <dsp:nvSpPr>
        <dsp:cNvPr id="0" name=""/>
        <dsp:cNvSpPr/>
      </dsp:nvSpPr>
      <dsp:spPr>
        <a:xfrm>
          <a:off x="3532941" y="4221514"/>
          <a:ext cx="1323023" cy="661511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+mj-lt"/>
            <a:buNone/>
          </a:pPr>
          <a:r>
            <a:rPr lang="de-DE" sz="1200" kern="1200">
              <a:solidFill>
                <a:sysClr val="windowText" lastClr="000000"/>
              </a:solidFill>
            </a:rPr>
            <a:t>3.3 Dokumente aktualisieren</a:t>
          </a:r>
        </a:p>
      </dsp:txBody>
      <dsp:txXfrm>
        <a:off x="3532941" y="4221514"/>
        <a:ext cx="1323023" cy="661511"/>
      </dsp:txXfrm>
    </dsp:sp>
    <dsp:sp modelId="{7E74FE0C-3C46-4FE5-85C5-B46FEE044613}">
      <dsp:nvSpPr>
        <dsp:cNvPr id="0" name=""/>
        <dsp:cNvSpPr/>
      </dsp:nvSpPr>
      <dsp:spPr>
        <a:xfrm>
          <a:off x="4803043" y="1403473"/>
          <a:ext cx="1323023" cy="661511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4 Troubleshooting</a:t>
          </a:r>
        </a:p>
      </dsp:txBody>
      <dsp:txXfrm>
        <a:off x="4803043" y="1403473"/>
        <a:ext cx="1323023" cy="661511"/>
      </dsp:txXfrm>
    </dsp:sp>
    <dsp:sp modelId="{706EDAD4-64F7-4373-AEE7-9B4BC6E35F34}">
      <dsp:nvSpPr>
        <dsp:cNvPr id="0" name=""/>
        <dsp:cNvSpPr/>
      </dsp:nvSpPr>
      <dsp:spPr>
        <a:xfrm>
          <a:off x="5133799" y="2342820"/>
          <a:ext cx="1323023" cy="661511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4.1 Testing</a:t>
          </a:r>
        </a:p>
      </dsp:txBody>
      <dsp:txXfrm>
        <a:off x="5133799" y="2342820"/>
        <a:ext cx="1323023" cy="661511"/>
      </dsp:txXfrm>
    </dsp:sp>
    <dsp:sp modelId="{8435D8D3-1CD4-4FF2-A99C-768E02A10304}">
      <dsp:nvSpPr>
        <dsp:cNvPr id="0" name=""/>
        <dsp:cNvSpPr/>
      </dsp:nvSpPr>
      <dsp:spPr>
        <a:xfrm>
          <a:off x="5133799" y="3282167"/>
          <a:ext cx="1323023" cy="661511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4.2 Debugging</a:t>
          </a:r>
        </a:p>
      </dsp:txBody>
      <dsp:txXfrm>
        <a:off x="5133799" y="3282167"/>
        <a:ext cx="1323023" cy="661511"/>
      </dsp:txXfrm>
    </dsp:sp>
    <dsp:sp modelId="{39609A15-D352-4FDF-9EC9-AF8A78595001}">
      <dsp:nvSpPr>
        <dsp:cNvPr id="0" name=""/>
        <dsp:cNvSpPr/>
      </dsp:nvSpPr>
      <dsp:spPr>
        <a:xfrm>
          <a:off x="6403902" y="1403473"/>
          <a:ext cx="1323023" cy="661511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5 Abschluss</a:t>
          </a:r>
        </a:p>
      </dsp:txBody>
      <dsp:txXfrm>
        <a:off x="6403902" y="1403473"/>
        <a:ext cx="1323023" cy="661511"/>
      </dsp:txXfrm>
    </dsp:sp>
    <dsp:sp modelId="{5E1D54B8-6BDB-4D09-8DCC-8DCE64D2E791}">
      <dsp:nvSpPr>
        <dsp:cNvPr id="0" name=""/>
        <dsp:cNvSpPr/>
      </dsp:nvSpPr>
      <dsp:spPr>
        <a:xfrm>
          <a:off x="6734658" y="2342820"/>
          <a:ext cx="1323023" cy="661511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5.1 Durchlauf mit Testpersonen</a:t>
          </a:r>
        </a:p>
      </dsp:txBody>
      <dsp:txXfrm>
        <a:off x="6734658" y="2342820"/>
        <a:ext cx="1323023" cy="661511"/>
      </dsp:txXfrm>
    </dsp:sp>
    <dsp:sp modelId="{7263E78D-04B2-4B87-B3C4-BA5442646890}">
      <dsp:nvSpPr>
        <dsp:cNvPr id="0" name=""/>
        <dsp:cNvSpPr/>
      </dsp:nvSpPr>
      <dsp:spPr>
        <a:xfrm>
          <a:off x="6734658" y="3282167"/>
          <a:ext cx="1323023" cy="661511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5.2 Dokumente vollenden</a:t>
          </a:r>
        </a:p>
      </dsp:txBody>
      <dsp:txXfrm>
        <a:off x="6734658" y="3282167"/>
        <a:ext cx="1323023" cy="661511"/>
      </dsp:txXfrm>
    </dsp:sp>
    <dsp:sp modelId="{1D5B4E13-7FFB-4059-BBBE-9ADBD334C35E}">
      <dsp:nvSpPr>
        <dsp:cNvPr id="0" name=""/>
        <dsp:cNvSpPr/>
      </dsp:nvSpPr>
      <dsp:spPr>
        <a:xfrm>
          <a:off x="6734658" y="4221514"/>
          <a:ext cx="1323023" cy="661511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5.3 Abgabe</a:t>
          </a:r>
        </a:p>
      </dsp:txBody>
      <dsp:txXfrm>
        <a:off x="6734658" y="4221514"/>
        <a:ext cx="1323023" cy="66151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5</xdr:col>
      <xdr:colOff>76200</xdr:colOff>
      <xdr:row>32</xdr:row>
      <xdr:rowOff>9525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F683FE2-EC91-444D-A1E4-298BA6CA9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0</xdr:row>
      <xdr:rowOff>123825</xdr:rowOff>
    </xdr:from>
    <xdr:to>
      <xdr:col>17</xdr:col>
      <xdr:colOff>295275</xdr:colOff>
      <xdr:row>35</xdr:row>
      <xdr:rowOff>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5FFFC9ED-4335-439A-B2F3-00E30828C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T9" sqref="T9"/>
    </sheetView>
  </sheetViews>
  <sheetFormatPr baseColWidth="10" defaultColWidth="9.140625" defaultRowHeight="14.25" x14ac:dyDescent="0.2"/>
  <cols>
    <col min="1" max="1" width="19.140625" style="4" customWidth="1"/>
    <col min="2" max="2" width="15.7109375" style="4" customWidth="1"/>
    <col min="3" max="3" width="10.7109375" style="4" customWidth="1"/>
    <col min="4" max="4" width="19" style="4" customWidth="1"/>
    <col min="5" max="6" width="9.140625" style="4"/>
    <col min="7" max="7" width="18" style="4" customWidth="1"/>
    <col min="8" max="8" width="9.140625" style="4"/>
    <col min="9" max="9" width="10.42578125" style="4" customWidth="1"/>
    <col min="10" max="16384" width="9.140625" style="4"/>
  </cols>
  <sheetData>
    <row r="1" spans="1:7" ht="15.75" thickBot="1" x14ac:dyDescent="0.25">
      <c r="A1" s="382" t="s">
        <v>68</v>
      </c>
      <c r="B1" s="382" t="s">
        <v>4</v>
      </c>
      <c r="C1" s="382" t="s">
        <v>6</v>
      </c>
      <c r="D1" s="382" t="s">
        <v>5</v>
      </c>
    </row>
    <row r="2" spans="1:7" ht="15" thickBot="1" x14ac:dyDescent="0.25">
      <c r="A2" s="383" t="s">
        <v>69</v>
      </c>
      <c r="B2" s="384">
        <f>'Tobias S.'!B41</f>
        <v>4.3263888888888902</v>
      </c>
      <c r="C2" s="384">
        <f>'Tobias S.'!D41</f>
        <v>1.753472222222221</v>
      </c>
      <c r="D2" s="384">
        <f>'Tobias S.'!C41</f>
        <v>6.0798611111111116</v>
      </c>
    </row>
    <row r="3" spans="1:7" ht="15" thickBot="1" x14ac:dyDescent="0.25">
      <c r="A3" s="385" t="s">
        <v>70</v>
      </c>
      <c r="B3" s="386">
        <f>Nils!A17</f>
        <v>1.0520833333333335</v>
      </c>
      <c r="C3" s="386">
        <f>Nils!C17</f>
        <v>0.28402777777777732</v>
      </c>
      <c r="D3" s="386">
        <f>Nils!B17</f>
        <v>1.3361111111111108</v>
      </c>
      <c r="F3" s="387"/>
      <c r="G3" s="388" t="s">
        <v>74</v>
      </c>
    </row>
    <row r="4" spans="1:7" ht="15" thickBot="1" x14ac:dyDescent="0.25">
      <c r="A4" s="383" t="s">
        <v>71</v>
      </c>
      <c r="B4" s="384">
        <f>'Kalian D.'!B33</f>
        <v>1.125</v>
      </c>
      <c r="C4" s="384">
        <f>'Kalian D.'!D33</f>
        <v>0.11458333333333304</v>
      </c>
      <c r="D4" s="384">
        <f>'Kalian D.'!C33</f>
        <v>1.2326388888888884</v>
      </c>
      <c r="F4" s="389"/>
      <c r="G4" s="390" t="s">
        <v>75</v>
      </c>
    </row>
    <row r="5" spans="1:7" ht="15" thickBot="1" x14ac:dyDescent="0.25">
      <c r="A5" s="391" t="s">
        <v>72</v>
      </c>
      <c r="B5" s="392">
        <f>'Tobias W.'!A34</f>
        <v>0.29166666666666669</v>
      </c>
      <c r="C5" s="392">
        <f>'Tobias W.'!C34</f>
        <v>2.4305555555555525E-2</v>
      </c>
      <c r="D5" s="392">
        <f>'Tobias W.'!B34</f>
        <v>0.31597222222222221</v>
      </c>
      <c r="F5" s="393"/>
      <c r="G5" s="394" t="s">
        <v>73</v>
      </c>
    </row>
    <row r="6" spans="1:7" ht="15" thickBot="1" x14ac:dyDescent="0.25"/>
    <row r="7" spans="1:7" x14ac:dyDescent="0.2">
      <c r="A7" s="395" t="s">
        <v>18</v>
      </c>
      <c r="B7" s="396"/>
      <c r="C7" s="396"/>
      <c r="D7" s="397">
        <f>SUM(D2:D5)</f>
        <v>8.9645833333333336</v>
      </c>
    </row>
    <row r="8" spans="1:7" ht="15" thickBot="1" x14ac:dyDescent="0.25">
      <c r="A8" s="398"/>
      <c r="B8" s="399"/>
      <c r="C8" s="399"/>
      <c r="D8" s="400"/>
    </row>
  </sheetData>
  <mergeCells count="2">
    <mergeCell ref="A7:C8"/>
    <mergeCell ref="D7:D8"/>
  </mergeCells>
  <pageMargins left="0.25" right="0.25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EAC2-94F0-43B7-AE55-3B16F30C7B1C}">
  <dimension ref="A1:J41"/>
  <sheetViews>
    <sheetView topLeftCell="A13" workbookViewId="0">
      <selection activeCell="G23" sqref="G23"/>
    </sheetView>
  </sheetViews>
  <sheetFormatPr baseColWidth="10" defaultRowHeight="15" x14ac:dyDescent="0.25"/>
  <cols>
    <col min="1" max="1" width="31" style="54" customWidth="1"/>
    <col min="2" max="2" width="19.85546875" style="54" customWidth="1"/>
    <col min="3" max="3" width="27.7109375" style="54" customWidth="1"/>
    <col min="4" max="4" width="10.28515625" style="54" customWidth="1"/>
    <col min="5" max="5" width="8.42578125" style="54" customWidth="1"/>
    <col min="6" max="6" width="8.28515625" style="54" customWidth="1"/>
    <col min="7" max="7" width="13.42578125" style="54" customWidth="1"/>
    <col min="8" max="8" width="15.7109375" style="54" customWidth="1"/>
    <col min="9" max="9" width="11.42578125" style="54"/>
    <col min="10" max="10" width="22.5703125" style="54" customWidth="1"/>
    <col min="11" max="11" width="11.42578125" style="54"/>
    <col min="12" max="12" width="19.85546875" style="54" customWidth="1"/>
    <col min="13" max="13" width="23.28515625" style="54" customWidth="1"/>
    <col min="14" max="16384" width="11.42578125" style="54"/>
  </cols>
  <sheetData>
    <row r="1" spans="1:10" ht="21" customHeight="1" x14ac:dyDescent="0.25">
      <c r="A1" s="123" t="s">
        <v>49</v>
      </c>
      <c r="B1" s="124" t="s">
        <v>61</v>
      </c>
      <c r="C1" s="124" t="s">
        <v>0</v>
      </c>
      <c r="D1" s="124" t="s">
        <v>1</v>
      </c>
      <c r="E1" s="124" t="s">
        <v>2</v>
      </c>
      <c r="F1" s="124" t="s">
        <v>3</v>
      </c>
      <c r="G1" s="124" t="s">
        <v>4</v>
      </c>
      <c r="H1" s="124" t="s">
        <v>5</v>
      </c>
      <c r="I1" s="124" t="s">
        <v>6</v>
      </c>
      <c r="J1" s="124" t="s">
        <v>7</v>
      </c>
    </row>
    <row r="2" spans="1:10" x14ac:dyDescent="0.25">
      <c r="A2" s="301" t="s">
        <v>58</v>
      </c>
      <c r="B2" s="304" t="s">
        <v>8</v>
      </c>
      <c r="C2" s="55" t="s">
        <v>9</v>
      </c>
      <c r="D2" s="56">
        <v>43714</v>
      </c>
      <c r="E2" s="57">
        <v>0.54166666666666663</v>
      </c>
      <c r="F2" s="57">
        <v>0.70833333333333337</v>
      </c>
      <c r="G2" s="58">
        <v>8.3333333333333329E-2</v>
      </c>
      <c r="H2" s="57">
        <f>F2-E2</f>
        <v>0.16666666666666674</v>
      </c>
      <c r="I2" s="57">
        <f>IF(H2&lt;=G2,G2-H2,H2-G2)</f>
        <v>8.3333333333333412E-2</v>
      </c>
      <c r="J2" s="59">
        <v>0.6</v>
      </c>
    </row>
    <row r="3" spans="1:10" x14ac:dyDescent="0.25">
      <c r="A3" s="302"/>
      <c r="B3" s="305"/>
      <c r="C3" s="60" t="s">
        <v>10</v>
      </c>
      <c r="D3" s="61">
        <v>43714</v>
      </c>
      <c r="E3" s="62">
        <v>0.95833333333333337</v>
      </c>
      <c r="F3" s="62">
        <v>0</v>
      </c>
      <c r="G3" s="63">
        <v>3.125E-2</v>
      </c>
      <c r="H3" s="62">
        <v>4.1666666666666664E-2</v>
      </c>
      <c r="I3" s="62">
        <f t="shared" ref="I3:I25" si="0">IF(H3&lt;=G3,G3-H3,H3-G3)</f>
        <v>1.0416666666666664E-2</v>
      </c>
      <c r="J3" s="64">
        <v>0.9</v>
      </c>
    </row>
    <row r="4" spans="1:10" x14ac:dyDescent="0.25">
      <c r="A4" s="302"/>
      <c r="B4" s="306"/>
      <c r="C4" s="65" t="s">
        <v>11</v>
      </c>
      <c r="D4" s="66">
        <v>43715</v>
      </c>
      <c r="E4" s="67">
        <v>0</v>
      </c>
      <c r="F4" s="67">
        <v>5.5555555555555552E-2</v>
      </c>
      <c r="G4" s="68">
        <v>4.1666666666666664E-2</v>
      </c>
      <c r="H4" s="69">
        <f>F4-E4</f>
        <v>5.5555555555555552E-2</v>
      </c>
      <c r="I4" s="69">
        <f t="shared" si="0"/>
        <v>1.3888888888888888E-2</v>
      </c>
      <c r="J4" s="70">
        <v>1</v>
      </c>
    </row>
    <row r="5" spans="1:10" x14ac:dyDescent="0.25">
      <c r="A5" s="302"/>
      <c r="B5" s="307" t="s">
        <v>12</v>
      </c>
      <c r="C5" s="71" t="s">
        <v>13</v>
      </c>
      <c r="D5" s="72">
        <v>43716</v>
      </c>
      <c r="E5" s="73">
        <v>0.72916666666666663</v>
      </c>
      <c r="F5" s="73">
        <v>0.97916666666666663</v>
      </c>
      <c r="G5" s="74">
        <v>0.125</v>
      </c>
      <c r="H5" s="73">
        <f t="shared" ref="H5:H26" si="1">F5-E5</f>
        <v>0.25</v>
      </c>
      <c r="I5" s="73">
        <f t="shared" si="0"/>
        <v>0.125</v>
      </c>
      <c r="J5" s="75">
        <v>0.6</v>
      </c>
    </row>
    <row r="6" spans="1:10" x14ac:dyDescent="0.25">
      <c r="A6" s="302"/>
      <c r="B6" s="308"/>
      <c r="C6" s="303" t="s">
        <v>10</v>
      </c>
      <c r="D6" s="76">
        <v>43717</v>
      </c>
      <c r="E6" s="69">
        <v>0.74305555555555547</v>
      </c>
      <c r="F6" s="69">
        <v>0.98958333333333337</v>
      </c>
      <c r="G6" s="77">
        <v>0.20833333333333334</v>
      </c>
      <c r="H6" s="69">
        <f t="shared" si="1"/>
        <v>0.2465277777777779</v>
      </c>
      <c r="I6" s="69">
        <f t="shared" si="0"/>
        <v>3.8194444444444559E-2</v>
      </c>
      <c r="J6" s="78">
        <v>0.75</v>
      </c>
    </row>
    <row r="7" spans="1:10" x14ac:dyDescent="0.25">
      <c r="A7" s="302"/>
      <c r="B7" s="308"/>
      <c r="C7" s="303"/>
      <c r="D7" s="79">
        <v>43718</v>
      </c>
      <c r="E7" s="80">
        <v>0.72916666666666663</v>
      </c>
      <c r="F7" s="80">
        <v>0.875</v>
      </c>
      <c r="G7" s="81">
        <v>0.125</v>
      </c>
      <c r="H7" s="80">
        <f t="shared" si="1"/>
        <v>0.14583333333333337</v>
      </c>
      <c r="I7" s="80">
        <f t="shared" si="0"/>
        <v>2.083333333333337E-2</v>
      </c>
      <c r="J7" s="82">
        <v>0.85</v>
      </c>
    </row>
    <row r="8" spans="1:10" x14ac:dyDescent="0.25">
      <c r="A8" s="302"/>
      <c r="B8" s="309"/>
      <c r="C8" s="60" t="s">
        <v>11</v>
      </c>
      <c r="D8" s="61">
        <v>43722</v>
      </c>
      <c r="E8" s="62">
        <v>0.625</v>
      </c>
      <c r="F8" s="62">
        <v>0.70833333333333337</v>
      </c>
      <c r="G8" s="63">
        <v>8.3333333333333329E-2</v>
      </c>
      <c r="H8" s="62">
        <f>F8-E8</f>
        <v>8.333333333333337E-2</v>
      </c>
      <c r="I8" s="62">
        <f t="shared" si="0"/>
        <v>4.163336342344337E-17</v>
      </c>
      <c r="J8" s="64">
        <v>1</v>
      </c>
    </row>
    <row r="9" spans="1:10" x14ac:dyDescent="0.25">
      <c r="A9" s="302"/>
      <c r="B9" s="310" t="s">
        <v>27</v>
      </c>
      <c r="C9" s="83" t="s">
        <v>9</v>
      </c>
      <c r="D9" s="84">
        <v>43745</v>
      </c>
      <c r="E9" s="85">
        <v>0.625</v>
      </c>
      <c r="F9" s="85">
        <v>0.77083333333333337</v>
      </c>
      <c r="G9" s="86">
        <v>8.3333333333333329E-2</v>
      </c>
      <c r="H9" s="85">
        <f>F9-E9</f>
        <v>0.14583333333333337</v>
      </c>
      <c r="I9" s="85">
        <f>IF(H9&lt;=G9,G9-H9,H9-G9)</f>
        <v>6.2500000000000042E-2</v>
      </c>
      <c r="J9" s="87">
        <v>0.9</v>
      </c>
    </row>
    <row r="10" spans="1:10" x14ac:dyDescent="0.25">
      <c r="A10" s="302"/>
      <c r="B10" s="311"/>
      <c r="C10" s="60" t="s">
        <v>11</v>
      </c>
      <c r="D10" s="61"/>
      <c r="E10" s="62"/>
      <c r="F10" s="62"/>
      <c r="G10" s="63"/>
      <c r="H10" s="62">
        <v>0</v>
      </c>
      <c r="I10" s="62">
        <v>0</v>
      </c>
      <c r="J10" s="64"/>
    </row>
    <row r="11" spans="1:10" x14ac:dyDescent="0.25">
      <c r="A11" s="302"/>
      <c r="B11" s="312"/>
      <c r="C11" s="201" t="s">
        <v>28</v>
      </c>
      <c r="D11" s="89"/>
      <c r="E11" s="90"/>
      <c r="F11" s="90"/>
      <c r="G11" s="91"/>
      <c r="H11" s="90">
        <v>0</v>
      </c>
      <c r="I11" s="90">
        <v>0</v>
      </c>
      <c r="J11" s="92"/>
    </row>
    <row r="12" spans="1:10" x14ac:dyDescent="0.25">
      <c r="A12" s="302"/>
      <c r="B12" s="315" t="s">
        <v>14</v>
      </c>
      <c r="C12" s="313" t="s">
        <v>9</v>
      </c>
      <c r="D12" s="204">
        <v>43753</v>
      </c>
      <c r="E12" s="73">
        <v>0.55555555555555558</v>
      </c>
      <c r="F12" s="96">
        <v>0.77083333333333337</v>
      </c>
      <c r="G12" s="73">
        <v>0.125</v>
      </c>
      <c r="H12" s="73">
        <f t="shared" si="1"/>
        <v>0.21527777777777779</v>
      </c>
      <c r="I12" s="73">
        <f>IF(H12&lt;=G12,G12-H12,H12-G12)</f>
        <v>9.027777777777779E-2</v>
      </c>
      <c r="J12" s="97">
        <v>0.1</v>
      </c>
    </row>
    <row r="13" spans="1:10" x14ac:dyDescent="0.25">
      <c r="A13" s="302"/>
      <c r="B13" s="316"/>
      <c r="C13" s="314"/>
      <c r="D13" s="203">
        <v>43754</v>
      </c>
      <c r="E13" s="62">
        <v>0.89583333333333337</v>
      </c>
      <c r="F13" s="95">
        <v>0.125</v>
      </c>
      <c r="G13" s="62">
        <v>0.16666666666666666</v>
      </c>
      <c r="H13" s="62">
        <v>0.22916666666666666</v>
      </c>
      <c r="I13" s="62">
        <f>IF(H13&lt;=G13,G13-H13,H13-G13)</f>
        <v>6.25E-2</v>
      </c>
      <c r="J13" s="100">
        <v>0.2</v>
      </c>
    </row>
    <row r="14" spans="1:10" x14ac:dyDescent="0.25">
      <c r="A14" s="302"/>
      <c r="B14" s="316"/>
      <c r="C14" s="255" t="s">
        <v>112</v>
      </c>
      <c r="D14" s="202">
        <v>43759</v>
      </c>
      <c r="E14" s="80">
        <v>0.60416666666666663</v>
      </c>
      <c r="F14" s="98">
        <v>0.8125</v>
      </c>
      <c r="G14" s="80">
        <v>0.14583333333333334</v>
      </c>
      <c r="H14" s="80">
        <f t="shared" si="1"/>
        <v>0.20833333333333337</v>
      </c>
      <c r="I14" s="80">
        <f t="shared" si="0"/>
        <v>6.2500000000000028E-2</v>
      </c>
      <c r="J14" s="99">
        <v>0.3</v>
      </c>
    </row>
    <row r="15" spans="1:10" x14ac:dyDescent="0.25">
      <c r="A15" s="302"/>
      <c r="B15" s="316"/>
      <c r="C15" s="314" t="s">
        <v>10</v>
      </c>
      <c r="D15" s="203">
        <v>43761</v>
      </c>
      <c r="E15" s="62">
        <v>0.375</v>
      </c>
      <c r="F15" s="95">
        <v>0.83333333333333337</v>
      </c>
      <c r="G15" s="62">
        <v>0.375</v>
      </c>
      <c r="H15" s="62">
        <f t="shared" si="1"/>
        <v>0.45833333333333337</v>
      </c>
      <c r="I15" s="62">
        <f t="shared" si="0"/>
        <v>8.333333333333337E-2</v>
      </c>
      <c r="J15" s="100">
        <v>0.6</v>
      </c>
    </row>
    <row r="16" spans="1:10" x14ac:dyDescent="0.25">
      <c r="A16" s="302"/>
      <c r="B16" s="316"/>
      <c r="C16" s="314"/>
      <c r="D16" s="61">
        <v>43762</v>
      </c>
      <c r="E16" s="62">
        <v>0</v>
      </c>
      <c r="F16" s="95">
        <v>0.19444444444444445</v>
      </c>
      <c r="G16" s="62">
        <v>8.3333333333333329E-2</v>
      </c>
      <c r="H16" s="367">
        <f>F16-E16</f>
        <v>0.19444444444444445</v>
      </c>
      <c r="I16" s="62">
        <f t="shared" si="0"/>
        <v>0.11111111111111112</v>
      </c>
      <c r="J16" s="100">
        <v>0.7</v>
      </c>
    </row>
    <row r="17" spans="1:10" x14ac:dyDescent="0.25">
      <c r="A17" s="302"/>
      <c r="B17" s="316"/>
      <c r="C17" s="314"/>
      <c r="D17" s="61">
        <v>43763</v>
      </c>
      <c r="E17" s="62">
        <v>0.70833333333333337</v>
      </c>
      <c r="F17" s="95">
        <v>0.91666666666666663</v>
      </c>
      <c r="G17" s="62">
        <v>0.125</v>
      </c>
      <c r="H17" s="367">
        <f>F17-E17</f>
        <v>0.20833333333333326</v>
      </c>
      <c r="I17" s="62">
        <f>IF(H17&lt;=G17,G17-H17,H17-G17)</f>
        <v>8.3333333333333259E-2</v>
      </c>
      <c r="J17" s="100">
        <v>0.9</v>
      </c>
    </row>
    <row r="18" spans="1:10" x14ac:dyDescent="0.25">
      <c r="A18" s="302"/>
      <c r="B18" s="316"/>
      <c r="C18" s="368" t="s">
        <v>11</v>
      </c>
      <c r="D18" s="79">
        <v>43766</v>
      </c>
      <c r="E18" s="80">
        <v>0.55555555555555558</v>
      </c>
      <c r="F18" s="98">
        <v>0.20833333333333334</v>
      </c>
      <c r="G18" s="80">
        <v>0.375</v>
      </c>
      <c r="H18" s="369">
        <v>0.65277777777777779</v>
      </c>
      <c r="I18" s="80">
        <f t="shared" ref="I18:I20" si="2">IF(H18&lt;=G18,G18-H18,H18-G18)</f>
        <v>0.27777777777777779</v>
      </c>
      <c r="J18" s="99">
        <v>0.93</v>
      </c>
    </row>
    <row r="19" spans="1:10" x14ac:dyDescent="0.25">
      <c r="A19" s="302"/>
      <c r="B19" s="316"/>
      <c r="C19" s="368"/>
      <c r="D19" s="79">
        <v>43767</v>
      </c>
      <c r="E19" s="80">
        <v>0.70833333333333337</v>
      </c>
      <c r="F19" s="98">
        <v>0.20833333333333334</v>
      </c>
      <c r="G19" s="80">
        <v>0.33333333333333331</v>
      </c>
      <c r="H19" s="369">
        <v>0.45833333333333331</v>
      </c>
      <c r="I19" s="80">
        <f t="shared" si="2"/>
        <v>0.125</v>
      </c>
      <c r="J19" s="99">
        <v>0.96</v>
      </c>
    </row>
    <row r="20" spans="1:10" x14ac:dyDescent="0.25">
      <c r="A20" s="302"/>
      <c r="B20" s="317"/>
      <c r="C20" s="370"/>
      <c r="D20" s="89">
        <v>43768</v>
      </c>
      <c r="E20" s="90">
        <v>0.65277777777777779</v>
      </c>
      <c r="F20" s="371">
        <v>0.16666666666666666</v>
      </c>
      <c r="G20" s="90">
        <v>0.5</v>
      </c>
      <c r="H20" s="372">
        <v>0.55555555555555558</v>
      </c>
      <c r="I20" s="90">
        <f t="shared" si="2"/>
        <v>5.555555555555558E-2</v>
      </c>
      <c r="J20" s="373">
        <v>1</v>
      </c>
    </row>
    <row r="21" spans="1:10" x14ac:dyDescent="0.25">
      <c r="A21" s="302"/>
      <c r="B21" s="311" t="s">
        <v>16</v>
      </c>
      <c r="C21" s="93" t="s">
        <v>13</v>
      </c>
      <c r="D21" s="79">
        <v>43772</v>
      </c>
      <c r="E21" s="80">
        <v>0.66666666666666663</v>
      </c>
      <c r="F21" s="80">
        <v>0.25</v>
      </c>
      <c r="G21" s="81">
        <v>0.39583333333333331</v>
      </c>
      <c r="H21" s="80">
        <v>0.5</v>
      </c>
      <c r="I21" s="80">
        <f t="shared" si="0"/>
        <v>0.10416666666666669</v>
      </c>
      <c r="J21" s="82">
        <v>0.33</v>
      </c>
    </row>
    <row r="22" spans="1:10" x14ac:dyDescent="0.25">
      <c r="A22" s="302"/>
      <c r="B22" s="311"/>
      <c r="C22" s="60" t="s">
        <v>10</v>
      </c>
      <c r="D22" s="61">
        <v>43773</v>
      </c>
      <c r="E22" s="62">
        <v>0.55555555555555558</v>
      </c>
      <c r="F22" s="62">
        <v>0.16666666666666666</v>
      </c>
      <c r="G22" s="63">
        <v>0.39583333333333331</v>
      </c>
      <c r="H22" s="62">
        <v>0.61111111111111105</v>
      </c>
      <c r="I22" s="62">
        <f t="shared" si="0"/>
        <v>0.21527777777777773</v>
      </c>
      <c r="J22" s="64">
        <v>0.9</v>
      </c>
    </row>
    <row r="23" spans="1:10" x14ac:dyDescent="0.25">
      <c r="A23" s="302"/>
      <c r="B23" s="312"/>
      <c r="C23" s="88" t="s">
        <v>11</v>
      </c>
      <c r="D23" s="89">
        <v>43774</v>
      </c>
      <c r="E23" s="90">
        <v>0.58333333333333337</v>
      </c>
      <c r="F23" s="90">
        <v>0.73611111111111116</v>
      </c>
      <c r="G23" s="91">
        <v>0.16666666666666666</v>
      </c>
      <c r="H23" s="80">
        <f t="shared" si="1"/>
        <v>0.15277777777777779</v>
      </c>
      <c r="I23" s="80">
        <f t="shared" si="0"/>
        <v>1.3888888888888867E-2</v>
      </c>
      <c r="J23" s="92">
        <v>1</v>
      </c>
    </row>
    <row r="24" spans="1:10" x14ac:dyDescent="0.25">
      <c r="A24" s="322" t="s">
        <v>59</v>
      </c>
      <c r="B24" s="324" t="s">
        <v>17</v>
      </c>
      <c r="C24" s="71" t="s">
        <v>9</v>
      </c>
      <c r="D24" s="109">
        <v>43715</v>
      </c>
      <c r="E24" s="73">
        <v>0.55555555555555558</v>
      </c>
      <c r="F24" s="96">
        <v>0.70833333333333337</v>
      </c>
      <c r="G24" s="73">
        <v>0.125</v>
      </c>
      <c r="H24" s="96">
        <f t="shared" si="1"/>
        <v>0.15277777777777779</v>
      </c>
      <c r="I24" s="73">
        <f t="shared" si="0"/>
        <v>2.777777777777779E-2</v>
      </c>
      <c r="J24" s="97">
        <v>0.4</v>
      </c>
    </row>
    <row r="25" spans="1:10" x14ac:dyDescent="0.25">
      <c r="A25" s="323"/>
      <c r="B25" s="325"/>
      <c r="C25" s="93" t="s">
        <v>15</v>
      </c>
      <c r="D25" s="110">
        <v>43747</v>
      </c>
      <c r="E25" s="80">
        <v>0.55555555555555558</v>
      </c>
      <c r="F25" s="98">
        <v>0.68055555555555547</v>
      </c>
      <c r="G25" s="80">
        <v>0.16666666666666666</v>
      </c>
      <c r="H25" s="98">
        <f t="shared" si="1"/>
        <v>0.12499999999999989</v>
      </c>
      <c r="I25" s="80">
        <f t="shared" si="0"/>
        <v>4.1666666666666768E-2</v>
      </c>
      <c r="J25" s="99">
        <v>0.6</v>
      </c>
    </row>
    <row r="26" spans="1:10" x14ac:dyDescent="0.25">
      <c r="A26" s="323"/>
      <c r="B26" s="325"/>
      <c r="C26" s="60" t="s">
        <v>11</v>
      </c>
      <c r="D26" s="111">
        <v>43752</v>
      </c>
      <c r="E26" s="62">
        <v>0.72916666666666663</v>
      </c>
      <c r="F26" s="95">
        <v>0.75694444444444453</v>
      </c>
      <c r="G26" s="62">
        <v>1.3888888888888888E-2</v>
      </c>
      <c r="H26" s="95">
        <f t="shared" si="1"/>
        <v>2.7777777777777901E-2</v>
      </c>
      <c r="I26" s="62">
        <f>IF(H26&lt;=G26,G26-H26,H26-G26)</f>
        <v>1.3888888888889013E-2</v>
      </c>
      <c r="J26" s="100">
        <v>0.7</v>
      </c>
    </row>
    <row r="27" spans="1:10" x14ac:dyDescent="0.25">
      <c r="A27" s="323"/>
      <c r="B27" s="325"/>
      <c r="C27" s="93" t="s">
        <v>67</v>
      </c>
      <c r="D27" s="112"/>
      <c r="E27" s="80"/>
      <c r="F27" s="98"/>
      <c r="G27" s="80"/>
      <c r="H27" s="98">
        <f>F27-E27</f>
        <v>0</v>
      </c>
      <c r="I27" s="80">
        <f>IF(H27&lt;=G27,G27-H27,H27-G27)</f>
        <v>0</v>
      </c>
      <c r="J27" s="99"/>
    </row>
    <row r="28" spans="1:10" x14ac:dyDescent="0.25">
      <c r="A28" s="323"/>
      <c r="B28" s="310" t="s">
        <v>45</v>
      </c>
      <c r="C28" s="71" t="s">
        <v>9</v>
      </c>
      <c r="D28" s="109">
        <v>43714</v>
      </c>
      <c r="E28" s="73">
        <v>0.70833333333333337</v>
      </c>
      <c r="F28" s="96">
        <v>0.72916666666666663</v>
      </c>
      <c r="G28" s="73">
        <v>6.9444444444444441E-3</v>
      </c>
      <c r="H28" s="96">
        <f>F28-E28</f>
        <v>2.0833333333333259E-2</v>
      </c>
      <c r="I28" s="73">
        <f>IF(H28&lt;=G28,G28-H28,H28-G28)</f>
        <v>1.3888888888888815E-2</v>
      </c>
      <c r="J28" s="97">
        <v>0.2</v>
      </c>
    </row>
    <row r="29" spans="1:10" x14ac:dyDescent="0.25">
      <c r="A29" s="323"/>
      <c r="B29" s="311"/>
      <c r="C29" s="93" t="s">
        <v>67</v>
      </c>
      <c r="D29" s="110">
        <v>43754</v>
      </c>
      <c r="E29" s="80">
        <v>0.70833333333333337</v>
      </c>
      <c r="F29" s="98">
        <v>0.83333333333333337</v>
      </c>
      <c r="G29" s="80">
        <v>6.9444444444444441E-3</v>
      </c>
      <c r="H29" s="98">
        <f>F29-E29</f>
        <v>0.125</v>
      </c>
      <c r="I29" s="80">
        <f>IF(H29&lt;=G29,G29-H29,H29-G29)</f>
        <v>0.11805555555555555</v>
      </c>
      <c r="J29" s="99">
        <v>0.4</v>
      </c>
    </row>
    <row r="30" spans="1:10" ht="15.75" thickBot="1" x14ac:dyDescent="0.3">
      <c r="A30" s="323"/>
      <c r="B30" s="311"/>
      <c r="C30" s="60" t="s">
        <v>67</v>
      </c>
      <c r="D30" s="168">
        <v>43759</v>
      </c>
      <c r="E30" s="164">
        <v>0.8125</v>
      </c>
      <c r="F30" s="169">
        <v>0.81944444444444453</v>
      </c>
      <c r="G30" s="171">
        <v>6.9444444444444441E-3</v>
      </c>
      <c r="H30" s="170">
        <f>F30-E30</f>
        <v>6.9444444444445308E-3</v>
      </c>
      <c r="I30" s="62">
        <f>IF(H30&lt;=G30,G30-H30,H30-G30)</f>
        <v>8.6736173798840355E-17</v>
      </c>
      <c r="J30" s="60"/>
    </row>
    <row r="31" spans="1:10" ht="15.75" thickBot="1" x14ac:dyDescent="0.3">
      <c r="A31" s="319" t="s">
        <v>18</v>
      </c>
      <c r="B31" s="320"/>
      <c r="C31" s="319"/>
      <c r="D31" s="321"/>
      <c r="E31" s="321"/>
      <c r="F31" s="320"/>
      <c r="G31" s="2">
        <f>SUM(G2:G30)</f>
        <v>4.2951388888888902</v>
      </c>
      <c r="H31" s="3">
        <f>SUM(H2:H30)</f>
        <v>6.0381944444444446</v>
      </c>
      <c r="I31" s="3">
        <f>SUM(H31-G31)</f>
        <v>1.7430555555555545</v>
      </c>
      <c r="J31" s="1"/>
    </row>
    <row r="32" spans="1:10" x14ac:dyDescent="0.25">
      <c r="A32" s="101"/>
      <c r="B32" s="102"/>
      <c r="C32" s="103"/>
    </row>
    <row r="33" spans="1:10" ht="20.25" customHeight="1" x14ac:dyDescent="0.25">
      <c r="A33" s="123" t="s">
        <v>46</v>
      </c>
      <c r="B33" s="124" t="s">
        <v>61</v>
      </c>
      <c r="C33" s="124" t="s">
        <v>0</v>
      </c>
      <c r="D33" s="124" t="s">
        <v>1</v>
      </c>
      <c r="E33" s="124" t="s">
        <v>2</v>
      </c>
      <c r="F33" s="124" t="s">
        <v>3</v>
      </c>
      <c r="G33" s="124" t="s">
        <v>4</v>
      </c>
      <c r="H33" s="124" t="s">
        <v>5</v>
      </c>
      <c r="I33" s="124" t="s">
        <v>6</v>
      </c>
      <c r="J33" s="124" t="s">
        <v>7</v>
      </c>
    </row>
    <row r="34" spans="1:10" x14ac:dyDescent="0.25">
      <c r="A34" s="324" t="s">
        <v>60</v>
      </c>
      <c r="B34" s="324" t="s">
        <v>62</v>
      </c>
      <c r="C34" s="83" t="s">
        <v>113</v>
      </c>
      <c r="D34" s="374">
        <v>43774</v>
      </c>
      <c r="E34" s="375">
        <v>0.70833333333333337</v>
      </c>
      <c r="F34" s="375">
        <v>0.75</v>
      </c>
      <c r="G34" s="376">
        <v>3.125E-2</v>
      </c>
      <c r="H34" s="375">
        <f>F34-E34</f>
        <v>4.166666666666663E-2</v>
      </c>
      <c r="I34" s="377">
        <f>IF(H34&lt;=G34,G34-H34,H34-G34)</f>
        <v>1.041666666666663E-2</v>
      </c>
      <c r="J34" s="99">
        <v>0.1</v>
      </c>
    </row>
    <row r="35" spans="1:10" x14ac:dyDescent="0.25">
      <c r="A35" s="325"/>
      <c r="B35" s="325"/>
      <c r="C35" s="60" t="s">
        <v>63</v>
      </c>
      <c r="D35" s="60"/>
      <c r="E35" s="60"/>
      <c r="F35" s="60"/>
      <c r="G35" s="380"/>
      <c r="H35" s="60"/>
      <c r="I35" s="381">
        <f>IF(H35&lt;=G35,G35-H35,H35-G35)</f>
        <v>0</v>
      </c>
      <c r="J35" s="100"/>
    </row>
    <row r="36" spans="1:10" x14ac:dyDescent="0.25">
      <c r="A36" s="325"/>
      <c r="B36" s="325"/>
      <c r="C36" s="93" t="s">
        <v>15</v>
      </c>
      <c r="D36" s="93"/>
      <c r="E36" s="93"/>
      <c r="F36" s="93"/>
      <c r="G36" s="378"/>
      <c r="H36" s="93"/>
      <c r="I36" s="377">
        <f>IF(H36&lt;=G36,G36-H36,H36-G36)</f>
        <v>0</v>
      </c>
      <c r="J36" s="99"/>
    </row>
    <row r="37" spans="1:10" ht="15.75" thickBot="1" x14ac:dyDescent="0.3">
      <c r="A37" s="379"/>
      <c r="B37" s="379"/>
      <c r="C37" s="60" t="s">
        <v>64</v>
      </c>
      <c r="D37" s="60"/>
      <c r="E37" s="60"/>
      <c r="F37" s="60"/>
      <c r="G37" s="380"/>
      <c r="H37" s="60"/>
      <c r="I37" s="381">
        <f>IF(H37&lt;=G37,G37-H37,H37-G37)</f>
        <v>0</v>
      </c>
      <c r="J37" s="100"/>
    </row>
    <row r="38" spans="1:10" ht="15.75" thickBot="1" x14ac:dyDescent="0.3">
      <c r="A38" s="319" t="s">
        <v>18</v>
      </c>
      <c r="B38" s="320"/>
      <c r="C38" s="319"/>
      <c r="D38" s="321"/>
      <c r="E38" s="321"/>
      <c r="F38" s="320"/>
      <c r="G38" s="2">
        <f>SUM(G34:G37)</f>
        <v>3.125E-2</v>
      </c>
      <c r="H38" s="3">
        <f>SUM(H34:H37)</f>
        <v>4.166666666666663E-2</v>
      </c>
      <c r="I38" s="3">
        <f>SUM(H38-G38)</f>
        <v>1.041666666666663E-2</v>
      </c>
      <c r="J38" s="1"/>
    </row>
    <row r="39" spans="1:10" ht="15.75" thickBot="1" x14ac:dyDescent="0.3"/>
    <row r="40" spans="1:10" ht="21" customHeight="1" x14ac:dyDescent="0.25">
      <c r="B40" s="113" t="s">
        <v>65</v>
      </c>
      <c r="C40" s="115" t="s">
        <v>66</v>
      </c>
      <c r="D40" s="114" t="s">
        <v>6</v>
      </c>
    </row>
    <row r="41" spans="1:10" ht="15.75" thickBot="1" x14ac:dyDescent="0.3">
      <c r="B41" s="116">
        <f>G31+G38</f>
        <v>4.3263888888888902</v>
      </c>
      <c r="C41" s="117">
        <f>H31+H38</f>
        <v>6.0798611111111116</v>
      </c>
      <c r="D41" s="118">
        <f>I31+I38</f>
        <v>1.753472222222221</v>
      </c>
    </row>
  </sheetData>
  <mergeCells count="19">
    <mergeCell ref="A34:A37"/>
    <mergeCell ref="A38:B38"/>
    <mergeCell ref="C38:F38"/>
    <mergeCell ref="B34:B37"/>
    <mergeCell ref="A24:A30"/>
    <mergeCell ref="B24:B27"/>
    <mergeCell ref="B28:B30"/>
    <mergeCell ref="A31:B31"/>
    <mergeCell ref="C31:F31"/>
    <mergeCell ref="A2:A23"/>
    <mergeCell ref="C6:C7"/>
    <mergeCell ref="B2:B4"/>
    <mergeCell ref="B5:B8"/>
    <mergeCell ref="B21:B23"/>
    <mergeCell ref="B9:B11"/>
    <mergeCell ref="C12:C13"/>
    <mergeCell ref="B12:B20"/>
    <mergeCell ref="C18:C20"/>
    <mergeCell ref="C15:C17"/>
  </mergeCells>
  <pageMargins left="0.25" right="0.25" top="0.75" bottom="0.75" header="0.3" footer="0.3"/>
  <pageSetup paperSize="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FFA5-9891-4047-A9F0-49BD30A1A375}">
  <dimension ref="A1:L33"/>
  <sheetViews>
    <sheetView zoomScale="115" zoomScaleNormal="115" workbookViewId="0">
      <selection activeCell="L16" sqref="A1:XFD1048576"/>
    </sheetView>
  </sheetViews>
  <sheetFormatPr baseColWidth="10" defaultRowHeight="14.25" x14ac:dyDescent="0.2"/>
  <cols>
    <col min="1" max="1" width="23.140625" style="4" customWidth="1"/>
    <col min="2" max="2" width="20.42578125" style="4" customWidth="1"/>
    <col min="3" max="3" width="43.28515625" style="4" bestFit="1" customWidth="1"/>
    <col min="4" max="4" width="12.5703125" style="4" customWidth="1"/>
    <col min="5" max="5" width="13" style="4" customWidth="1"/>
    <col min="6" max="6" width="11.42578125" style="4" customWidth="1"/>
    <col min="7" max="7" width="15.5703125" style="4" customWidth="1"/>
    <col min="8" max="8" width="16" style="4" customWidth="1"/>
    <col min="9" max="9" width="11.42578125" style="4" customWidth="1"/>
    <col min="10" max="10" width="25.42578125" style="4" customWidth="1"/>
    <col min="11" max="16384" width="11.42578125" style="4"/>
  </cols>
  <sheetData>
    <row r="1" spans="1:12" ht="18.75" customHeight="1" x14ac:dyDescent="0.2">
      <c r="A1" s="123" t="s">
        <v>46</v>
      </c>
      <c r="B1" s="124" t="s">
        <v>61</v>
      </c>
      <c r="C1" s="140" t="s">
        <v>0</v>
      </c>
      <c r="D1" s="140" t="s">
        <v>1</v>
      </c>
      <c r="E1" s="140" t="s">
        <v>2</v>
      </c>
      <c r="F1" s="140" t="s">
        <v>3</v>
      </c>
      <c r="G1" s="140" t="s">
        <v>4</v>
      </c>
      <c r="H1" s="140" t="s">
        <v>5</v>
      </c>
      <c r="I1" s="140" t="s">
        <v>6</v>
      </c>
      <c r="J1" s="124" t="s">
        <v>7</v>
      </c>
    </row>
    <row r="2" spans="1:12" ht="15" x14ac:dyDescent="0.25">
      <c r="A2" s="301" t="s">
        <v>56</v>
      </c>
      <c r="B2" s="326" t="s">
        <v>89</v>
      </c>
      <c r="C2" s="141" t="s">
        <v>39</v>
      </c>
      <c r="D2" s="142">
        <v>43727</v>
      </c>
      <c r="E2" s="143">
        <v>0.72222222222222221</v>
      </c>
      <c r="F2" s="143">
        <v>0.81944444444444453</v>
      </c>
      <c r="G2" s="143">
        <v>6.25E-2</v>
      </c>
      <c r="H2" s="143">
        <f t="shared" ref="H2:H7" si="0">$F2-$E2</f>
        <v>9.7222222222222321E-2</v>
      </c>
      <c r="I2" s="143">
        <f>IF(H2&lt;=G2,G2-H2,H2-G2)</f>
        <v>3.4722222222222321E-2</v>
      </c>
      <c r="J2" s="144">
        <v>0.05</v>
      </c>
    </row>
    <row r="3" spans="1:12" ht="15" x14ac:dyDescent="0.25">
      <c r="A3" s="302"/>
      <c r="B3" s="326"/>
      <c r="C3" s="122" t="s">
        <v>40</v>
      </c>
      <c r="D3" s="145">
        <v>43728.486111111109</v>
      </c>
      <c r="E3" s="146">
        <v>0.4861111111111111</v>
      </c>
      <c r="F3" s="146">
        <v>0.51388888888888895</v>
      </c>
      <c r="G3" s="146">
        <v>4.1666666666666664E-2</v>
      </c>
      <c r="H3" s="146">
        <f t="shared" si="0"/>
        <v>2.7777777777777846E-2</v>
      </c>
      <c r="I3" s="146">
        <f t="shared" ref="I3:I16" si="1">IF(H3&lt;=G3,G3-H3,H3-G3)</f>
        <v>1.3888888888888819E-2</v>
      </c>
      <c r="J3" s="147">
        <v>7.0000000000000007E-2</v>
      </c>
    </row>
    <row r="4" spans="1:12" ht="15" x14ac:dyDescent="0.25">
      <c r="A4" s="302"/>
      <c r="B4" s="326"/>
      <c r="C4" s="178" t="s">
        <v>41</v>
      </c>
      <c r="D4" s="159">
        <v>43728.767361111109</v>
      </c>
      <c r="E4" s="160">
        <v>0.76736111111111116</v>
      </c>
      <c r="F4" s="160">
        <v>0.81944444444444453</v>
      </c>
      <c r="G4" s="160">
        <v>4.1666666666666664E-2</v>
      </c>
      <c r="H4" s="160">
        <f t="shared" si="0"/>
        <v>5.208333333333337E-2</v>
      </c>
      <c r="I4" s="160">
        <f t="shared" si="1"/>
        <v>1.0416666666666706E-2</v>
      </c>
      <c r="J4" s="179">
        <v>0.1</v>
      </c>
      <c r="L4" s="38"/>
    </row>
    <row r="5" spans="1:12" ht="15" x14ac:dyDescent="0.25">
      <c r="A5" s="302"/>
      <c r="B5" s="326" t="s">
        <v>90</v>
      </c>
      <c r="C5" s="122" t="s">
        <v>42</v>
      </c>
      <c r="D5" s="145">
        <v>43730.618055555555</v>
      </c>
      <c r="E5" s="146">
        <v>0.61805555555555558</v>
      </c>
      <c r="F5" s="146">
        <v>0.72916666666666663</v>
      </c>
      <c r="G5" s="146">
        <v>0.14583333333333334</v>
      </c>
      <c r="H5" s="146">
        <f t="shared" si="0"/>
        <v>0.11111111111111105</v>
      </c>
      <c r="I5" s="146">
        <f t="shared" si="1"/>
        <v>3.4722222222222293E-2</v>
      </c>
      <c r="J5" s="147">
        <v>0.15</v>
      </c>
    </row>
    <row r="6" spans="1:12" ht="15" x14ac:dyDescent="0.25">
      <c r="A6" s="302"/>
      <c r="B6" s="326"/>
      <c r="C6" s="121" t="s">
        <v>43</v>
      </c>
      <c r="D6" s="148">
        <v>43733.618055555555</v>
      </c>
      <c r="E6" s="149">
        <v>0.61805555555555558</v>
      </c>
      <c r="F6" s="149">
        <v>0.65972222222222221</v>
      </c>
      <c r="G6" s="149">
        <v>8.3333333333333329E-2</v>
      </c>
      <c r="H6" s="149">
        <f t="shared" si="0"/>
        <v>4.166666666666663E-2</v>
      </c>
      <c r="I6" s="149">
        <f t="shared" si="1"/>
        <v>4.1666666666666699E-2</v>
      </c>
      <c r="J6" s="150">
        <v>0.17</v>
      </c>
    </row>
    <row r="7" spans="1:12" ht="15" x14ac:dyDescent="0.25">
      <c r="A7" s="302"/>
      <c r="B7" s="326"/>
      <c r="C7" s="174" t="s">
        <v>44</v>
      </c>
      <c r="D7" s="175">
        <v>43740.6875</v>
      </c>
      <c r="E7" s="176">
        <v>0.6875</v>
      </c>
      <c r="F7" s="176">
        <v>0.72222222222222221</v>
      </c>
      <c r="G7" s="176">
        <v>4.1666666666666664E-2</v>
      </c>
      <c r="H7" s="176">
        <f t="shared" si="0"/>
        <v>3.472222222222221E-2</v>
      </c>
      <c r="I7" s="176">
        <f t="shared" si="1"/>
        <v>6.9444444444444545E-3</v>
      </c>
      <c r="J7" s="177">
        <v>0.2</v>
      </c>
    </row>
    <row r="8" spans="1:12" ht="15" x14ac:dyDescent="0.25">
      <c r="A8" s="302"/>
      <c r="B8" s="195" t="s">
        <v>95</v>
      </c>
      <c r="C8" s="196" t="s">
        <v>97</v>
      </c>
      <c r="D8" s="197">
        <v>43764</v>
      </c>
      <c r="E8" s="198">
        <v>0.59027777777777779</v>
      </c>
      <c r="F8" s="198">
        <v>0.72222222222222221</v>
      </c>
      <c r="G8" s="198">
        <v>0.125</v>
      </c>
      <c r="H8" s="198">
        <f>$F8-$E8</f>
        <v>0.13194444444444442</v>
      </c>
      <c r="I8" s="198">
        <f t="shared" si="1"/>
        <v>6.9444444444444198E-3</v>
      </c>
      <c r="J8" s="199">
        <v>1</v>
      </c>
    </row>
    <row r="9" spans="1:12" ht="15" x14ac:dyDescent="0.25">
      <c r="A9" s="302"/>
      <c r="B9" s="318" t="s">
        <v>23</v>
      </c>
      <c r="C9" s="194" t="s">
        <v>96</v>
      </c>
      <c r="D9" s="154">
        <v>43764</v>
      </c>
      <c r="E9" s="155">
        <v>0.72222222222222221</v>
      </c>
      <c r="F9" s="155">
        <v>0.75</v>
      </c>
      <c r="G9" s="155">
        <v>4.1666666666666664E-2</v>
      </c>
      <c r="H9" s="155">
        <f>$F9-$E9</f>
        <v>2.777777777777779E-2</v>
      </c>
      <c r="I9" s="155">
        <f t="shared" si="1"/>
        <v>1.3888888888888874E-2</v>
      </c>
      <c r="J9" s="200">
        <v>1</v>
      </c>
    </row>
    <row r="10" spans="1:12" ht="15" x14ac:dyDescent="0.25">
      <c r="A10" s="302"/>
      <c r="B10" s="332"/>
      <c r="C10" s="196" t="s">
        <v>98</v>
      </c>
      <c r="D10" s="197">
        <v>43764</v>
      </c>
      <c r="E10" s="198">
        <v>0.75</v>
      </c>
      <c r="F10" s="198">
        <v>0.77777777777777779</v>
      </c>
      <c r="G10" s="198">
        <v>4.1666666666666664E-2</v>
      </c>
      <c r="H10" s="198">
        <f>$F10-$E10</f>
        <v>2.777777777777779E-2</v>
      </c>
      <c r="I10" s="198">
        <f t="shared" si="1"/>
        <v>1.3888888888888874E-2</v>
      </c>
      <c r="J10" s="199">
        <v>0.5</v>
      </c>
    </row>
    <row r="11" spans="1:12" ht="15" x14ac:dyDescent="0.25">
      <c r="A11" s="302"/>
      <c r="B11" s="333" t="s">
        <v>91</v>
      </c>
      <c r="C11" s="205" t="s">
        <v>92</v>
      </c>
      <c r="D11" s="145">
        <v>43757</v>
      </c>
      <c r="E11" s="146">
        <v>0.50694444444444442</v>
      </c>
      <c r="F11" s="146">
        <v>0.68055555555555547</v>
      </c>
      <c r="G11" s="206">
        <v>8.3333333333333329E-2</v>
      </c>
      <c r="H11" s="206">
        <f>$F11-$E11</f>
        <v>0.17361111111111105</v>
      </c>
      <c r="I11" s="206">
        <f>IF(H11&lt;=G11,G11-H11,H11-G11)</f>
        <v>9.0277777777777721E-2</v>
      </c>
      <c r="J11" s="147">
        <v>0.9</v>
      </c>
    </row>
    <row r="12" spans="1:12" ht="15" x14ac:dyDescent="0.25">
      <c r="A12" s="302"/>
      <c r="B12" s="334"/>
      <c r="C12" s="6" t="s">
        <v>99</v>
      </c>
      <c r="D12" s="207">
        <v>43766</v>
      </c>
      <c r="E12" s="208">
        <v>0.59722222222222221</v>
      </c>
      <c r="F12" s="208">
        <v>0.70138888888888884</v>
      </c>
      <c r="G12" s="208">
        <v>0.125</v>
      </c>
      <c r="H12" s="208">
        <f>$F12-$E12</f>
        <v>0.10416666666666663</v>
      </c>
      <c r="I12" s="208">
        <f>IF(H12&lt;=G12,G12-H12,H12-G12)</f>
        <v>2.083333333333337E-2</v>
      </c>
      <c r="J12" s="209">
        <v>0.5</v>
      </c>
    </row>
    <row r="13" spans="1:12" ht="15" x14ac:dyDescent="0.25">
      <c r="A13" s="302"/>
      <c r="B13" s="333"/>
      <c r="C13" s="5"/>
      <c r="D13" s="211"/>
      <c r="E13" s="212"/>
      <c r="F13" s="212"/>
      <c r="G13" s="212"/>
      <c r="H13" s="212"/>
      <c r="I13" s="212"/>
      <c r="J13" s="213"/>
    </row>
    <row r="14" spans="1:12" ht="15" x14ac:dyDescent="0.25">
      <c r="A14" s="302"/>
      <c r="B14" s="334"/>
      <c r="C14" s="6"/>
      <c r="D14" s="207"/>
      <c r="E14" s="208"/>
      <c r="F14" s="208"/>
      <c r="G14" s="208"/>
      <c r="H14" s="208"/>
      <c r="I14" s="212"/>
      <c r="J14" s="210"/>
    </row>
    <row r="15" spans="1:12" ht="15.75" thickBot="1" x14ac:dyDescent="0.3">
      <c r="A15" s="335"/>
      <c r="B15" s="336"/>
      <c r="C15" s="17"/>
      <c r="D15" s="207"/>
      <c r="E15" s="208"/>
      <c r="F15" s="208"/>
      <c r="G15" s="208"/>
      <c r="H15" s="208"/>
      <c r="I15" s="208"/>
      <c r="J15" s="210"/>
    </row>
    <row r="16" spans="1:12" ht="15.75" thickBot="1" x14ac:dyDescent="0.3">
      <c r="A16" s="319" t="s">
        <v>18</v>
      </c>
      <c r="B16" s="328"/>
      <c r="C16" s="327"/>
      <c r="D16" s="321"/>
      <c r="E16" s="321"/>
      <c r="F16" s="320"/>
      <c r="G16" s="3">
        <f>SUM(G2:G12)</f>
        <v>0.83333333333333326</v>
      </c>
      <c r="H16" s="151">
        <f>SUM(H2:H12)</f>
        <v>0.82986111111111105</v>
      </c>
      <c r="I16" s="152">
        <f t="shared" si="1"/>
        <v>3.4722222222222099E-3</v>
      </c>
      <c r="J16" s="153"/>
    </row>
    <row r="17" spans="1:10" ht="15" x14ac:dyDescent="0.25">
      <c r="A17" s="54"/>
      <c r="B17" s="54"/>
      <c r="C17" s="54"/>
      <c r="D17" s="54"/>
      <c r="E17" s="54"/>
      <c r="F17" s="54"/>
      <c r="G17" s="54"/>
      <c r="H17" s="54"/>
      <c r="I17" s="54"/>
      <c r="J17" s="54"/>
    </row>
    <row r="18" spans="1:10" ht="18.75" customHeight="1" x14ac:dyDescent="0.2">
      <c r="A18" s="123" t="s">
        <v>49</v>
      </c>
      <c r="B18" s="124" t="s">
        <v>61</v>
      </c>
      <c r="C18" s="140" t="s">
        <v>0</v>
      </c>
      <c r="D18" s="140" t="s">
        <v>1</v>
      </c>
      <c r="E18" s="140" t="s">
        <v>2</v>
      </c>
      <c r="F18" s="140" t="s">
        <v>3</v>
      </c>
      <c r="G18" s="140" t="s">
        <v>4</v>
      </c>
      <c r="H18" s="140" t="s">
        <v>5</v>
      </c>
      <c r="I18" s="140" t="s">
        <v>6</v>
      </c>
      <c r="J18" s="124" t="s">
        <v>7</v>
      </c>
    </row>
    <row r="19" spans="1:10" ht="15" x14ac:dyDescent="0.25">
      <c r="A19" s="332" t="s">
        <v>49</v>
      </c>
      <c r="B19" s="306" t="s">
        <v>35</v>
      </c>
      <c r="C19" s="186" t="s">
        <v>36</v>
      </c>
      <c r="D19" s="154">
        <v>43723</v>
      </c>
      <c r="E19" s="155">
        <v>0.72222222222222221</v>
      </c>
      <c r="F19" s="73">
        <v>0.79166666666666663</v>
      </c>
      <c r="G19" s="155">
        <v>6.25E-2</v>
      </c>
      <c r="H19" s="155">
        <f>$F19-$E19</f>
        <v>6.944444444444442E-2</v>
      </c>
      <c r="I19" s="155">
        <f>IF(H19&lt;=G19,G19-H19,H19-G19)</f>
        <v>6.9444444444444198E-3</v>
      </c>
      <c r="J19" s="156">
        <v>0.8</v>
      </c>
    </row>
    <row r="20" spans="1:10" ht="15" x14ac:dyDescent="0.25">
      <c r="A20" s="332"/>
      <c r="B20" s="306"/>
      <c r="C20" s="180" t="s">
        <v>37</v>
      </c>
      <c r="D20" s="148">
        <v>43724</v>
      </c>
      <c r="E20" s="149">
        <v>0.4375</v>
      </c>
      <c r="F20" s="69">
        <v>0.50694444444444442</v>
      </c>
      <c r="G20" s="149">
        <v>4.1666666666666664E-2</v>
      </c>
      <c r="H20" s="149">
        <f>$F20-$E20</f>
        <v>6.944444444444442E-2</v>
      </c>
      <c r="I20" s="149">
        <f t="shared" ref="I20:I28" si="2">IF(H20&lt;=G20,G20-H20,H20-G20)</f>
        <v>2.7777777777777755E-2</v>
      </c>
      <c r="J20" s="157">
        <v>0.85</v>
      </c>
    </row>
    <row r="21" spans="1:10" ht="15" x14ac:dyDescent="0.25">
      <c r="A21" s="326"/>
      <c r="B21" s="329"/>
      <c r="C21" s="181" t="s">
        <v>38</v>
      </c>
      <c r="D21" s="145">
        <v>43734.756944444445</v>
      </c>
      <c r="E21" s="146">
        <v>0.75694444444444453</v>
      </c>
      <c r="F21" s="62">
        <v>0.80555555555555547</v>
      </c>
      <c r="G21" s="146">
        <v>4.1666666666666664E-2</v>
      </c>
      <c r="H21" s="146">
        <f t="shared" ref="H21:H28" si="3">$F21-$E21</f>
        <v>4.8611111111110938E-2</v>
      </c>
      <c r="I21" s="146">
        <f t="shared" si="2"/>
        <v>6.9444444444442741E-3</v>
      </c>
      <c r="J21" s="158">
        <v>0.87</v>
      </c>
    </row>
    <row r="22" spans="1:10" ht="15" x14ac:dyDescent="0.25">
      <c r="A22" s="326"/>
      <c r="B22" s="329"/>
      <c r="C22" s="180" t="s">
        <v>45</v>
      </c>
      <c r="D22" s="148">
        <v>43753.777777777781</v>
      </c>
      <c r="E22" s="149">
        <v>0.77777777777777779</v>
      </c>
      <c r="F22" s="69">
        <v>0.84722222222222221</v>
      </c>
      <c r="G22" s="149">
        <v>2.0833333333333332E-2</v>
      </c>
      <c r="H22" s="149">
        <f>$F22-$E22</f>
        <v>6.944444444444442E-2</v>
      </c>
      <c r="I22" s="149">
        <f>IF(H22&lt;=G22,G22-H22,H22-G22)</f>
        <v>4.8611111111111091E-2</v>
      </c>
      <c r="J22" s="150">
        <v>0.9</v>
      </c>
    </row>
    <row r="23" spans="1:10" ht="15" x14ac:dyDescent="0.25">
      <c r="A23" s="326"/>
      <c r="B23" s="329"/>
      <c r="C23" s="215"/>
      <c r="D23" s="145"/>
      <c r="E23" s="214"/>
      <c r="F23" s="218"/>
      <c r="G23" s="219"/>
      <c r="H23" s="217"/>
      <c r="I23" s="217"/>
      <c r="J23" s="216"/>
    </row>
    <row r="24" spans="1:10" ht="15" x14ac:dyDescent="0.25">
      <c r="A24" s="326"/>
      <c r="B24" s="329"/>
      <c r="C24" s="181" t="s">
        <v>93</v>
      </c>
      <c r="D24" s="175">
        <v>43761</v>
      </c>
      <c r="E24" s="176">
        <v>0.83333333333333337</v>
      </c>
      <c r="F24" s="94">
        <v>0.90277777777777779</v>
      </c>
      <c r="G24" s="176">
        <v>4.1666666666666664E-2</v>
      </c>
      <c r="H24" s="176">
        <f>$F24-$E24</f>
        <v>6.944444444444442E-2</v>
      </c>
      <c r="I24" s="176">
        <f>IF(H24&lt;=G24,G24-H24,H24-G24)</f>
        <v>2.7777777777777755E-2</v>
      </c>
      <c r="J24" s="177">
        <v>1</v>
      </c>
    </row>
    <row r="25" spans="1:10" ht="15" x14ac:dyDescent="0.25">
      <c r="A25" s="326"/>
      <c r="B25" s="330" t="s">
        <v>26</v>
      </c>
      <c r="C25" s="186" t="s">
        <v>34</v>
      </c>
      <c r="D25" s="145">
        <v>43725.555555555555</v>
      </c>
      <c r="E25" s="146">
        <v>0.55555555555555558</v>
      </c>
      <c r="F25" s="62">
        <v>0.63194444444444442</v>
      </c>
      <c r="G25" s="146">
        <v>8.3333333333333329E-2</v>
      </c>
      <c r="H25" s="146">
        <f t="shared" si="3"/>
        <v>7.638888888888884E-2</v>
      </c>
      <c r="I25" s="146">
        <f t="shared" si="2"/>
        <v>6.9444444444444892E-3</v>
      </c>
      <c r="J25" s="147">
        <v>0.2</v>
      </c>
    </row>
    <row r="26" spans="1:10" ht="15" x14ac:dyDescent="0.25">
      <c r="A26" s="326"/>
      <c r="B26" s="330"/>
      <c r="C26" s="180"/>
      <c r="D26" s="161"/>
      <c r="E26" s="149"/>
      <c r="F26" s="162"/>
      <c r="G26" s="149"/>
      <c r="H26" s="149">
        <f t="shared" si="3"/>
        <v>0</v>
      </c>
      <c r="I26" s="149">
        <f t="shared" si="2"/>
        <v>0</v>
      </c>
      <c r="J26" s="157"/>
    </row>
    <row r="27" spans="1:10" ht="15" x14ac:dyDescent="0.25">
      <c r="A27" s="326"/>
      <c r="B27" s="330"/>
      <c r="C27" s="181"/>
      <c r="D27" s="163"/>
      <c r="E27" s="146"/>
      <c r="F27" s="164"/>
      <c r="G27" s="146"/>
      <c r="H27" s="146">
        <f t="shared" si="3"/>
        <v>0</v>
      </c>
      <c r="I27" s="146">
        <f t="shared" si="2"/>
        <v>0</v>
      </c>
      <c r="J27" s="158"/>
    </row>
    <row r="28" spans="1:10" ht="15.75" thickBot="1" x14ac:dyDescent="0.3">
      <c r="A28" s="318"/>
      <c r="B28" s="331"/>
      <c r="C28" s="180"/>
      <c r="D28" s="182"/>
      <c r="E28" s="183"/>
      <c r="F28" s="184"/>
      <c r="G28" s="183"/>
      <c r="H28" s="183">
        <f t="shared" si="3"/>
        <v>0</v>
      </c>
      <c r="I28" s="183">
        <f t="shared" si="2"/>
        <v>0</v>
      </c>
      <c r="J28" s="185"/>
    </row>
    <row r="29" spans="1:10" ht="15.75" thickBot="1" x14ac:dyDescent="0.3">
      <c r="A29" s="319" t="s">
        <v>18</v>
      </c>
      <c r="B29" s="320"/>
      <c r="C29" s="165"/>
      <c r="D29" s="166"/>
      <c r="E29" s="166"/>
      <c r="F29" s="167"/>
      <c r="G29" s="3">
        <f>SUM(G19:G28)</f>
        <v>0.29166666666666663</v>
      </c>
      <c r="H29" s="3">
        <f>SUM(H19:H28)</f>
        <v>0.40277777777777746</v>
      </c>
      <c r="I29" s="2">
        <f>IF(H29&lt;=G29,G29-H29,H29-G29)</f>
        <v>0.11111111111111083</v>
      </c>
      <c r="J29" s="153"/>
    </row>
    <row r="30" spans="1:10" ht="15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</row>
    <row r="31" spans="1:10" ht="15.75" thickBot="1" x14ac:dyDescent="0.3">
      <c r="A31" s="54"/>
      <c r="B31" s="54"/>
      <c r="C31" s="54"/>
      <c r="D31" s="54"/>
      <c r="E31" s="54"/>
      <c r="F31" s="54"/>
      <c r="G31" s="54"/>
      <c r="H31" s="54"/>
      <c r="I31" s="54"/>
      <c r="J31" s="54"/>
    </row>
    <row r="32" spans="1:10" ht="15" x14ac:dyDescent="0.25">
      <c r="A32" s="54"/>
      <c r="B32" s="113" t="s">
        <v>65</v>
      </c>
      <c r="C32" s="115" t="s">
        <v>66</v>
      </c>
      <c r="D32" s="114" t="s">
        <v>6</v>
      </c>
      <c r="E32" s="54"/>
      <c r="F32" s="54"/>
      <c r="G32" s="54"/>
      <c r="H32" s="54"/>
      <c r="I32" s="54"/>
      <c r="J32" s="54"/>
    </row>
    <row r="33" spans="1:10" ht="15.75" thickBot="1" x14ac:dyDescent="0.3">
      <c r="A33" s="54"/>
      <c r="B33" s="116">
        <f>G29+G16</f>
        <v>1.125</v>
      </c>
      <c r="C33" s="117">
        <f>H29+H16</f>
        <v>1.2326388888888884</v>
      </c>
      <c r="D33" s="118">
        <f>I29+I16</f>
        <v>0.11458333333333304</v>
      </c>
      <c r="E33" s="54"/>
      <c r="F33" s="54"/>
      <c r="G33" s="54"/>
      <c r="H33" s="54"/>
      <c r="I33" s="54"/>
      <c r="J33" s="54"/>
    </row>
  </sheetData>
  <mergeCells count="12">
    <mergeCell ref="B2:B4"/>
    <mergeCell ref="B5:B7"/>
    <mergeCell ref="A29:B29"/>
    <mergeCell ref="C16:F16"/>
    <mergeCell ref="A16:B16"/>
    <mergeCell ref="B19:B24"/>
    <mergeCell ref="B25:B28"/>
    <mergeCell ref="A19:A28"/>
    <mergeCell ref="B9:B10"/>
    <mergeCell ref="B11:B12"/>
    <mergeCell ref="A2:A15"/>
    <mergeCell ref="B13:B15"/>
  </mergeCells>
  <pageMargins left="0.25" right="0.25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4C1D-C593-464A-80BF-C213BA577893}">
  <dimension ref="A1:J48"/>
  <sheetViews>
    <sheetView tabSelected="1" zoomScale="115" zoomScaleNormal="115" workbookViewId="0">
      <selection activeCell="E17" sqref="E17"/>
    </sheetView>
  </sheetViews>
  <sheetFormatPr baseColWidth="10" defaultRowHeight="14.25" x14ac:dyDescent="0.2"/>
  <cols>
    <col min="1" max="1" width="22.28515625" style="4" customWidth="1"/>
    <col min="2" max="2" width="27.85546875" style="4" customWidth="1"/>
    <col min="3" max="3" width="52.28515625" style="4" customWidth="1"/>
    <col min="4" max="4" width="11.42578125" style="4"/>
    <col min="5" max="5" width="10.28515625" style="4" customWidth="1"/>
    <col min="6" max="6" width="10" style="4" customWidth="1"/>
    <col min="7" max="7" width="14.5703125" style="4" customWidth="1"/>
    <col min="8" max="8" width="18" style="4" customWidth="1"/>
    <col min="9" max="9" width="11.42578125" style="4"/>
    <col min="10" max="10" width="23.28515625" style="4" customWidth="1"/>
    <col min="11" max="16384" width="11.42578125" style="4"/>
  </cols>
  <sheetData>
    <row r="1" spans="1:10" ht="15" x14ac:dyDescent="0.25">
      <c r="A1" s="128" t="s">
        <v>46</v>
      </c>
      <c r="B1" s="129" t="s">
        <v>61</v>
      </c>
      <c r="C1" s="130" t="s">
        <v>0</v>
      </c>
      <c r="D1" s="130" t="s">
        <v>1</v>
      </c>
      <c r="E1" s="130" t="s">
        <v>2</v>
      </c>
      <c r="F1" s="130" t="s">
        <v>3</v>
      </c>
      <c r="G1" s="130" t="s">
        <v>4</v>
      </c>
      <c r="H1" s="131" t="s">
        <v>5</v>
      </c>
      <c r="I1" s="131" t="s">
        <v>6</v>
      </c>
      <c r="J1" s="130" t="s">
        <v>7</v>
      </c>
    </row>
    <row r="2" spans="1:10" x14ac:dyDescent="0.2">
      <c r="A2" s="347" t="s">
        <v>56</v>
      </c>
      <c r="B2" s="351" t="s">
        <v>47</v>
      </c>
      <c r="C2" s="5" t="s">
        <v>21</v>
      </c>
      <c r="D2" s="10">
        <v>43726</v>
      </c>
      <c r="E2" s="11">
        <v>0.72916666666666663</v>
      </c>
      <c r="F2" s="11">
        <v>0.8125</v>
      </c>
      <c r="G2" s="12">
        <v>8.3333333333333329E-2</v>
      </c>
      <c r="H2" s="11">
        <f>$F2-$E2</f>
        <v>8.333333333333337E-2</v>
      </c>
      <c r="I2" s="11">
        <f>IF($H2&lt;=$G2,$G2-$H2,$H2-$G2)</f>
        <v>4.163336342344337E-17</v>
      </c>
      <c r="J2" s="39">
        <v>0.6</v>
      </c>
    </row>
    <row r="3" spans="1:10" x14ac:dyDescent="0.2">
      <c r="A3" s="348"/>
      <c r="B3" s="352"/>
      <c r="C3" s="13" t="s">
        <v>22</v>
      </c>
      <c r="D3" s="14">
        <v>43727</v>
      </c>
      <c r="E3" s="15">
        <v>0.50694444444444442</v>
      </c>
      <c r="F3" s="15">
        <v>0.55555555555555558</v>
      </c>
      <c r="G3" s="16">
        <v>3.125E-2</v>
      </c>
      <c r="H3" s="15">
        <f t="shared" ref="H3:H12" si="0">$F3-$E3</f>
        <v>4.861111111111116E-2</v>
      </c>
      <c r="I3" s="15">
        <f t="shared" ref="I3:I13" si="1">IF($H3&lt;=$G3,$G3-$H3,$H3-$G3)</f>
        <v>1.736111111111116E-2</v>
      </c>
      <c r="J3" s="40">
        <v>0.9</v>
      </c>
    </row>
    <row r="4" spans="1:10" x14ac:dyDescent="0.2">
      <c r="A4" s="348"/>
      <c r="B4" s="353"/>
      <c r="C4" s="17" t="s">
        <v>23</v>
      </c>
      <c r="D4" s="18">
        <v>43730</v>
      </c>
      <c r="E4" s="19">
        <v>0.52083333333333337</v>
      </c>
      <c r="F4" s="19">
        <v>0.56944444444444442</v>
      </c>
      <c r="G4" s="20">
        <v>4.1666666666666664E-2</v>
      </c>
      <c r="H4" s="19">
        <f t="shared" si="0"/>
        <v>4.8611111111111049E-2</v>
      </c>
      <c r="I4" s="19">
        <f t="shared" si="1"/>
        <v>6.9444444444443851E-3</v>
      </c>
      <c r="J4" s="41">
        <v>1</v>
      </c>
    </row>
    <row r="5" spans="1:10" x14ac:dyDescent="0.2">
      <c r="A5" s="348"/>
      <c r="B5" s="349" t="s">
        <v>48</v>
      </c>
      <c r="C5" s="105" t="s">
        <v>19</v>
      </c>
      <c r="D5" s="106">
        <v>43725</v>
      </c>
      <c r="E5" s="107">
        <v>0.73611111111111116</v>
      </c>
      <c r="F5" s="107">
        <v>0.82638888888888884</v>
      </c>
      <c r="G5" s="16">
        <v>0.125</v>
      </c>
      <c r="H5" s="23">
        <f t="shared" si="0"/>
        <v>9.0277777777777679E-2</v>
      </c>
      <c r="I5" s="23">
        <f t="shared" si="1"/>
        <v>3.4722222222222321E-2</v>
      </c>
      <c r="J5" s="40">
        <v>0.6</v>
      </c>
    </row>
    <row r="6" spans="1:10" x14ac:dyDescent="0.2">
      <c r="A6" s="348"/>
      <c r="B6" s="350"/>
      <c r="C6" s="6" t="s">
        <v>20</v>
      </c>
      <c r="D6" s="42">
        <v>43725</v>
      </c>
      <c r="E6" s="104">
        <v>0.95833333333333337</v>
      </c>
      <c r="F6" s="104">
        <v>8.3333333333333329E-2</v>
      </c>
      <c r="G6" s="24">
        <v>0.20833333333333334</v>
      </c>
      <c r="H6" s="21">
        <v>0.125</v>
      </c>
      <c r="I6" s="21">
        <f t="shared" si="1"/>
        <v>8.3333333333333343E-2</v>
      </c>
      <c r="J6" s="191">
        <v>0.75</v>
      </c>
    </row>
    <row r="7" spans="1:10" x14ac:dyDescent="0.2">
      <c r="A7" s="348"/>
      <c r="B7" s="354"/>
      <c r="C7" s="13" t="s">
        <v>24</v>
      </c>
      <c r="D7" s="188">
        <v>43731</v>
      </c>
      <c r="E7" s="187">
        <v>0.55555555555555558</v>
      </c>
      <c r="F7" s="187">
        <v>0.82638888888888884</v>
      </c>
      <c r="G7" s="15">
        <v>0.125</v>
      </c>
      <c r="H7" s="15">
        <f t="shared" si="0"/>
        <v>0.27083333333333326</v>
      </c>
      <c r="I7" s="15">
        <f t="shared" si="1"/>
        <v>0.14583333333333326</v>
      </c>
      <c r="J7" s="192">
        <v>0.85</v>
      </c>
    </row>
    <row r="8" spans="1:10" x14ac:dyDescent="0.2">
      <c r="A8" s="348"/>
      <c r="B8" s="354"/>
      <c r="C8" s="29" t="s">
        <v>23</v>
      </c>
      <c r="D8" s="190">
        <v>43367</v>
      </c>
      <c r="E8" s="30">
        <v>9.375E-2</v>
      </c>
      <c r="F8" s="30">
        <v>0.17291666666666669</v>
      </c>
      <c r="G8" s="30">
        <v>8.3333333333333329E-2</v>
      </c>
      <c r="H8" s="30">
        <f>$F8-$E8</f>
        <v>7.9166666666666691E-2</v>
      </c>
      <c r="I8" s="30">
        <f>IF($H8&lt;=$G8,$G8-$H8,$H8-$G8)</f>
        <v>4.166666666666638E-3</v>
      </c>
      <c r="J8" s="193">
        <v>1</v>
      </c>
    </row>
    <row r="9" spans="1:10" ht="15" x14ac:dyDescent="0.2">
      <c r="A9" s="348"/>
      <c r="B9" s="355"/>
      <c r="C9" s="189" t="s">
        <v>94</v>
      </c>
      <c r="D9" s="148">
        <v>43757</v>
      </c>
      <c r="E9" s="30">
        <v>0.52777777777777779</v>
      </c>
      <c r="F9" s="30">
        <v>0.68055555555555547</v>
      </c>
      <c r="G9" s="30">
        <v>0.125</v>
      </c>
      <c r="H9" s="30">
        <f>$F9-$E9</f>
        <v>0.15277777777777768</v>
      </c>
      <c r="I9" s="30">
        <f>IF($H9&lt;=$G9,$G9-$H9,$H9-$G9)</f>
        <v>2.7777777777777679E-2</v>
      </c>
      <c r="J9" s="193">
        <v>0.9</v>
      </c>
    </row>
    <row r="10" spans="1:10" x14ac:dyDescent="0.2">
      <c r="A10" s="349" t="s">
        <v>57</v>
      </c>
      <c r="B10" s="356" t="s">
        <v>50</v>
      </c>
      <c r="C10" s="13" t="s">
        <v>25</v>
      </c>
      <c r="D10" s="14">
        <v>43732</v>
      </c>
      <c r="E10" s="15">
        <v>0.625</v>
      </c>
      <c r="F10" s="15">
        <v>1.0625</v>
      </c>
      <c r="G10" s="15">
        <v>0.22916666666666666</v>
      </c>
      <c r="H10" s="15">
        <f t="shared" si="0"/>
        <v>0.4375</v>
      </c>
      <c r="I10" s="15">
        <f t="shared" si="1"/>
        <v>0.20833333333333334</v>
      </c>
      <c r="J10" s="192"/>
    </row>
    <row r="11" spans="1:10" x14ac:dyDescent="0.2">
      <c r="A11" s="350"/>
      <c r="B11" s="357"/>
      <c r="C11" s="108"/>
      <c r="D11" s="25"/>
      <c r="E11" s="26"/>
      <c r="F11" s="44"/>
      <c r="G11" s="27"/>
      <c r="H11" s="26">
        <f t="shared" si="0"/>
        <v>0</v>
      </c>
      <c r="I11" s="26">
        <f t="shared" si="1"/>
        <v>0</v>
      </c>
      <c r="J11" s="43"/>
    </row>
    <row r="12" spans="1:10" ht="15" thickBot="1" x14ac:dyDescent="0.25">
      <c r="A12" s="350"/>
      <c r="B12" s="357"/>
      <c r="C12" s="119"/>
      <c r="D12" s="14"/>
      <c r="E12" s="15"/>
      <c r="F12" s="120"/>
      <c r="G12" s="16"/>
      <c r="H12" s="15">
        <f t="shared" si="0"/>
        <v>0</v>
      </c>
      <c r="I12" s="15">
        <f t="shared" si="1"/>
        <v>0</v>
      </c>
      <c r="J12" s="40"/>
    </row>
    <row r="13" spans="1:10" ht="15.75" thickBot="1" x14ac:dyDescent="0.3">
      <c r="A13" s="45" t="s">
        <v>18</v>
      </c>
      <c r="B13" s="46"/>
      <c r="C13" s="45"/>
      <c r="D13" s="47"/>
      <c r="E13" s="47"/>
      <c r="F13" s="46"/>
      <c r="G13" s="8">
        <f>SUM(G2:G12)</f>
        <v>1.0520833333333335</v>
      </c>
      <c r="H13" s="7">
        <f>SUM(H2:H12)</f>
        <v>1.3361111111111108</v>
      </c>
      <c r="I13" s="9">
        <f t="shared" si="1"/>
        <v>0.28402777777777732</v>
      </c>
      <c r="J13" s="46"/>
    </row>
    <row r="14" spans="1:10" x14ac:dyDescent="0.2">
      <c r="A14" s="36"/>
      <c r="B14" s="37"/>
      <c r="C14" s="38"/>
    </row>
    <row r="15" spans="1:10" ht="15" thickBot="1" x14ac:dyDescent="0.25">
      <c r="E15" s="48"/>
    </row>
    <row r="16" spans="1:10" ht="15" x14ac:dyDescent="0.2">
      <c r="A16" s="132" t="s">
        <v>65</v>
      </c>
      <c r="B16" s="133" t="s">
        <v>66</v>
      </c>
      <c r="C16" s="134" t="s">
        <v>6</v>
      </c>
      <c r="E16" s="48"/>
    </row>
    <row r="17" spans="1:10" ht="15.75" thickBot="1" x14ac:dyDescent="0.25">
      <c r="A17" s="116">
        <f>G13</f>
        <v>1.0520833333333335</v>
      </c>
      <c r="B17" s="117">
        <f>H13</f>
        <v>1.3361111111111108</v>
      </c>
      <c r="C17" s="118">
        <f>I13</f>
        <v>0.28402777777777732</v>
      </c>
      <c r="E17" s="48"/>
    </row>
    <row r="18" spans="1:10" x14ac:dyDescent="0.2">
      <c r="E18" s="48"/>
    </row>
    <row r="19" spans="1:10" x14ac:dyDescent="0.2">
      <c r="E19" s="48"/>
    </row>
    <row r="20" spans="1:10" x14ac:dyDescent="0.2">
      <c r="E20" s="48"/>
    </row>
    <row r="21" spans="1:10" x14ac:dyDescent="0.2">
      <c r="E21" s="48"/>
    </row>
    <row r="22" spans="1:10" x14ac:dyDescent="0.2">
      <c r="E22" s="48"/>
    </row>
    <row r="23" spans="1:10" x14ac:dyDescent="0.2">
      <c r="E23" s="48"/>
    </row>
    <row r="24" spans="1:10" ht="15" x14ac:dyDescent="0.25">
      <c r="A24" s="333" t="s">
        <v>100</v>
      </c>
      <c r="B24" s="5" t="s">
        <v>101</v>
      </c>
      <c r="C24" s="211">
        <v>43756</v>
      </c>
      <c r="D24" s="212">
        <v>0.61249999999999993</v>
      </c>
      <c r="E24" s="212">
        <v>0.67013888888888884</v>
      </c>
      <c r="F24" s="212">
        <v>8.3333333333333329E-2</v>
      </c>
      <c r="G24" s="212">
        <v>5.7638888888888885E-2</v>
      </c>
      <c r="H24" s="212">
        <v>2.5694444444444447E-2</v>
      </c>
      <c r="I24" s="213">
        <v>0.15</v>
      </c>
    </row>
    <row r="25" spans="1:10" ht="15" x14ac:dyDescent="0.25">
      <c r="A25" s="334"/>
      <c r="B25" s="6" t="s">
        <v>102</v>
      </c>
      <c r="C25" s="207">
        <v>43773</v>
      </c>
      <c r="D25" s="208">
        <v>0.60069444444444442</v>
      </c>
      <c r="E25" s="208">
        <v>0.64583333333333337</v>
      </c>
      <c r="F25" s="208">
        <v>2.0833333333333332E-2</v>
      </c>
      <c r="G25" s="208">
        <v>4.5138888888888888E-2</v>
      </c>
      <c r="H25" s="212">
        <v>2.4305555555555556E-2</v>
      </c>
      <c r="I25" s="210">
        <v>0.4</v>
      </c>
    </row>
    <row r="26" spans="1:10" ht="15" x14ac:dyDescent="0.25">
      <c r="A26" s="336"/>
      <c r="B26" s="17"/>
      <c r="C26" s="207"/>
      <c r="D26" s="208"/>
      <c r="E26" s="208"/>
      <c r="F26" s="208"/>
      <c r="G26" s="208">
        <v>0</v>
      </c>
      <c r="H26" s="208">
        <v>0</v>
      </c>
      <c r="I26" s="210"/>
    </row>
    <row r="27" spans="1:10" x14ac:dyDescent="0.2">
      <c r="E27" s="48"/>
    </row>
    <row r="28" spans="1:10" ht="15" x14ac:dyDescent="0.25">
      <c r="A28" s="278" t="s">
        <v>49</v>
      </c>
      <c r="B28" s="279" t="s">
        <v>104</v>
      </c>
      <c r="C28" s="225" t="s">
        <v>0</v>
      </c>
      <c r="D28" s="225" t="s">
        <v>1</v>
      </c>
      <c r="E28" s="225" t="s">
        <v>2</v>
      </c>
      <c r="F28" s="225" t="s">
        <v>3</v>
      </c>
      <c r="G28" s="225" t="s">
        <v>4</v>
      </c>
      <c r="H28" s="225" t="s">
        <v>5</v>
      </c>
      <c r="I28" s="225" t="s">
        <v>6</v>
      </c>
      <c r="J28" s="225" t="s">
        <v>7</v>
      </c>
    </row>
    <row r="29" spans="1:10" ht="15" x14ac:dyDescent="0.25">
      <c r="A29" s="337" t="s">
        <v>51</v>
      </c>
      <c r="B29" s="333" t="s">
        <v>93</v>
      </c>
      <c r="C29" s="224" t="s">
        <v>105</v>
      </c>
      <c r="D29" s="232">
        <v>43755</v>
      </c>
      <c r="E29" s="289">
        <v>0.83333333333333337</v>
      </c>
      <c r="F29" s="289">
        <v>0.8569444444444444</v>
      </c>
      <c r="G29" s="237">
        <v>4.1666666666666664E-2</v>
      </c>
      <c r="H29" s="227">
        <v>2.3611111111111027E-2</v>
      </c>
      <c r="I29" s="227">
        <v>1.8055555555555637E-2</v>
      </c>
      <c r="J29" s="245">
        <v>0.6</v>
      </c>
    </row>
    <row r="30" spans="1:10" ht="15" x14ac:dyDescent="0.25">
      <c r="A30" s="338"/>
      <c r="B30" s="334"/>
      <c r="C30" s="280" t="s">
        <v>106</v>
      </c>
      <c r="D30" s="243">
        <v>43755</v>
      </c>
      <c r="E30" s="290">
        <v>0.7583333333333333</v>
      </c>
      <c r="F30" s="290">
        <v>0.83333333333333337</v>
      </c>
      <c r="G30" s="236">
        <v>4.1666666666666664E-2</v>
      </c>
      <c r="H30" s="227">
        <v>7.5000000000000067E-2</v>
      </c>
      <c r="I30" s="227">
        <v>3.3333333333333402E-2</v>
      </c>
      <c r="J30" s="246">
        <v>0.9</v>
      </c>
    </row>
    <row r="31" spans="1:10" ht="15" x14ac:dyDescent="0.25">
      <c r="A31" s="338"/>
      <c r="B31" s="336"/>
      <c r="C31" s="220"/>
      <c r="D31" s="234"/>
      <c r="E31" s="293"/>
      <c r="F31" s="293"/>
      <c r="G31" s="238"/>
      <c r="H31" s="227">
        <v>0</v>
      </c>
      <c r="I31" s="227">
        <v>0</v>
      </c>
      <c r="J31" s="247">
        <v>1</v>
      </c>
    </row>
    <row r="32" spans="1:10" ht="15" x14ac:dyDescent="0.25">
      <c r="A32" s="338"/>
      <c r="B32" s="343" t="s">
        <v>107</v>
      </c>
      <c r="C32" s="294" t="s">
        <v>108</v>
      </c>
      <c r="D32" s="295">
        <v>44121</v>
      </c>
      <c r="E32" s="296">
        <v>0.63888888888888895</v>
      </c>
      <c r="F32" s="296">
        <v>0.75</v>
      </c>
      <c r="G32" s="236">
        <v>8.3333333333333329E-2</v>
      </c>
      <c r="H32" s="227">
        <v>0.11111111111111105</v>
      </c>
      <c r="I32" s="227">
        <v>2.7777777777777721E-2</v>
      </c>
      <c r="J32" s="246">
        <v>0.2</v>
      </c>
    </row>
    <row r="33" spans="1:10" ht="15" x14ac:dyDescent="0.25">
      <c r="A33" s="338"/>
      <c r="B33" s="345"/>
      <c r="C33" s="281" t="s">
        <v>109</v>
      </c>
      <c r="D33" s="288">
        <v>43761</v>
      </c>
      <c r="E33" s="291">
        <v>0.66666666666666663</v>
      </c>
      <c r="F33" s="292">
        <v>0.72916666666666663</v>
      </c>
      <c r="G33" s="235">
        <v>8.3333333333333329E-2</v>
      </c>
      <c r="H33" s="230">
        <v>6.25E-2</v>
      </c>
      <c r="I33" s="227">
        <v>2.0833333333333329E-2</v>
      </c>
      <c r="J33" s="249">
        <v>1</v>
      </c>
    </row>
    <row r="34" spans="1:10" ht="15" x14ac:dyDescent="0.25">
      <c r="A34" s="338"/>
      <c r="B34" s="340" t="s">
        <v>14</v>
      </c>
      <c r="C34" s="299" t="s">
        <v>110</v>
      </c>
      <c r="D34" s="232">
        <v>43761</v>
      </c>
      <c r="E34" s="289">
        <v>0.6875</v>
      </c>
      <c r="F34" s="253">
        <v>0.70833333333333337</v>
      </c>
      <c r="G34" s="258">
        <v>4.1666666666666664E-2</v>
      </c>
      <c r="H34" s="257">
        <v>2.083333333333337E-2</v>
      </c>
      <c r="I34" s="257">
        <v>2.0833333333333294E-2</v>
      </c>
      <c r="J34" s="259">
        <v>0.5</v>
      </c>
    </row>
    <row r="35" spans="1:10" ht="15" x14ac:dyDescent="0.25">
      <c r="A35" s="338"/>
      <c r="B35" s="341"/>
      <c r="C35" s="297" t="s">
        <v>111</v>
      </c>
      <c r="D35" s="233">
        <v>43752</v>
      </c>
      <c r="E35" s="228">
        <v>0.63888888888888895</v>
      </c>
      <c r="F35" s="283">
        <v>0.69444444444444453</v>
      </c>
      <c r="G35" s="236">
        <v>4.1666666666666664E-2</v>
      </c>
      <c r="H35" s="257">
        <v>5.555555555555558E-2</v>
      </c>
      <c r="I35" s="257">
        <v>1.3888888888888916E-2</v>
      </c>
      <c r="J35" s="246">
        <v>1</v>
      </c>
    </row>
    <row r="36" spans="1:10" ht="15" x14ac:dyDescent="0.25">
      <c r="A36" s="338"/>
      <c r="B36" s="342"/>
      <c r="C36" s="298"/>
      <c r="D36" s="261"/>
      <c r="E36" s="262"/>
      <c r="F36" s="284"/>
      <c r="G36" s="263"/>
      <c r="H36" s="257">
        <v>0</v>
      </c>
      <c r="I36" s="257">
        <v>0</v>
      </c>
      <c r="J36" s="264"/>
    </row>
    <row r="37" spans="1:10" ht="15" x14ac:dyDescent="0.25">
      <c r="A37" s="338"/>
      <c r="B37" s="343" t="s">
        <v>45</v>
      </c>
      <c r="C37" s="222" t="s">
        <v>103</v>
      </c>
      <c r="D37" s="300">
        <v>43774</v>
      </c>
      <c r="E37" s="229">
        <v>0.25694444444444448</v>
      </c>
      <c r="F37" s="285">
        <v>0.27083333333333331</v>
      </c>
      <c r="G37" s="239">
        <v>2.0833333333333332E-2</v>
      </c>
      <c r="H37" s="257">
        <v>1.388888888888884E-2</v>
      </c>
      <c r="I37" s="257">
        <v>6.9444444444444926E-3</v>
      </c>
      <c r="J37" s="248">
        <v>1</v>
      </c>
    </row>
    <row r="38" spans="1:10" ht="15" x14ac:dyDescent="0.25">
      <c r="A38" s="338"/>
      <c r="B38" s="344"/>
      <c r="C38" s="255"/>
      <c r="D38" s="255"/>
      <c r="E38" s="242"/>
      <c r="F38" s="286"/>
      <c r="G38" s="244"/>
      <c r="H38" s="257">
        <v>0</v>
      </c>
      <c r="I38" s="257">
        <v>0</v>
      </c>
      <c r="J38" s="250"/>
    </row>
    <row r="39" spans="1:10" ht="15" x14ac:dyDescent="0.25">
      <c r="A39" s="338"/>
      <c r="B39" s="345"/>
      <c r="C39" s="223"/>
      <c r="D39" s="223"/>
      <c r="E39" s="231"/>
      <c r="F39" s="287"/>
      <c r="G39" s="240"/>
      <c r="H39" s="257">
        <v>0</v>
      </c>
      <c r="I39" s="257">
        <v>0</v>
      </c>
      <c r="J39" s="251"/>
    </row>
    <row r="40" spans="1:10" ht="15" x14ac:dyDescent="0.25">
      <c r="A40" s="338"/>
      <c r="B40" s="340"/>
      <c r="C40" s="256"/>
      <c r="D40" s="256"/>
      <c r="E40" s="257"/>
      <c r="F40" s="282"/>
      <c r="G40" s="258"/>
      <c r="H40" s="257">
        <v>0</v>
      </c>
      <c r="I40" s="257">
        <v>0</v>
      </c>
      <c r="J40" s="259"/>
    </row>
    <row r="41" spans="1:10" ht="15" x14ac:dyDescent="0.25">
      <c r="A41" s="338"/>
      <c r="B41" s="341"/>
      <c r="C41" s="221"/>
      <c r="D41" s="221"/>
      <c r="E41" s="228"/>
      <c r="F41" s="283"/>
      <c r="G41" s="236"/>
      <c r="H41" s="257">
        <v>0</v>
      </c>
      <c r="I41" s="257">
        <v>0</v>
      </c>
      <c r="J41" s="246"/>
    </row>
    <row r="42" spans="1:10" ht="15" x14ac:dyDescent="0.25">
      <c r="A42" s="338"/>
      <c r="B42" s="342"/>
      <c r="C42" s="260"/>
      <c r="D42" s="260"/>
      <c r="E42" s="262"/>
      <c r="F42" s="284"/>
      <c r="G42" s="263"/>
      <c r="H42" s="257">
        <v>0</v>
      </c>
      <c r="I42" s="257">
        <v>0</v>
      </c>
      <c r="J42" s="264"/>
    </row>
    <row r="43" spans="1:10" ht="15" x14ac:dyDescent="0.25">
      <c r="A43" s="338"/>
      <c r="B43" s="343"/>
      <c r="C43" s="267"/>
      <c r="D43" s="241"/>
      <c r="E43" s="266"/>
      <c r="F43" s="229"/>
      <c r="G43" s="266"/>
      <c r="H43" s="257">
        <v>0</v>
      </c>
      <c r="I43" s="257">
        <v>0</v>
      </c>
      <c r="J43" s="270"/>
    </row>
    <row r="44" spans="1:10" ht="15" x14ac:dyDescent="0.25">
      <c r="A44" s="338"/>
      <c r="B44" s="344"/>
      <c r="C44" s="268"/>
      <c r="D44" s="252"/>
      <c r="E44" s="269"/>
      <c r="F44" s="242"/>
      <c r="G44" s="269"/>
      <c r="H44" s="257">
        <v>0</v>
      </c>
      <c r="I44" s="257">
        <v>0</v>
      </c>
      <c r="J44" s="271"/>
    </row>
    <row r="45" spans="1:10" ht="15" x14ac:dyDescent="0.25">
      <c r="A45" s="338"/>
      <c r="B45" s="344"/>
      <c r="C45" s="265"/>
      <c r="D45" s="233"/>
      <c r="E45" s="266"/>
      <c r="F45" s="228"/>
      <c r="G45" s="266"/>
      <c r="H45" s="257">
        <v>0</v>
      </c>
      <c r="I45" s="257">
        <v>0</v>
      </c>
      <c r="J45" s="272"/>
    </row>
    <row r="46" spans="1:10" ht="15" x14ac:dyDescent="0.25">
      <c r="A46" s="338"/>
      <c r="B46" s="344"/>
      <c r="C46" s="268"/>
      <c r="D46" s="255"/>
      <c r="E46" s="269"/>
      <c r="F46" s="242"/>
      <c r="G46" s="269"/>
      <c r="H46" s="257">
        <v>0</v>
      </c>
      <c r="I46" s="257">
        <v>0</v>
      </c>
      <c r="J46" s="271"/>
    </row>
    <row r="47" spans="1:10" ht="15.75" thickBot="1" x14ac:dyDescent="0.3">
      <c r="A47" s="339"/>
      <c r="B47" s="346"/>
      <c r="C47" s="265"/>
      <c r="D47" s="221"/>
      <c r="E47" s="266"/>
      <c r="F47" s="228"/>
      <c r="G47" s="266"/>
      <c r="H47" s="257">
        <v>0</v>
      </c>
      <c r="I47" s="257">
        <v>0</v>
      </c>
      <c r="J47" s="272"/>
    </row>
    <row r="48" spans="1:10" ht="15.75" thickBot="1" x14ac:dyDescent="0.3">
      <c r="A48" s="275" t="s">
        <v>18</v>
      </c>
      <c r="B48" s="276"/>
      <c r="C48" s="275"/>
      <c r="D48" s="277"/>
      <c r="E48" s="277"/>
      <c r="F48" s="276"/>
      <c r="G48" s="274">
        <f>SUM(G29:G47)</f>
        <v>0.35416666666666669</v>
      </c>
      <c r="H48" s="273">
        <f>SUM(H29:H47)</f>
        <v>0.36249999999999993</v>
      </c>
      <c r="I48" s="254">
        <f>IF($H13&lt;=$G13,$G13-$H13,$H13-$G13)</f>
        <v>0.28402777777777732</v>
      </c>
      <c r="J48" s="226"/>
    </row>
  </sheetData>
  <mergeCells count="13">
    <mergeCell ref="A2:A9"/>
    <mergeCell ref="A10:A12"/>
    <mergeCell ref="B2:B4"/>
    <mergeCell ref="B5:B9"/>
    <mergeCell ref="B10:B12"/>
    <mergeCell ref="A24:A26"/>
    <mergeCell ref="A29:A47"/>
    <mergeCell ref="B29:B31"/>
    <mergeCell ref="B34:B36"/>
    <mergeCell ref="B37:B39"/>
    <mergeCell ref="B40:B42"/>
    <mergeCell ref="B43:B47"/>
    <mergeCell ref="B32:B33"/>
  </mergeCells>
  <pageMargins left="0.25" right="0.25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5F66-E89D-4EAB-B57A-C68CB0901AD5}">
  <dimension ref="A1:J34"/>
  <sheetViews>
    <sheetView workbookViewId="0">
      <selection activeCell="E33" sqref="E33"/>
    </sheetView>
  </sheetViews>
  <sheetFormatPr baseColWidth="10" defaultRowHeight="14.25" x14ac:dyDescent="0.2"/>
  <cols>
    <col min="1" max="1" width="24.42578125" style="4" customWidth="1"/>
    <col min="2" max="2" width="22.7109375" style="4" customWidth="1"/>
    <col min="3" max="3" width="45.42578125" style="4" customWidth="1"/>
    <col min="4" max="4" width="13.7109375" style="4" customWidth="1"/>
    <col min="5" max="5" width="9.42578125" style="4" customWidth="1"/>
    <col min="6" max="6" width="9.7109375" style="4" customWidth="1"/>
    <col min="7" max="7" width="15.5703125" style="4" customWidth="1"/>
    <col min="8" max="8" width="18.28515625" style="4" customWidth="1"/>
    <col min="9" max="9" width="11.42578125" style="4"/>
    <col min="10" max="10" width="23" style="4" customWidth="1"/>
    <col min="11" max="16384" width="11.42578125" style="4"/>
  </cols>
  <sheetData>
    <row r="1" spans="1:10" ht="18.75" customHeight="1" x14ac:dyDescent="0.2">
      <c r="A1" s="125" t="s">
        <v>55</v>
      </c>
      <c r="B1" s="126" t="s">
        <v>61</v>
      </c>
      <c r="C1" s="127" t="s">
        <v>0</v>
      </c>
      <c r="D1" s="127" t="s">
        <v>1</v>
      </c>
      <c r="E1" s="127" t="s">
        <v>2</v>
      </c>
      <c r="F1" s="127" t="s">
        <v>3</v>
      </c>
      <c r="G1" s="127" t="s">
        <v>4</v>
      </c>
      <c r="H1" s="127" t="s">
        <v>5</v>
      </c>
      <c r="I1" s="127" t="s">
        <v>6</v>
      </c>
      <c r="J1" s="127" t="s">
        <v>7</v>
      </c>
    </row>
    <row r="2" spans="1:10" x14ac:dyDescent="0.2">
      <c r="A2" s="364" t="s">
        <v>49</v>
      </c>
      <c r="B2" s="362" t="s">
        <v>51</v>
      </c>
      <c r="C2" s="172" t="s">
        <v>30</v>
      </c>
      <c r="D2" s="34" t="s">
        <v>31</v>
      </c>
      <c r="E2" s="15">
        <v>0.79166666666666663</v>
      </c>
      <c r="F2" s="15">
        <v>0.85416666666666663</v>
      </c>
      <c r="G2" s="50">
        <v>4.1666666666666664E-2</v>
      </c>
      <c r="H2" s="51">
        <v>6.25E-2</v>
      </c>
      <c r="I2" s="15">
        <f>IF($H2&lt;=$G2,$G2-$H2,$H2-G2)</f>
        <v>2.0833333333333336E-2</v>
      </c>
      <c r="J2" s="136">
        <v>0.7</v>
      </c>
    </row>
    <row r="3" spans="1:10" x14ac:dyDescent="0.2">
      <c r="A3" s="365"/>
      <c r="B3" s="362"/>
      <c r="C3" s="173" t="s">
        <v>52</v>
      </c>
      <c r="D3" s="49" t="s">
        <v>29</v>
      </c>
      <c r="E3" s="21">
        <v>0.80208333333333337</v>
      </c>
      <c r="F3" s="21">
        <v>0.81944444444444453</v>
      </c>
      <c r="G3" s="21">
        <v>4.1666666666666664E-2</v>
      </c>
      <c r="H3" s="24">
        <v>2.4305555555555556E-2</v>
      </c>
      <c r="I3" s="26">
        <f t="shared" ref="I3:I5" si="0">IF($H3&lt;=$G3,$G3-$H3,$H3-G3)</f>
        <v>1.7361111111111108E-2</v>
      </c>
      <c r="J3" s="135">
        <v>0.8</v>
      </c>
    </row>
    <row r="4" spans="1:10" x14ac:dyDescent="0.2">
      <c r="A4" s="365"/>
      <c r="B4" s="362"/>
      <c r="C4" s="172" t="s">
        <v>53</v>
      </c>
      <c r="D4" s="34" t="s">
        <v>32</v>
      </c>
      <c r="E4" s="15">
        <v>0.67013888888888884</v>
      </c>
      <c r="F4" s="15">
        <v>0.67708333333333337</v>
      </c>
      <c r="G4" s="50">
        <v>4.1666666666666664E-2</v>
      </c>
      <c r="H4" s="51">
        <v>3.4722222222222224E-2</v>
      </c>
      <c r="I4" s="15">
        <f t="shared" si="0"/>
        <v>6.9444444444444406E-3</v>
      </c>
      <c r="J4" s="136">
        <v>0.85</v>
      </c>
    </row>
    <row r="5" spans="1:10" x14ac:dyDescent="0.2">
      <c r="A5" s="365"/>
      <c r="B5" s="362"/>
      <c r="C5" s="173" t="s">
        <v>53</v>
      </c>
      <c r="D5" s="49" t="s">
        <v>32</v>
      </c>
      <c r="E5" s="21">
        <v>0.69097222222222221</v>
      </c>
      <c r="F5" s="21">
        <v>0.71875</v>
      </c>
      <c r="G5" s="21">
        <v>4.1666666666666664E-2</v>
      </c>
      <c r="H5" s="24">
        <v>3.4722222222222224E-2</v>
      </c>
      <c r="I5" s="26">
        <f t="shared" si="0"/>
        <v>6.9444444444444406E-3</v>
      </c>
      <c r="J5" s="135">
        <v>0.9</v>
      </c>
    </row>
    <row r="6" spans="1:10" x14ac:dyDescent="0.2">
      <c r="A6" s="365"/>
      <c r="B6" s="362"/>
      <c r="C6" s="172" t="s">
        <v>76</v>
      </c>
      <c r="D6" s="34" t="s">
        <v>77</v>
      </c>
      <c r="E6" s="15">
        <v>0.67361111111111116</v>
      </c>
      <c r="F6" s="15">
        <v>0.72916666666666663</v>
      </c>
      <c r="G6" s="50">
        <v>4.1666666666666664E-2</v>
      </c>
      <c r="H6" s="51">
        <v>5.5555555555555552E-2</v>
      </c>
      <c r="I6" s="15">
        <v>1.3888888888888888E-2</v>
      </c>
      <c r="J6" s="136"/>
    </row>
    <row r="7" spans="1:10" x14ac:dyDescent="0.2">
      <c r="A7" s="365"/>
      <c r="B7" s="362"/>
      <c r="C7" s="173" t="s">
        <v>78</v>
      </c>
      <c r="D7" s="49" t="s">
        <v>79</v>
      </c>
      <c r="E7" s="21">
        <v>0.4513888888888889</v>
      </c>
      <c r="F7" s="21">
        <v>0.47569444444444442</v>
      </c>
      <c r="G7" s="21"/>
      <c r="H7" s="24">
        <v>2.4305555555555556E-2</v>
      </c>
      <c r="I7" s="26"/>
      <c r="J7" s="135"/>
    </row>
    <row r="8" spans="1:10" x14ac:dyDescent="0.2">
      <c r="A8" s="365"/>
      <c r="B8" s="362"/>
      <c r="C8" s="172" t="s">
        <v>80</v>
      </c>
      <c r="D8" s="34" t="s">
        <v>79</v>
      </c>
      <c r="E8" s="15">
        <v>0.5</v>
      </c>
      <c r="F8" s="15">
        <v>0.54166666666666663</v>
      </c>
      <c r="G8" s="50"/>
      <c r="H8" s="51">
        <v>4.1666666666666664E-2</v>
      </c>
      <c r="I8" s="15"/>
      <c r="J8" s="136"/>
    </row>
    <row r="9" spans="1:10" x14ac:dyDescent="0.2">
      <c r="A9" s="365"/>
      <c r="B9" s="362"/>
      <c r="C9" s="173" t="s">
        <v>80</v>
      </c>
      <c r="D9" s="49" t="s">
        <v>79</v>
      </c>
      <c r="E9" s="21">
        <v>0.58333333333333337</v>
      </c>
      <c r="F9" s="21">
        <v>0.60069444444444442</v>
      </c>
      <c r="G9" s="21"/>
      <c r="H9" s="24">
        <v>1.7361111111111112E-2</v>
      </c>
      <c r="I9" s="26"/>
      <c r="J9" s="135"/>
    </row>
    <row r="10" spans="1:10" x14ac:dyDescent="0.2">
      <c r="A10" s="365"/>
      <c r="B10" s="362"/>
      <c r="C10" s="172" t="s">
        <v>87</v>
      </c>
      <c r="D10" s="34" t="s">
        <v>88</v>
      </c>
      <c r="E10" s="15">
        <v>0.75347222222222221</v>
      </c>
      <c r="F10" s="15">
        <v>0.80208333333333337</v>
      </c>
      <c r="G10" s="50"/>
      <c r="H10" s="51"/>
      <c r="I10" s="15"/>
      <c r="J10" s="136"/>
    </row>
    <row r="11" spans="1:10" x14ac:dyDescent="0.2">
      <c r="A11" s="365"/>
      <c r="B11" s="362"/>
      <c r="C11" s="173" t="s">
        <v>87</v>
      </c>
      <c r="D11" s="49" t="s">
        <v>88</v>
      </c>
      <c r="E11" s="21">
        <v>0.81597222222222221</v>
      </c>
      <c r="F11" s="21">
        <v>0.82638888888888884</v>
      </c>
      <c r="G11" s="21"/>
      <c r="H11" s="24"/>
      <c r="I11" s="26"/>
      <c r="J11" s="135"/>
    </row>
    <row r="12" spans="1:10" x14ac:dyDescent="0.2">
      <c r="A12" s="365"/>
      <c r="B12" s="362"/>
      <c r="C12" s="172"/>
      <c r="D12" s="34"/>
      <c r="E12" s="15"/>
      <c r="F12" s="15"/>
      <c r="G12" s="50"/>
      <c r="H12" s="51"/>
      <c r="I12" s="15"/>
      <c r="J12" s="136"/>
    </row>
    <row r="13" spans="1:10" x14ac:dyDescent="0.2">
      <c r="A13" s="365"/>
      <c r="B13" s="362"/>
      <c r="C13" s="173"/>
      <c r="D13" s="49"/>
      <c r="E13" s="21"/>
      <c r="F13" s="21"/>
      <c r="G13" s="21"/>
      <c r="H13" s="24"/>
      <c r="I13" s="26"/>
      <c r="J13" s="135"/>
    </row>
    <row r="14" spans="1:10" x14ac:dyDescent="0.2">
      <c r="A14" s="365"/>
      <c r="B14" s="361" t="s">
        <v>61</v>
      </c>
      <c r="C14" s="5" t="s">
        <v>26</v>
      </c>
      <c r="D14" s="53" t="s">
        <v>31</v>
      </c>
      <c r="E14" s="11">
        <v>0.55555555555555558</v>
      </c>
      <c r="F14" s="11">
        <v>0.63194444444444442</v>
      </c>
      <c r="G14" s="11">
        <v>8.3333333333333329E-2</v>
      </c>
      <c r="H14" s="12">
        <v>7.6388888888888895E-2</v>
      </c>
      <c r="I14" s="28">
        <f>IF($H14&lt;=$G14,$G14-$H14,$H14-G14)</f>
        <v>6.9444444444444337E-3</v>
      </c>
      <c r="J14" s="138">
        <v>1</v>
      </c>
    </row>
    <row r="15" spans="1:10" x14ac:dyDescent="0.2">
      <c r="A15" s="365"/>
      <c r="B15" s="361"/>
      <c r="C15" s="13"/>
      <c r="D15" s="34"/>
      <c r="E15" s="15"/>
      <c r="F15" s="15"/>
      <c r="G15" s="15"/>
      <c r="H15" s="16"/>
      <c r="I15" s="15">
        <f>IF($H15&lt;=$G15,$G15-$H15,$H15-G15)</f>
        <v>0</v>
      </c>
      <c r="J15" s="136"/>
    </row>
    <row r="16" spans="1:10" x14ac:dyDescent="0.2">
      <c r="A16" s="365"/>
      <c r="B16" s="361"/>
      <c r="C16" s="6"/>
      <c r="D16" s="49"/>
      <c r="E16" s="21"/>
      <c r="F16" s="21"/>
      <c r="G16" s="21"/>
      <c r="H16" s="24"/>
      <c r="I16" s="26">
        <f>IF($H16&lt;=$G16,$G16-$H16,$H16-G16)</f>
        <v>0</v>
      </c>
      <c r="J16" s="135"/>
    </row>
    <row r="17" spans="1:10" x14ac:dyDescent="0.2">
      <c r="A17" s="366"/>
      <c r="B17" s="361"/>
      <c r="C17" s="13"/>
      <c r="D17" s="31"/>
      <c r="E17" s="32"/>
      <c r="F17" s="32"/>
      <c r="G17" s="32"/>
      <c r="H17" s="33"/>
      <c r="I17" s="32">
        <f>IF($H17&lt;=$G17,$G17-$H17,$H17-G17)</f>
        <v>0</v>
      </c>
      <c r="J17" s="139"/>
    </row>
    <row r="18" spans="1:10" x14ac:dyDescent="0.2">
      <c r="A18" s="349" t="s">
        <v>56</v>
      </c>
      <c r="B18" s="362" t="s">
        <v>33</v>
      </c>
      <c r="C18" s="22" t="s">
        <v>54</v>
      </c>
      <c r="D18" s="34" t="s">
        <v>29</v>
      </c>
      <c r="E18" s="15">
        <v>0.70833333333333337</v>
      </c>
      <c r="F18" s="15">
        <v>0.79166666666666663</v>
      </c>
      <c r="G18" s="50">
        <v>4.1666666666666664E-2</v>
      </c>
      <c r="H18" s="51">
        <v>8.3333333333333329E-2</v>
      </c>
      <c r="I18" s="15">
        <f>IF($H18&lt;=$G18,$G18-$H18,$H18-G18)</f>
        <v>4.1666666666666664E-2</v>
      </c>
      <c r="J18" s="136">
        <v>0.3</v>
      </c>
    </row>
    <row r="19" spans="1:10" ht="15" customHeight="1" x14ac:dyDescent="0.2">
      <c r="A19" s="350"/>
      <c r="B19" s="362"/>
      <c r="C19" s="173" t="s">
        <v>81</v>
      </c>
      <c r="D19" s="49" t="s">
        <v>82</v>
      </c>
      <c r="E19" s="21">
        <v>0.73611111111111116</v>
      </c>
      <c r="F19" s="21">
        <v>0.79861111111111116</v>
      </c>
      <c r="G19" s="21">
        <v>4.1666666666666664E-2</v>
      </c>
      <c r="H19" s="24">
        <v>6.25E-2</v>
      </c>
      <c r="I19" s="26">
        <v>2.0833333333333332E-2</v>
      </c>
      <c r="J19" s="135"/>
    </row>
    <row r="20" spans="1:10" ht="15" customHeight="1" x14ac:dyDescent="0.2">
      <c r="A20" s="350"/>
      <c r="B20" s="362"/>
      <c r="C20" s="172" t="s">
        <v>81</v>
      </c>
      <c r="D20" s="34" t="s">
        <v>82</v>
      </c>
      <c r="E20" s="15">
        <v>0.81944444444444453</v>
      </c>
      <c r="F20" s="15">
        <v>0.84027777777777779</v>
      </c>
      <c r="G20" s="50"/>
      <c r="H20" s="51">
        <v>2.0833333333333332E-2</v>
      </c>
      <c r="I20" s="15"/>
      <c r="J20" s="136"/>
    </row>
    <row r="21" spans="1:10" ht="15" customHeight="1" x14ac:dyDescent="0.2">
      <c r="A21" s="350"/>
      <c r="B21" s="362"/>
      <c r="C21" s="173" t="s">
        <v>83</v>
      </c>
      <c r="D21" s="49" t="s">
        <v>84</v>
      </c>
      <c r="E21" s="21">
        <v>0.55902777777777779</v>
      </c>
      <c r="F21" s="21">
        <v>0.58680555555555558</v>
      </c>
      <c r="G21" s="21"/>
      <c r="H21" s="24">
        <v>2.7777777777777776E-2</v>
      </c>
      <c r="I21" s="26"/>
      <c r="J21" s="135"/>
    </row>
    <row r="22" spans="1:10" ht="15" customHeight="1" x14ac:dyDescent="0.2">
      <c r="A22" s="350"/>
      <c r="B22" s="362"/>
      <c r="C22" s="172" t="s">
        <v>86</v>
      </c>
      <c r="D22" s="34" t="s">
        <v>85</v>
      </c>
      <c r="E22" s="15">
        <v>0.61458333333333337</v>
      </c>
      <c r="F22" s="15">
        <v>0.62152777777777779</v>
      </c>
      <c r="G22" s="50"/>
      <c r="H22" s="51">
        <v>6.9444444444444441E-3</v>
      </c>
      <c r="I22" s="15"/>
      <c r="J22" s="136"/>
    </row>
    <row r="23" spans="1:10" ht="15" customHeight="1" x14ac:dyDescent="0.2">
      <c r="A23" s="350"/>
      <c r="B23" s="362"/>
      <c r="C23" s="173"/>
      <c r="D23" s="49"/>
      <c r="E23" s="21"/>
      <c r="F23" s="21"/>
      <c r="G23" s="21"/>
      <c r="H23" s="24"/>
      <c r="I23" s="26"/>
      <c r="J23" s="135"/>
    </row>
    <row r="24" spans="1:10" ht="15" customHeight="1" x14ac:dyDescent="0.2">
      <c r="A24" s="350"/>
      <c r="B24" s="362"/>
      <c r="C24" s="172"/>
      <c r="D24" s="34"/>
      <c r="E24" s="15"/>
      <c r="F24" s="15"/>
      <c r="G24" s="50"/>
      <c r="H24" s="51"/>
      <c r="I24" s="15"/>
      <c r="J24" s="136"/>
    </row>
    <row r="25" spans="1:10" ht="15" customHeight="1" x14ac:dyDescent="0.2">
      <c r="A25" s="350"/>
      <c r="B25" s="362"/>
      <c r="C25" s="173"/>
      <c r="D25" s="49"/>
      <c r="E25" s="21"/>
      <c r="F25" s="21"/>
      <c r="G25" s="21"/>
      <c r="H25" s="24"/>
      <c r="I25" s="26"/>
      <c r="J25" s="135"/>
    </row>
    <row r="26" spans="1:10" ht="15" customHeight="1" x14ac:dyDescent="0.2">
      <c r="A26" s="350"/>
      <c r="B26" s="362"/>
      <c r="C26" s="172"/>
      <c r="D26" s="34"/>
      <c r="E26" s="15"/>
      <c r="F26" s="15"/>
      <c r="G26" s="50"/>
      <c r="H26" s="51"/>
      <c r="I26" s="15"/>
      <c r="J26" s="136"/>
    </row>
    <row r="27" spans="1:10" ht="15" customHeight="1" x14ac:dyDescent="0.2">
      <c r="A27" s="350"/>
      <c r="B27" s="362"/>
      <c r="C27" s="173"/>
      <c r="D27" s="49"/>
      <c r="E27" s="21"/>
      <c r="F27" s="21"/>
      <c r="G27" s="21"/>
      <c r="H27" s="24"/>
      <c r="I27" s="26"/>
      <c r="J27" s="135"/>
    </row>
    <row r="28" spans="1:10" ht="15" customHeight="1" x14ac:dyDescent="0.2">
      <c r="A28" s="350"/>
      <c r="B28" s="362"/>
      <c r="C28" s="172"/>
      <c r="D28" s="34"/>
      <c r="E28" s="15"/>
      <c r="F28" s="15"/>
      <c r="G28" s="50"/>
      <c r="H28" s="51"/>
      <c r="I28" s="15"/>
      <c r="J28" s="136"/>
    </row>
    <row r="29" spans="1:10" ht="15.75" customHeight="1" thickBot="1" x14ac:dyDescent="0.25">
      <c r="A29" s="363"/>
      <c r="B29" s="362"/>
      <c r="C29" s="17"/>
      <c r="D29" s="52"/>
      <c r="E29" s="19"/>
      <c r="F29" s="19"/>
      <c r="G29" s="19"/>
      <c r="H29" s="20"/>
      <c r="I29" s="30"/>
      <c r="J29" s="137"/>
    </row>
    <row r="30" spans="1:10" ht="15" thickBot="1" x14ac:dyDescent="0.25"/>
    <row r="31" spans="1:10" ht="15.75" thickBot="1" x14ac:dyDescent="0.3">
      <c r="A31" s="358" t="s">
        <v>18</v>
      </c>
      <c r="B31" s="360"/>
      <c r="C31" s="358"/>
      <c r="D31" s="359"/>
      <c r="E31" s="359"/>
      <c r="F31" s="360"/>
      <c r="G31" s="8">
        <f>SUM(G2+G3+G4+G5+G14+G18)</f>
        <v>0.29166666666666669</v>
      </c>
      <c r="H31" s="7">
        <f>SUM(H2+H3+H4+H5+H14+H18)</f>
        <v>0.31597222222222221</v>
      </c>
      <c r="I31" s="7">
        <f>SUM(H31-G31)</f>
        <v>2.4305555555555525E-2</v>
      </c>
      <c r="J31" s="35"/>
    </row>
    <row r="32" spans="1:10" ht="15" thickBot="1" x14ac:dyDescent="0.25"/>
    <row r="33" spans="1:3" ht="15" x14ac:dyDescent="0.2">
      <c r="A33" s="132" t="s">
        <v>65</v>
      </c>
      <c r="B33" s="133" t="s">
        <v>66</v>
      </c>
      <c r="C33" s="134" t="s">
        <v>6</v>
      </c>
    </row>
    <row r="34" spans="1:3" ht="15.75" thickBot="1" x14ac:dyDescent="0.25">
      <c r="A34" s="116">
        <f>G31</f>
        <v>0.29166666666666669</v>
      </c>
      <c r="B34" s="117">
        <f>H31</f>
        <v>0.31597222222222221</v>
      </c>
      <c r="C34" s="118">
        <f>I31</f>
        <v>2.4305555555555525E-2</v>
      </c>
    </row>
  </sheetData>
  <mergeCells count="7">
    <mergeCell ref="C31:F31"/>
    <mergeCell ref="B14:B17"/>
    <mergeCell ref="A31:B31"/>
    <mergeCell ref="B2:B13"/>
    <mergeCell ref="A18:A29"/>
    <mergeCell ref="B18:B29"/>
    <mergeCell ref="A2:A17"/>
  </mergeCells>
  <pageMargins left="0.25" right="0.25" top="0.75" bottom="0.75" header="0.3" footer="0.3"/>
  <pageSetup paperSize="8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8808CF52984040B987816AAA774D13" ma:contentTypeVersion="8" ma:contentTypeDescription="Ein neues Dokument erstellen." ma:contentTypeScope="" ma:versionID="dad82a5d1e09829d39ae01e89a9f4de9">
  <xsd:schema xmlns:xsd="http://www.w3.org/2001/XMLSchema" xmlns:xs="http://www.w3.org/2001/XMLSchema" xmlns:p="http://schemas.microsoft.com/office/2006/metadata/properties" xmlns:ns3="96baf148-0394-4110-8b73-6de8c89f3de6" targetNamespace="http://schemas.microsoft.com/office/2006/metadata/properties" ma:root="true" ma:fieldsID="130664f8bac5d18401831ccb17eb2518" ns3:_="">
    <xsd:import namespace="96baf148-0394-4110-8b73-6de8c89f3d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baf148-0394-4110-8b73-6de8c89f3d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B086BB-76D5-4CFC-91A8-EACCB9CE68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1B4399-A4C8-41C7-81BF-DE7CD4C15AC1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96baf148-0394-4110-8b73-6de8c89f3de6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8C15294-F8ED-4D21-906D-28A980F727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baf148-0394-4110-8b73-6de8c89f3d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Allg.</vt:lpstr>
      <vt:lpstr>Tobias S.</vt:lpstr>
      <vt:lpstr>Kalian D.</vt:lpstr>
      <vt:lpstr>Nils</vt:lpstr>
      <vt:lpstr>Tobias W.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HELIOS D ACE</dc:creator>
  <cp:lastModifiedBy>Tobias Schrottwieser</cp:lastModifiedBy>
  <cp:lastPrinted>2019-10-16T20:30:20Z</cp:lastPrinted>
  <dcterms:created xsi:type="dcterms:W3CDTF">2015-06-05T18:19:34Z</dcterms:created>
  <dcterms:modified xsi:type="dcterms:W3CDTF">2019-11-05T17:19:44Z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0x010100258808CF52984040B987816AAA774D13</vt:lpwstr>
  </property>
</Properties>
</file>