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https://tgmwien-my.sharepoint.com/personal/tschrottwieser_student_tgm_ac_at/Documents/Schule/Sem7/ITP/Local Admin/02_Machbarkeit/"/>
    </mc:Choice>
  </mc:AlternateContent>
  <xr:revisionPtr revIDLastSave="60" documentId="13_ncr:1_{787F70C8-B480-459D-A81E-7807D7C0A577}" xr6:coauthVersionLast="45" xr6:coauthVersionMax="45" xr10:uidLastSave="{CD2DBDEA-BFE7-45F9-A4B7-0EB9266634DB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21" i="1"/>
  <c r="J32" i="1"/>
  <c r="H32" i="1"/>
  <c r="F32" i="1"/>
  <c r="E32" i="1"/>
  <c r="D31" i="1"/>
  <c r="K31" i="1" s="1"/>
  <c r="D30" i="1"/>
  <c r="K30" i="1" s="1"/>
  <c r="B33" i="1"/>
  <c r="K32" i="1" l="1"/>
  <c r="G30" i="1"/>
  <c r="G31" i="1"/>
  <c r="D32" i="1"/>
  <c r="I30" i="1"/>
  <c r="I31" i="1"/>
  <c r="I32" i="1" l="1"/>
  <c r="G32" i="1"/>
  <c r="J29" i="1" l="1"/>
  <c r="H29" i="1"/>
  <c r="F29" i="1"/>
  <c r="E29" i="1"/>
  <c r="D28" i="1"/>
  <c r="I28" i="1" s="1"/>
  <c r="D27" i="1"/>
  <c r="I27" i="1" s="1"/>
  <c r="D26" i="1"/>
  <c r="I26" i="1" s="1"/>
  <c r="J25" i="1"/>
  <c r="H25" i="1"/>
  <c r="F25" i="1"/>
  <c r="E25" i="1"/>
  <c r="K24" i="1"/>
  <c r="D24" i="1"/>
  <c r="I24" i="1" s="1"/>
  <c r="D23" i="1"/>
  <c r="I23" i="1" s="1"/>
  <c r="D22" i="1"/>
  <c r="I22" i="1" s="1"/>
  <c r="J21" i="1"/>
  <c r="H21" i="1"/>
  <c r="E21" i="1"/>
  <c r="D20" i="1"/>
  <c r="I20" i="1" s="1"/>
  <c r="D19" i="1"/>
  <c r="I19" i="1" s="1"/>
  <c r="D18" i="1"/>
  <c r="I18" i="1" s="1"/>
  <c r="J17" i="1"/>
  <c r="H17" i="1"/>
  <c r="E17" i="1"/>
  <c r="D16" i="1"/>
  <c r="I16" i="1" s="1"/>
  <c r="D15" i="1"/>
  <c r="I15" i="1" s="1"/>
  <c r="J14" i="1"/>
  <c r="H14" i="1"/>
  <c r="F14" i="1"/>
  <c r="E14" i="1"/>
  <c r="D13" i="1"/>
  <c r="I13" i="1" s="1"/>
  <c r="D12" i="1"/>
  <c r="I12" i="1" s="1"/>
  <c r="D11" i="1"/>
  <c r="I11" i="1" s="1"/>
  <c r="J10" i="1"/>
  <c r="H10" i="1"/>
  <c r="F10" i="1"/>
  <c r="E10" i="1"/>
  <c r="D9" i="1"/>
  <c r="I9" i="1" s="1"/>
  <c r="D8" i="1"/>
  <c r="I8" i="1" s="1"/>
  <c r="D7" i="1"/>
  <c r="I7" i="1" s="1"/>
  <c r="J6" i="1"/>
  <c r="H6" i="1"/>
  <c r="F6" i="1"/>
  <c r="E6" i="1"/>
  <c r="D5" i="1"/>
  <c r="I5" i="1" s="1"/>
  <c r="D4" i="1"/>
  <c r="I4" i="1" s="1"/>
  <c r="D3" i="1"/>
  <c r="I3" i="1" s="1"/>
  <c r="K15" i="1" l="1"/>
  <c r="K22" i="1"/>
  <c r="K5" i="1"/>
  <c r="K3" i="1"/>
  <c r="D6" i="1"/>
  <c r="K8" i="1"/>
  <c r="K4" i="1"/>
  <c r="K6" i="1" s="1"/>
  <c r="K23" i="1"/>
  <c r="K25" i="1" s="1"/>
  <c r="K7" i="1"/>
  <c r="K9" i="1"/>
  <c r="J33" i="1"/>
  <c r="I10" i="1"/>
  <c r="H33" i="1"/>
  <c r="K12" i="1"/>
  <c r="K11" i="1"/>
  <c r="K13" i="1"/>
  <c r="K20" i="1"/>
  <c r="K18" i="1"/>
  <c r="K27" i="1"/>
  <c r="K19" i="1"/>
  <c r="I21" i="1"/>
  <c r="K16" i="1"/>
  <c r="K17" i="1" s="1"/>
  <c r="I17" i="1"/>
  <c r="K26" i="1"/>
  <c r="K28" i="1"/>
  <c r="I29" i="1"/>
  <c r="F33" i="1"/>
  <c r="I6" i="1"/>
  <c r="I14" i="1"/>
  <c r="I25" i="1"/>
  <c r="D14" i="1"/>
  <c r="D17" i="1"/>
  <c r="D21" i="1"/>
  <c r="D25" i="1"/>
  <c r="D29" i="1"/>
  <c r="G3" i="1"/>
  <c r="G4" i="1"/>
  <c r="G5" i="1"/>
  <c r="G7" i="1"/>
  <c r="G8" i="1"/>
  <c r="G9" i="1"/>
  <c r="G11" i="1"/>
  <c r="G12" i="1"/>
  <c r="G13" i="1"/>
  <c r="G15" i="1"/>
  <c r="G16" i="1"/>
  <c r="G18" i="1"/>
  <c r="G19" i="1"/>
  <c r="G20" i="1"/>
  <c r="G22" i="1"/>
  <c r="G23" i="1"/>
  <c r="G24" i="1"/>
  <c r="G26" i="1"/>
  <c r="G27" i="1"/>
  <c r="G28" i="1"/>
  <c r="D10" i="1"/>
  <c r="K10" i="1" l="1"/>
  <c r="K14" i="1"/>
  <c r="K21" i="1"/>
  <c r="G17" i="1"/>
  <c r="I33" i="1"/>
  <c r="K29" i="1"/>
  <c r="G29" i="1"/>
  <c r="G6" i="1"/>
  <c r="G21" i="1"/>
  <c r="D33" i="1"/>
  <c r="G10" i="1"/>
  <c r="G25" i="1"/>
  <c r="G14" i="1"/>
  <c r="K33" i="1" l="1"/>
  <c r="G33" i="1"/>
  <c r="J34" i="1" s="1"/>
  <c r="H34" i="1" l="1"/>
  <c r="F34" i="1"/>
</calcChain>
</file>

<file path=xl/sharedStrings.xml><?xml version="1.0" encoding="utf-8"?>
<sst xmlns="http://schemas.openxmlformats.org/spreadsheetml/2006/main" count="55" uniqueCount="41">
  <si>
    <t>Gewichtung</t>
  </si>
  <si>
    <t>Teil Gewichtung</t>
  </si>
  <si>
    <t>Java Spring</t>
  </si>
  <si>
    <t>NodeJs ExpressJs</t>
  </si>
  <si>
    <t>Python Django</t>
  </si>
  <si>
    <t>Rang</t>
  </si>
  <si>
    <t>G*R</t>
  </si>
  <si>
    <t>Performance</t>
  </si>
  <si>
    <t>Fehlertoleranz</t>
  </si>
  <si>
    <t>Ressourcenverbrauch</t>
  </si>
  <si>
    <t>Geschwindigkeit</t>
  </si>
  <si>
    <t>Features</t>
  </si>
  <si>
    <t>Einfachkeit</t>
  </si>
  <si>
    <t>Standardbibliotheken</t>
  </si>
  <si>
    <t>Autogenerierter Code</t>
  </si>
  <si>
    <t>Datenbankzugriffe</t>
  </si>
  <si>
    <t>verf. Treiber</t>
  </si>
  <si>
    <t>Implementierungsdauer</t>
  </si>
  <si>
    <t>Sicherheit</t>
  </si>
  <si>
    <t>Bekannte Bugs</t>
  </si>
  <si>
    <t>Komplexität</t>
  </si>
  <si>
    <t>verf. Dokumentation</t>
  </si>
  <si>
    <t>Entwicklungsgeschwindigkeit</t>
  </si>
  <si>
    <t>Community-Support</t>
  </si>
  <si>
    <t>Skalierbarkeit</t>
  </si>
  <si>
    <t>Modularität</t>
  </si>
  <si>
    <t>Design</t>
  </si>
  <si>
    <t>Plugins</t>
  </si>
  <si>
    <t>Summe</t>
  </si>
  <si>
    <t xml:space="preserve"> Der Rang ist eine bewertung von 0 bis 5 wobei 5 100% und 0 0% entspricht</t>
  </si>
  <si>
    <t>REIHUNG</t>
  </si>
  <si>
    <t>Aktualität</t>
  </si>
  <si>
    <t>Regelmäßige Updates</t>
  </si>
  <si>
    <t>Marktanteil</t>
  </si>
  <si>
    <t>Anzahl Mitwirkende</t>
  </si>
  <si>
    <t>Erfahrung</t>
  </si>
  <si>
    <t>Praktische Erfahrung</t>
  </si>
  <si>
    <t>Theoretisches Wissen</t>
  </si>
  <si>
    <t>Gesamt</t>
  </si>
  <si>
    <t>Lizenzserver</t>
  </si>
  <si>
    <t>Teilkriterien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</si>
</sst>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i/>
      <sz val="11"/>
      <name val="Arial"/>
      <family val="2"/>
    </font>
    <font>
      <b/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7F7F7F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0" xfId="0" applyFont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32" xfId="0" applyFont="1" applyBorder="1"/>
    <xf numFmtId="0" fontId="4" fillId="0" borderId="34" xfId="0" applyFont="1" applyBorder="1"/>
    <xf numFmtId="0" fontId="4" fillId="0" borderId="42" xfId="0" applyFont="1" applyBorder="1"/>
    <xf numFmtId="0" fontId="4" fillId="0" borderId="33" xfId="0" applyFont="1" applyBorder="1"/>
    <xf numFmtId="0" fontId="8" fillId="5" borderId="27" xfId="1" applyFont="1" applyFill="1" applyBorder="1"/>
    <xf numFmtId="0" fontId="8" fillId="5" borderId="28" xfId="1" applyFont="1" applyFill="1" applyBorder="1"/>
    <xf numFmtId="0" fontId="8" fillId="5" borderId="10" xfId="1" applyFont="1" applyFill="1" applyBorder="1"/>
    <xf numFmtId="0" fontId="8" fillId="5" borderId="8" xfId="1" applyFont="1" applyFill="1" applyBorder="1"/>
    <xf numFmtId="0" fontId="8" fillId="5" borderId="9" xfId="1" applyFont="1" applyFill="1" applyBorder="1"/>
    <xf numFmtId="0" fontId="4" fillId="0" borderId="37" xfId="0" applyFont="1" applyBorder="1"/>
    <xf numFmtId="0" fontId="8" fillId="5" borderId="5" xfId="1" applyFont="1" applyFill="1" applyBorder="1"/>
    <xf numFmtId="0" fontId="9" fillId="4" borderId="2" xfId="2" applyFont="1" applyFill="1" applyBorder="1"/>
    <xf numFmtId="0" fontId="10" fillId="4" borderId="4" xfId="2" applyFont="1" applyFill="1" applyBorder="1"/>
    <xf numFmtId="0" fontId="8" fillId="4" borderId="2" xfId="0" applyFont="1" applyFill="1" applyBorder="1"/>
    <xf numFmtId="0" fontId="10" fillId="4" borderId="2" xfId="2" applyFont="1" applyFill="1" applyBorder="1"/>
    <xf numFmtId="0" fontId="8" fillId="4" borderId="0" xfId="0" applyFont="1" applyFill="1"/>
    <xf numFmtId="0" fontId="10" fillId="4" borderId="38" xfId="2" applyFont="1" applyFill="1" applyBorder="1"/>
    <xf numFmtId="0" fontId="10" fillId="4" borderId="39" xfId="2" applyFont="1" applyFill="1" applyBorder="1"/>
    <xf numFmtId="0" fontId="11" fillId="4" borderId="2" xfId="3" applyFont="1" applyFill="1" applyBorder="1" applyAlignment="1"/>
    <xf numFmtId="0" fontId="11" fillId="4" borderId="7" xfId="3" applyFont="1" applyFill="1" applyBorder="1" applyAlignment="1"/>
    <xf numFmtId="0" fontId="11" fillId="4" borderId="5" xfId="3" applyFont="1" applyFill="1" applyBorder="1" applyAlignment="1"/>
    <xf numFmtId="0" fontId="8" fillId="4" borderId="2" xfId="2" applyFont="1" applyFill="1" applyBorder="1"/>
    <xf numFmtId="0" fontId="4" fillId="0" borderId="2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8" fillId="4" borderId="40" xfId="2" applyFont="1" applyFill="1" applyBorder="1" applyAlignment="1">
      <alignment horizontal="center"/>
    </xf>
    <xf numFmtId="0" fontId="8" fillId="4" borderId="41" xfId="2" applyFont="1" applyFill="1" applyBorder="1" applyAlignment="1">
      <alignment horizontal="center"/>
    </xf>
    <xf numFmtId="0" fontId="7" fillId="0" borderId="35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</cellXfs>
  <cellStyles count="4">
    <cellStyle name="Eingabe" xfId="2" builtinId="20"/>
    <cellStyle name="Erklärender Text" xfId="3" builtinId="53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zoomScale="80" zoomScaleNormal="80" workbookViewId="0">
      <selection activeCell="Q14" sqref="Q14"/>
    </sheetView>
  </sheetViews>
  <sheetFormatPr baseColWidth="10" defaultColWidth="9.140625" defaultRowHeight="14.25" x14ac:dyDescent="0.2"/>
  <cols>
    <col min="1" max="1" width="30.140625" style="1" customWidth="1"/>
    <col min="2" max="2" width="18.28515625" style="1" customWidth="1"/>
    <col min="3" max="3" width="27.7109375" style="1" customWidth="1"/>
    <col min="4" max="4" width="16.140625" style="1" customWidth="1"/>
    <col min="5" max="5" width="23" style="1" customWidth="1"/>
    <col min="6" max="6" width="9.140625" style="1" customWidth="1"/>
    <col min="7" max="8" width="9.140625" style="1"/>
    <col min="9" max="9" width="12.5703125" style="1" customWidth="1"/>
    <col min="10" max="16384" width="9.140625" style="1"/>
  </cols>
  <sheetData>
    <row r="1" spans="1:11" ht="17.25" thickTop="1" thickBot="1" x14ac:dyDescent="0.3">
      <c r="A1" s="50" t="s">
        <v>39</v>
      </c>
      <c r="B1" s="51" t="s">
        <v>0</v>
      </c>
      <c r="C1" s="52" t="s">
        <v>40</v>
      </c>
      <c r="D1" s="54" t="s">
        <v>0</v>
      </c>
      <c r="E1" s="55" t="s">
        <v>1</v>
      </c>
      <c r="F1" s="56" t="s">
        <v>2</v>
      </c>
      <c r="G1" s="57"/>
      <c r="H1" s="42" t="s">
        <v>3</v>
      </c>
      <c r="I1" s="43"/>
      <c r="J1" s="42" t="s">
        <v>4</v>
      </c>
      <c r="K1" s="43"/>
    </row>
    <row r="2" spans="1:11" ht="15.75" thickTop="1" thickBot="1" x14ac:dyDescent="0.25">
      <c r="A2" s="50"/>
      <c r="B2" s="51"/>
      <c r="C2" s="53"/>
      <c r="D2" s="72"/>
      <c r="E2" s="71"/>
      <c r="F2" s="38" t="s">
        <v>5</v>
      </c>
      <c r="G2" s="39" t="s">
        <v>6</v>
      </c>
      <c r="H2" s="40" t="s">
        <v>5</v>
      </c>
      <c r="I2" s="41" t="s">
        <v>6</v>
      </c>
      <c r="J2" s="40" t="s">
        <v>5</v>
      </c>
      <c r="K2" s="39" t="s">
        <v>6</v>
      </c>
    </row>
    <row r="3" spans="1:11" ht="15.75" thickTop="1" thickBot="1" x14ac:dyDescent="0.25">
      <c r="A3" s="44" t="s">
        <v>7</v>
      </c>
      <c r="B3" s="47">
        <v>10</v>
      </c>
      <c r="C3" s="2" t="s">
        <v>8</v>
      </c>
      <c r="D3" s="3">
        <f>((B$3/100)*(E3/100))*100</f>
        <v>3.4000000000000004</v>
      </c>
      <c r="E3" s="4">
        <v>34</v>
      </c>
      <c r="F3" s="5">
        <v>4</v>
      </c>
      <c r="G3" s="6">
        <f>$D3*F3</f>
        <v>13.600000000000001</v>
      </c>
      <c r="H3" s="5">
        <v>2</v>
      </c>
      <c r="I3" s="4">
        <f>$D3*H3</f>
        <v>6.8000000000000007</v>
      </c>
      <c r="J3" s="5">
        <v>3</v>
      </c>
      <c r="K3" s="6">
        <f>$D3*J3</f>
        <v>10.200000000000001</v>
      </c>
    </row>
    <row r="4" spans="1:11" ht="15.75" thickTop="1" thickBot="1" x14ac:dyDescent="0.25">
      <c r="A4" s="45"/>
      <c r="B4" s="48"/>
      <c r="C4" s="2" t="s">
        <v>9</v>
      </c>
      <c r="D4" s="3">
        <f t="shared" ref="D4:D5" si="0">((B$3/100)*(E4/100))*100</f>
        <v>3.3000000000000003</v>
      </c>
      <c r="E4" s="7">
        <v>33</v>
      </c>
      <c r="F4" s="8">
        <v>4</v>
      </c>
      <c r="G4" s="9">
        <f>$D4*F4</f>
        <v>13.200000000000001</v>
      </c>
      <c r="H4" s="8">
        <v>4</v>
      </c>
      <c r="I4" s="7">
        <f>$D4*H4</f>
        <v>13.200000000000001</v>
      </c>
      <c r="J4" s="8">
        <v>4</v>
      </c>
      <c r="K4" s="9">
        <f>$D4*J4</f>
        <v>13.200000000000001</v>
      </c>
    </row>
    <row r="5" spans="1:11" ht="15.75" thickTop="1" thickBot="1" x14ac:dyDescent="0.25">
      <c r="A5" s="45"/>
      <c r="B5" s="48"/>
      <c r="C5" s="2" t="s">
        <v>10</v>
      </c>
      <c r="D5" s="3">
        <f t="shared" si="0"/>
        <v>3.3000000000000003</v>
      </c>
      <c r="E5" s="10">
        <v>33</v>
      </c>
      <c r="F5" s="11">
        <v>3</v>
      </c>
      <c r="G5" s="12">
        <f>$D5*F5</f>
        <v>9.9</v>
      </c>
      <c r="H5" s="11">
        <v>4</v>
      </c>
      <c r="I5" s="13">
        <f>$D5*H5</f>
        <v>13.200000000000001</v>
      </c>
      <c r="J5" s="11">
        <v>3</v>
      </c>
      <c r="K5" s="12">
        <f>$D5*J5</f>
        <v>9.9</v>
      </c>
    </row>
    <row r="6" spans="1:11" ht="15.75" thickTop="1" thickBot="1" x14ac:dyDescent="0.25">
      <c r="A6" s="46"/>
      <c r="B6" s="48"/>
      <c r="C6" s="20" t="s">
        <v>38</v>
      </c>
      <c r="D6" s="21">
        <f>SUM(D3:D5)</f>
        <v>10.000000000000002</v>
      </c>
      <c r="E6" s="22">
        <f>SUM(E3:E5)</f>
        <v>100</v>
      </c>
      <c r="F6" s="23">
        <f>SUM(F3:F5)</f>
        <v>11</v>
      </c>
      <c r="G6" s="24">
        <f>SUM(G3:G5)</f>
        <v>36.700000000000003</v>
      </c>
      <c r="H6" s="23">
        <f t="shared" ref="H6:K6" si="1">SUM(H3:H5)</f>
        <v>10</v>
      </c>
      <c r="I6" s="22">
        <f>SUM(I3:I5)</f>
        <v>33.200000000000003</v>
      </c>
      <c r="J6" s="23">
        <f t="shared" si="1"/>
        <v>10</v>
      </c>
      <c r="K6" s="24">
        <f t="shared" si="1"/>
        <v>33.300000000000004</v>
      </c>
    </row>
    <row r="7" spans="1:11" ht="15.75" thickTop="1" thickBot="1" x14ac:dyDescent="0.25">
      <c r="A7" s="49" t="s">
        <v>11</v>
      </c>
      <c r="B7" s="48">
        <v>17</v>
      </c>
      <c r="C7" s="2" t="s">
        <v>12</v>
      </c>
      <c r="D7" s="14">
        <f>((B$7/100)*(E7/100))*100</f>
        <v>5.9499999999999993</v>
      </c>
      <c r="E7" s="3">
        <v>35</v>
      </c>
      <c r="F7" s="5">
        <v>2</v>
      </c>
      <c r="G7" s="6">
        <f>$D7*F7</f>
        <v>11.899999999999999</v>
      </c>
      <c r="H7" s="5">
        <v>4</v>
      </c>
      <c r="I7" s="4">
        <f>$D7*H7</f>
        <v>23.799999999999997</v>
      </c>
      <c r="J7" s="5">
        <v>3</v>
      </c>
      <c r="K7" s="6">
        <f>$D7*J7</f>
        <v>17.849999999999998</v>
      </c>
    </row>
    <row r="8" spans="1:11" ht="15.75" thickTop="1" thickBot="1" x14ac:dyDescent="0.25">
      <c r="A8" s="45"/>
      <c r="B8" s="48"/>
      <c r="C8" s="2" t="s">
        <v>13</v>
      </c>
      <c r="D8" s="15">
        <f>((B$7/100)*(E8/100))*100</f>
        <v>6.8000000000000007</v>
      </c>
      <c r="E8" s="3">
        <v>40</v>
      </c>
      <c r="F8" s="8">
        <v>4</v>
      </c>
      <c r="G8" s="9">
        <f>$D8*F8</f>
        <v>27.200000000000003</v>
      </c>
      <c r="H8" s="8">
        <v>2</v>
      </c>
      <c r="I8" s="7">
        <f>$D8*H8</f>
        <v>13.600000000000001</v>
      </c>
      <c r="J8" s="8">
        <v>4</v>
      </c>
      <c r="K8" s="9">
        <f>$D8*J8</f>
        <v>27.200000000000003</v>
      </c>
    </row>
    <row r="9" spans="1:11" ht="15.75" thickTop="1" thickBot="1" x14ac:dyDescent="0.25">
      <c r="A9" s="45"/>
      <c r="B9" s="48"/>
      <c r="C9" s="2" t="s">
        <v>14</v>
      </c>
      <c r="D9" s="16">
        <f>((B$7/100)*(E9/100))*100</f>
        <v>4.25</v>
      </c>
      <c r="E9" s="1">
        <v>25</v>
      </c>
      <c r="F9" s="11">
        <v>4</v>
      </c>
      <c r="G9" s="12">
        <f>$D9*F9</f>
        <v>17</v>
      </c>
      <c r="H9" s="11">
        <v>3</v>
      </c>
      <c r="I9" s="13">
        <f>$D9*H9</f>
        <v>12.75</v>
      </c>
      <c r="J9" s="11">
        <v>3</v>
      </c>
      <c r="K9" s="12">
        <f>$D9*J9</f>
        <v>12.75</v>
      </c>
    </row>
    <row r="10" spans="1:11" ht="15.75" thickTop="1" thickBot="1" x14ac:dyDescent="0.25">
      <c r="A10" s="46"/>
      <c r="B10" s="48"/>
      <c r="C10" s="20" t="s">
        <v>38</v>
      </c>
      <c r="D10" s="21">
        <f t="shared" ref="D10" si="2">SUM(D7:D9)</f>
        <v>17</v>
      </c>
      <c r="E10" s="22">
        <f>SUM(E7:E9)</f>
        <v>100</v>
      </c>
      <c r="F10" s="23">
        <f t="shared" ref="F10:H10" si="3">SUM(F7:F9)</f>
        <v>10</v>
      </c>
      <c r="G10" s="24">
        <f t="shared" si="3"/>
        <v>56.1</v>
      </c>
      <c r="H10" s="23">
        <f t="shared" si="3"/>
        <v>9</v>
      </c>
      <c r="I10" s="22">
        <f>SUM(I7:I9)</f>
        <v>50.15</v>
      </c>
      <c r="J10" s="23">
        <f t="shared" ref="J10:K10" si="4">SUM(J7:J9)</f>
        <v>10</v>
      </c>
      <c r="K10" s="24">
        <f t="shared" si="4"/>
        <v>57.8</v>
      </c>
    </row>
    <row r="11" spans="1:11" ht="15.75" thickTop="1" thickBot="1" x14ac:dyDescent="0.25">
      <c r="A11" s="49" t="s">
        <v>15</v>
      </c>
      <c r="B11" s="48">
        <v>11</v>
      </c>
      <c r="C11" s="2" t="s">
        <v>10</v>
      </c>
      <c r="D11" s="14">
        <f>((B$11/100)*(E11/100))*100</f>
        <v>2.2000000000000002</v>
      </c>
      <c r="E11" s="3">
        <v>20</v>
      </c>
      <c r="F11" s="5">
        <v>4</v>
      </c>
      <c r="G11" s="6">
        <f>$D11*F11</f>
        <v>8.8000000000000007</v>
      </c>
      <c r="H11" s="5">
        <v>3</v>
      </c>
      <c r="I11" s="4">
        <f>$D11*H11</f>
        <v>6.6000000000000005</v>
      </c>
      <c r="J11" s="5">
        <v>4</v>
      </c>
      <c r="K11" s="6">
        <f>$D11*J11</f>
        <v>8.8000000000000007</v>
      </c>
    </row>
    <row r="12" spans="1:11" ht="15.75" thickTop="1" thickBot="1" x14ac:dyDescent="0.25">
      <c r="A12" s="45"/>
      <c r="B12" s="48"/>
      <c r="C12" s="2" t="s">
        <v>16</v>
      </c>
      <c r="D12" s="15">
        <f>((B$11/100)*(E12/100))*100</f>
        <v>2.2000000000000002</v>
      </c>
      <c r="E12" s="3">
        <v>20</v>
      </c>
      <c r="F12" s="8">
        <v>5</v>
      </c>
      <c r="G12" s="9">
        <f>$D12*F12</f>
        <v>11</v>
      </c>
      <c r="H12" s="8">
        <v>5</v>
      </c>
      <c r="I12" s="7">
        <f>$D12*H12</f>
        <v>11</v>
      </c>
      <c r="J12" s="8">
        <v>4</v>
      </c>
      <c r="K12" s="9">
        <f>$D12*J12</f>
        <v>8.8000000000000007</v>
      </c>
    </row>
    <row r="13" spans="1:11" ht="15.75" thickTop="1" thickBot="1" x14ac:dyDescent="0.25">
      <c r="A13" s="45"/>
      <c r="B13" s="48"/>
      <c r="C13" s="2" t="s">
        <v>17</v>
      </c>
      <c r="D13" s="16">
        <f>((B$11/100)*(E13/100))*100</f>
        <v>6.6000000000000005</v>
      </c>
      <c r="E13" s="1">
        <v>60</v>
      </c>
      <c r="F13" s="11">
        <v>3</v>
      </c>
      <c r="G13" s="12">
        <f>$D13*F13</f>
        <v>19.8</v>
      </c>
      <c r="H13" s="11">
        <v>5</v>
      </c>
      <c r="I13" s="13">
        <f>$D13*H13</f>
        <v>33</v>
      </c>
      <c r="J13" s="11">
        <v>4</v>
      </c>
      <c r="K13" s="12">
        <f>$D13*J13</f>
        <v>26.400000000000002</v>
      </c>
    </row>
    <row r="14" spans="1:11" ht="15.75" thickTop="1" thickBot="1" x14ac:dyDescent="0.25">
      <c r="A14" s="46"/>
      <c r="B14" s="48"/>
      <c r="C14" s="20" t="s">
        <v>38</v>
      </c>
      <c r="D14" s="21">
        <f t="shared" ref="D14" si="5">SUM(D11:D13)</f>
        <v>11</v>
      </c>
      <c r="E14" s="22">
        <f>SUM(E11:E13)</f>
        <v>100</v>
      </c>
      <c r="F14" s="23">
        <f t="shared" ref="F14:K14" si="6">SUM(F11:F13)</f>
        <v>12</v>
      </c>
      <c r="G14" s="24">
        <f t="shared" si="6"/>
        <v>39.6</v>
      </c>
      <c r="H14" s="23">
        <f t="shared" si="6"/>
        <v>13</v>
      </c>
      <c r="I14" s="22">
        <f t="shared" si="6"/>
        <v>50.6</v>
      </c>
      <c r="J14" s="23">
        <f t="shared" si="6"/>
        <v>12</v>
      </c>
      <c r="K14" s="24">
        <f t="shared" si="6"/>
        <v>44</v>
      </c>
    </row>
    <row r="15" spans="1:11" ht="16.5" customHeight="1" thickTop="1" x14ac:dyDescent="0.2">
      <c r="A15" s="58" t="s">
        <v>18</v>
      </c>
      <c r="B15" s="61">
        <v>12</v>
      </c>
      <c r="C15" s="2" t="s">
        <v>19</v>
      </c>
      <c r="D15" s="14">
        <f>((B$15/100)*(E15/100))*100</f>
        <v>3</v>
      </c>
      <c r="E15" s="3">
        <v>25</v>
      </c>
      <c r="F15" s="5">
        <v>3</v>
      </c>
      <c r="G15" s="6">
        <f>$D15*F15</f>
        <v>9</v>
      </c>
      <c r="H15" s="5">
        <v>4</v>
      </c>
      <c r="I15" s="4">
        <f>$D15*H15</f>
        <v>12</v>
      </c>
      <c r="J15" s="5">
        <v>4</v>
      </c>
      <c r="K15" s="6">
        <f>$D15*J15</f>
        <v>12</v>
      </c>
    </row>
    <row r="16" spans="1:11" ht="16.5" customHeight="1" thickBot="1" x14ac:dyDescent="0.25">
      <c r="A16" s="59"/>
      <c r="B16" s="62"/>
      <c r="C16" s="2" t="s">
        <v>13</v>
      </c>
      <c r="D16" s="17">
        <f>((B$15/100)*(E16/100))*100</f>
        <v>5.4</v>
      </c>
      <c r="E16" s="18">
        <v>45</v>
      </c>
      <c r="F16" s="11">
        <v>4</v>
      </c>
      <c r="G16" s="12">
        <f>$D16*F16</f>
        <v>21.6</v>
      </c>
      <c r="H16" s="11">
        <v>3</v>
      </c>
      <c r="I16" s="13">
        <f>$D16*H16</f>
        <v>16.200000000000003</v>
      </c>
      <c r="J16" s="11">
        <v>3</v>
      </c>
      <c r="K16" s="12">
        <f>$D16*J16</f>
        <v>16.200000000000003</v>
      </c>
    </row>
    <row r="17" spans="1:11" ht="16.5" customHeight="1" thickTop="1" thickBot="1" x14ac:dyDescent="0.25">
      <c r="A17" s="60"/>
      <c r="B17" s="47"/>
      <c r="C17" s="20" t="s">
        <v>38</v>
      </c>
      <c r="D17" s="21">
        <f t="shared" ref="D17:K17" si="7">SUM(D15:D16)</f>
        <v>8.4</v>
      </c>
      <c r="E17" s="22">
        <f t="shared" si="7"/>
        <v>70</v>
      </c>
      <c r="F17" s="23">
        <f t="shared" si="7"/>
        <v>7</v>
      </c>
      <c r="G17" s="24">
        <f t="shared" si="7"/>
        <v>30.6</v>
      </c>
      <c r="H17" s="23">
        <f t="shared" si="7"/>
        <v>7</v>
      </c>
      <c r="I17" s="22">
        <f t="shared" si="7"/>
        <v>28.200000000000003</v>
      </c>
      <c r="J17" s="23">
        <f t="shared" si="7"/>
        <v>7</v>
      </c>
      <c r="K17" s="24">
        <f t="shared" si="7"/>
        <v>28.200000000000003</v>
      </c>
    </row>
    <row r="18" spans="1:11" ht="16.5" customHeight="1" thickTop="1" thickBot="1" x14ac:dyDescent="0.25">
      <c r="A18" s="49" t="s">
        <v>20</v>
      </c>
      <c r="B18" s="48">
        <v>15</v>
      </c>
      <c r="C18" s="2" t="s">
        <v>21</v>
      </c>
      <c r="D18" s="3">
        <f>((B$18/100)*(E18/100))*100</f>
        <v>6</v>
      </c>
      <c r="E18" s="19">
        <v>40</v>
      </c>
      <c r="F18" s="5">
        <v>5</v>
      </c>
      <c r="G18" s="6">
        <f>$D18*F18</f>
        <v>30</v>
      </c>
      <c r="H18" s="5">
        <v>3</v>
      </c>
      <c r="I18" s="4">
        <f>$D18*H18</f>
        <v>18</v>
      </c>
      <c r="J18" s="5">
        <v>3</v>
      </c>
      <c r="K18" s="6">
        <f>$D18*J18</f>
        <v>18</v>
      </c>
    </row>
    <row r="19" spans="1:11" ht="15.75" thickTop="1" thickBot="1" x14ac:dyDescent="0.25">
      <c r="A19" s="45"/>
      <c r="B19" s="48"/>
      <c r="C19" s="2" t="s">
        <v>22</v>
      </c>
      <c r="D19" s="17">
        <f>((B$18/100)*(E19/100))*100</f>
        <v>6</v>
      </c>
      <c r="E19" s="3">
        <v>40</v>
      </c>
      <c r="F19" s="8">
        <v>4</v>
      </c>
      <c r="G19" s="9">
        <f>$D19*F19</f>
        <v>24</v>
      </c>
      <c r="H19" s="8">
        <v>4</v>
      </c>
      <c r="I19" s="7">
        <f>$D19*H19</f>
        <v>24</v>
      </c>
      <c r="J19" s="8">
        <v>4</v>
      </c>
      <c r="K19" s="9">
        <f>$D19*J19</f>
        <v>24</v>
      </c>
    </row>
    <row r="20" spans="1:11" ht="15.75" thickTop="1" thickBot="1" x14ac:dyDescent="0.25">
      <c r="A20" s="45"/>
      <c r="B20" s="48"/>
      <c r="C20" s="2" t="s">
        <v>23</v>
      </c>
      <c r="D20" s="16">
        <f>((B$18/100)*(E20/100))*100</f>
        <v>3</v>
      </c>
      <c r="E20" s="1">
        <v>20</v>
      </c>
      <c r="F20" s="11">
        <v>5</v>
      </c>
      <c r="G20" s="12">
        <f>$D20*F20</f>
        <v>15</v>
      </c>
      <c r="H20" s="11">
        <v>4</v>
      </c>
      <c r="I20" s="13">
        <f>$D20*H20</f>
        <v>12</v>
      </c>
      <c r="J20" s="11">
        <v>2</v>
      </c>
      <c r="K20" s="12">
        <f>$D20*J20</f>
        <v>6</v>
      </c>
    </row>
    <row r="21" spans="1:11" ht="15.75" thickTop="1" thickBot="1" x14ac:dyDescent="0.25">
      <c r="A21" s="46"/>
      <c r="B21" s="48"/>
      <c r="C21" s="20" t="s">
        <v>38</v>
      </c>
      <c r="D21" s="21">
        <f t="shared" ref="D21" si="8">SUM(D18:D20)</f>
        <v>15</v>
      </c>
      <c r="E21" s="22">
        <f>SUM(E18:E20)</f>
        <v>100</v>
      </c>
      <c r="F21" s="23">
        <f t="shared" ref="F21:K21" si="9">SUM(F18:F20)</f>
        <v>14</v>
      </c>
      <c r="G21" s="24">
        <f t="shared" si="9"/>
        <v>69</v>
      </c>
      <c r="H21" s="23">
        <f t="shared" si="9"/>
        <v>11</v>
      </c>
      <c r="I21" s="22">
        <f t="shared" si="9"/>
        <v>54</v>
      </c>
      <c r="J21" s="23">
        <f t="shared" si="9"/>
        <v>9</v>
      </c>
      <c r="K21" s="24">
        <f t="shared" si="9"/>
        <v>48</v>
      </c>
    </row>
    <row r="22" spans="1:11" ht="15.75" thickTop="1" thickBot="1" x14ac:dyDescent="0.25">
      <c r="A22" s="49" t="s">
        <v>24</v>
      </c>
      <c r="B22" s="48">
        <v>10</v>
      </c>
      <c r="C22" s="2" t="s">
        <v>25</v>
      </c>
      <c r="D22" s="14">
        <f>((B$22/100)*(E22/100))*100</f>
        <v>4.0000000000000009</v>
      </c>
      <c r="E22" s="3">
        <v>40</v>
      </c>
      <c r="F22" s="5">
        <v>4</v>
      </c>
      <c r="G22" s="6">
        <f>$D22*F22</f>
        <v>16.000000000000004</v>
      </c>
      <c r="H22" s="5">
        <v>5</v>
      </c>
      <c r="I22" s="4">
        <f>$D22*H22</f>
        <v>20.000000000000004</v>
      </c>
      <c r="J22" s="5">
        <v>3</v>
      </c>
      <c r="K22" s="6">
        <f>$D22*J22</f>
        <v>12.000000000000004</v>
      </c>
    </row>
    <row r="23" spans="1:11" ht="15.75" thickTop="1" thickBot="1" x14ac:dyDescent="0.25">
      <c r="A23" s="45"/>
      <c r="B23" s="48"/>
      <c r="C23" s="2" t="s">
        <v>26</v>
      </c>
      <c r="D23" s="15">
        <f>((B$22/100)*(E23/100))*100</f>
        <v>2.0000000000000004</v>
      </c>
      <c r="E23" s="3">
        <v>20</v>
      </c>
      <c r="F23" s="8">
        <v>5</v>
      </c>
      <c r="G23" s="9">
        <f>$D23*F23</f>
        <v>10.000000000000002</v>
      </c>
      <c r="H23" s="8">
        <v>3</v>
      </c>
      <c r="I23" s="7">
        <f>$D23*H23</f>
        <v>6.0000000000000018</v>
      </c>
      <c r="J23" s="8">
        <v>4</v>
      </c>
      <c r="K23" s="9">
        <f>$D23*J23</f>
        <v>8.0000000000000018</v>
      </c>
    </row>
    <row r="24" spans="1:11" ht="15.75" thickTop="1" thickBot="1" x14ac:dyDescent="0.25">
      <c r="A24" s="45"/>
      <c r="B24" s="48"/>
      <c r="C24" s="2" t="s">
        <v>27</v>
      </c>
      <c r="D24" s="16">
        <f>((B$22/100)*(E24/100))*100</f>
        <v>4.0000000000000009</v>
      </c>
      <c r="E24" s="1">
        <v>40</v>
      </c>
      <c r="F24" s="11">
        <v>3</v>
      </c>
      <c r="G24" s="12">
        <f>$D24*F24</f>
        <v>12.000000000000004</v>
      </c>
      <c r="H24" s="11">
        <v>4</v>
      </c>
      <c r="I24" s="13">
        <f>$D24*H24</f>
        <v>16.000000000000004</v>
      </c>
      <c r="J24" s="11">
        <v>3</v>
      </c>
      <c r="K24" s="12">
        <f>$D24*J24</f>
        <v>12.000000000000004</v>
      </c>
    </row>
    <row r="25" spans="1:11" ht="15.75" thickTop="1" thickBot="1" x14ac:dyDescent="0.25">
      <c r="A25" s="46"/>
      <c r="B25" s="48"/>
      <c r="C25" s="20" t="s">
        <v>38</v>
      </c>
      <c r="D25" s="21">
        <f t="shared" ref="D25" si="10">SUM(D22:D24)</f>
        <v>10.000000000000004</v>
      </c>
      <c r="E25" s="22">
        <f>SUM(E22:E24)</f>
        <v>100</v>
      </c>
      <c r="F25" s="23">
        <f t="shared" ref="F25:K25" si="11">SUM(F22:F24)</f>
        <v>12</v>
      </c>
      <c r="G25" s="24">
        <f t="shared" si="11"/>
        <v>38.000000000000014</v>
      </c>
      <c r="H25" s="23">
        <f t="shared" si="11"/>
        <v>12</v>
      </c>
      <c r="I25" s="22">
        <f t="shared" si="11"/>
        <v>42.000000000000014</v>
      </c>
      <c r="J25" s="23">
        <f t="shared" si="11"/>
        <v>10</v>
      </c>
      <c r="K25" s="24">
        <f t="shared" si="11"/>
        <v>32.000000000000014</v>
      </c>
    </row>
    <row r="26" spans="1:11" ht="15" thickTop="1" x14ac:dyDescent="0.2">
      <c r="A26" s="58" t="s">
        <v>31</v>
      </c>
      <c r="B26" s="61">
        <v>10</v>
      </c>
      <c r="C26" s="2" t="s">
        <v>32</v>
      </c>
      <c r="D26" s="3">
        <f>((B$26/100)*(E26/100))*100</f>
        <v>4.5000000000000009</v>
      </c>
      <c r="E26" s="4">
        <v>45</v>
      </c>
      <c r="F26" s="5">
        <v>4</v>
      </c>
      <c r="G26" s="6">
        <f>$D26*F26</f>
        <v>18.000000000000004</v>
      </c>
      <c r="H26" s="5">
        <v>2</v>
      </c>
      <c r="I26" s="4">
        <f>$D26*H26</f>
        <v>9.0000000000000018</v>
      </c>
      <c r="J26" s="5">
        <v>3</v>
      </c>
      <c r="K26" s="6">
        <f>$D26*J26</f>
        <v>13.500000000000004</v>
      </c>
    </row>
    <row r="27" spans="1:11" x14ac:dyDescent="0.2">
      <c r="A27" s="59"/>
      <c r="B27" s="62"/>
      <c r="C27" s="2" t="s">
        <v>33</v>
      </c>
      <c r="D27" s="3">
        <f>((B$26/100)*(E27/100))*100</f>
        <v>3.4999999999999996</v>
      </c>
      <c r="E27" s="4">
        <v>35</v>
      </c>
      <c r="F27" s="8">
        <v>2</v>
      </c>
      <c r="G27" s="9">
        <f>$D27*F27</f>
        <v>6.9999999999999991</v>
      </c>
      <c r="H27" s="8">
        <v>4</v>
      </c>
      <c r="I27" s="7">
        <f>$D27*H27</f>
        <v>13.999999999999998</v>
      </c>
      <c r="J27" s="8">
        <v>3</v>
      </c>
      <c r="K27" s="9">
        <f>$D27*J27</f>
        <v>10.499999999999998</v>
      </c>
    </row>
    <row r="28" spans="1:11" ht="15" thickBot="1" x14ac:dyDescent="0.25">
      <c r="A28" s="59"/>
      <c r="B28" s="62"/>
      <c r="C28" s="2" t="s">
        <v>34</v>
      </c>
      <c r="D28" s="3">
        <f>((B$26/100)*(E28/100))*100</f>
        <v>2.0000000000000004</v>
      </c>
      <c r="E28" s="25">
        <v>20</v>
      </c>
      <c r="F28" s="11">
        <v>3</v>
      </c>
      <c r="G28" s="12">
        <f>$D28*F28</f>
        <v>6.0000000000000018</v>
      </c>
      <c r="H28" s="11">
        <v>3</v>
      </c>
      <c r="I28" s="13">
        <f>$D28*H28</f>
        <v>6.0000000000000018</v>
      </c>
      <c r="J28" s="11">
        <v>4</v>
      </c>
      <c r="K28" s="12">
        <f>$D28*J28</f>
        <v>8.0000000000000018</v>
      </c>
    </row>
    <row r="29" spans="1:11" ht="15.75" thickTop="1" thickBot="1" x14ac:dyDescent="0.25">
      <c r="A29" s="60"/>
      <c r="B29" s="47"/>
      <c r="C29" s="20" t="s">
        <v>38</v>
      </c>
      <c r="D29" s="21">
        <f t="shared" ref="D29" si="12">SUM(D26:D28)</f>
        <v>10</v>
      </c>
      <c r="E29" s="22">
        <f>SUM(E26:E28)</f>
        <v>100</v>
      </c>
      <c r="F29" s="23">
        <f t="shared" ref="F29:K29" si="13">SUM(F26:F28)</f>
        <v>9</v>
      </c>
      <c r="G29" s="26">
        <f t="shared" si="13"/>
        <v>31.000000000000007</v>
      </c>
      <c r="H29" s="23">
        <f t="shared" si="13"/>
        <v>9</v>
      </c>
      <c r="I29" s="21">
        <f t="shared" si="13"/>
        <v>29</v>
      </c>
      <c r="J29" s="23">
        <f t="shared" si="13"/>
        <v>10</v>
      </c>
      <c r="K29" s="26">
        <f t="shared" si="13"/>
        <v>32</v>
      </c>
    </row>
    <row r="30" spans="1:11" ht="15" thickTop="1" x14ac:dyDescent="0.2">
      <c r="A30" s="68" t="s">
        <v>35</v>
      </c>
      <c r="B30" s="65">
        <v>15</v>
      </c>
      <c r="C30" s="2" t="s">
        <v>36</v>
      </c>
      <c r="D30" s="3">
        <f>((B$26/100)*(E30/100))*100</f>
        <v>4.5000000000000009</v>
      </c>
      <c r="E30" s="4">
        <v>45</v>
      </c>
      <c r="F30" s="5">
        <v>4</v>
      </c>
      <c r="G30" s="6">
        <f>$D30*F30</f>
        <v>18.000000000000004</v>
      </c>
      <c r="H30" s="5">
        <v>3</v>
      </c>
      <c r="I30" s="4">
        <f>$D30*H30</f>
        <v>13.500000000000004</v>
      </c>
      <c r="J30" s="5">
        <v>0</v>
      </c>
      <c r="K30" s="6">
        <f>$D30*J30</f>
        <v>0</v>
      </c>
    </row>
    <row r="31" spans="1:11" ht="15.75" customHeight="1" thickBot="1" x14ac:dyDescent="0.25">
      <c r="A31" s="69"/>
      <c r="B31" s="66"/>
      <c r="C31" s="2" t="s">
        <v>37</v>
      </c>
      <c r="D31" s="3">
        <f>((B$26/100)*(E31/100))*100</f>
        <v>3.4999999999999996</v>
      </c>
      <c r="E31" s="4">
        <v>35</v>
      </c>
      <c r="F31" s="8">
        <v>3</v>
      </c>
      <c r="G31" s="9">
        <f>$D31*F31</f>
        <v>10.499999999999998</v>
      </c>
      <c r="H31" s="8">
        <v>3</v>
      </c>
      <c r="I31" s="7">
        <f>$D31*H31</f>
        <v>10.499999999999998</v>
      </c>
      <c r="J31" s="8">
        <v>1</v>
      </c>
      <c r="K31" s="9">
        <f>$D31*J31</f>
        <v>3.4999999999999996</v>
      </c>
    </row>
    <row r="32" spans="1:11" ht="15" customHeight="1" thickTop="1" thickBot="1" x14ac:dyDescent="0.25">
      <c r="A32" s="70"/>
      <c r="B32" s="67"/>
      <c r="C32" s="20" t="s">
        <v>38</v>
      </c>
      <c r="D32" s="21">
        <f t="shared" ref="D32:K32" si="14">SUM(D30:D31)</f>
        <v>8</v>
      </c>
      <c r="E32" s="22">
        <f t="shared" si="14"/>
        <v>80</v>
      </c>
      <c r="F32" s="23">
        <f t="shared" si="14"/>
        <v>7</v>
      </c>
      <c r="G32" s="26">
        <f t="shared" si="14"/>
        <v>28.5</v>
      </c>
      <c r="H32" s="23">
        <f t="shared" si="14"/>
        <v>6</v>
      </c>
      <c r="I32" s="21">
        <f t="shared" si="14"/>
        <v>24</v>
      </c>
      <c r="J32" s="23">
        <f t="shared" si="14"/>
        <v>1</v>
      </c>
      <c r="K32" s="26">
        <f t="shared" si="14"/>
        <v>3.4999999999999996</v>
      </c>
    </row>
    <row r="33" spans="1:11" ht="21" customHeight="1" thickTop="1" thickBot="1" x14ac:dyDescent="0.35">
      <c r="A33" s="27" t="s">
        <v>28</v>
      </c>
      <c r="B33" s="28">
        <f>SUM(B3:B32)</f>
        <v>100</v>
      </c>
      <c r="C33" s="29"/>
      <c r="D33" s="30">
        <f>SUM(D29,D25,D21,D17,D14,D10,D6)</f>
        <v>81.400000000000006</v>
      </c>
      <c r="E33" s="31"/>
      <c r="F33" s="32">
        <f t="shared" ref="F33:K33" si="15">SUM(F29,F25,F21,F17,F14,F10,F6)</f>
        <v>75</v>
      </c>
      <c r="G33" s="33">
        <f t="shared" si="15"/>
        <v>301</v>
      </c>
      <c r="H33" s="32">
        <f t="shared" si="15"/>
        <v>71</v>
      </c>
      <c r="I33" s="33">
        <f t="shared" si="15"/>
        <v>287.15000000000003</v>
      </c>
      <c r="J33" s="32">
        <f t="shared" si="15"/>
        <v>68</v>
      </c>
      <c r="K33" s="33">
        <f t="shared" si="15"/>
        <v>275.3</v>
      </c>
    </row>
    <row r="34" spans="1:11" ht="20.25" customHeight="1" thickTop="1" thickBot="1" x14ac:dyDescent="0.25">
      <c r="A34" s="34" t="s">
        <v>29</v>
      </c>
      <c r="B34" s="34"/>
      <c r="C34" s="35"/>
      <c r="D34" s="36"/>
      <c r="E34" s="37" t="s">
        <v>30</v>
      </c>
      <c r="F34" s="63">
        <f>1+IF(I33&gt;G33,1,0)+IF(K33&gt;G33,1,0)</f>
        <v>1</v>
      </c>
      <c r="G34" s="64"/>
      <c r="H34" s="63">
        <f>1+IF(K33&gt;I33,1,0)+IF(G33&gt;I33,1,0)</f>
        <v>2</v>
      </c>
      <c r="I34" s="64"/>
      <c r="J34" s="63">
        <f>1+IF(G33&gt;K33,1,0)+IF(I33&gt;K33,1,0)</f>
        <v>3</v>
      </c>
      <c r="K34" s="64"/>
    </row>
    <row r="35" spans="1:11" ht="15" thickTop="1" x14ac:dyDescent="0.2"/>
  </sheetData>
  <mergeCells count="27">
    <mergeCell ref="F34:G34"/>
    <mergeCell ref="H34:I34"/>
    <mergeCell ref="J34:K34"/>
    <mergeCell ref="A22:A25"/>
    <mergeCell ref="B22:B25"/>
    <mergeCell ref="A26:A29"/>
    <mergeCell ref="B26:B29"/>
    <mergeCell ref="B30:B32"/>
    <mergeCell ref="A30:A32"/>
    <mergeCell ref="A11:A14"/>
    <mergeCell ref="B11:B14"/>
    <mergeCell ref="A18:A21"/>
    <mergeCell ref="B18:B21"/>
    <mergeCell ref="A15:A17"/>
    <mergeCell ref="B15:B17"/>
    <mergeCell ref="H1:I1"/>
    <mergeCell ref="J1:K1"/>
    <mergeCell ref="A3:A6"/>
    <mergeCell ref="B3:B6"/>
    <mergeCell ref="A7:A10"/>
    <mergeCell ref="B7:B10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weiss</dc:creator>
  <cp:lastModifiedBy>Schrottwieser Tobias</cp:lastModifiedBy>
  <dcterms:created xsi:type="dcterms:W3CDTF">2015-06-05T18:19:34Z</dcterms:created>
  <dcterms:modified xsi:type="dcterms:W3CDTF">2019-10-23T22:18:19Z</dcterms:modified>
</cp:coreProperties>
</file>