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D:\Users\Nils\Desktop\Schule\ITP\Local Admin\05_Zeitaufzeichnung\"/>
    </mc:Choice>
  </mc:AlternateContent>
  <xr:revisionPtr revIDLastSave="0" documentId="13_ncr:1_{A116FB9A-D051-4708-94FF-A2757AC437B0}" xr6:coauthVersionLast="45" xr6:coauthVersionMax="45" xr10:uidLastSave="{00000000-0000-0000-0000-000000000000}"/>
  <bookViews>
    <workbookView xWindow="0" yWindow="390" windowWidth="28800" windowHeight="13770" firstSheet="1" activeTab="3" xr2:uid="{00000000-000D-0000-FFFF-FFFF00000000}"/>
  </bookViews>
  <sheets>
    <sheet name="Allg." sheetId="1" r:id="rId1"/>
    <sheet name="Tobias S." sheetId="2" r:id="rId2"/>
    <sheet name="Kalian D." sheetId="6" r:id="rId3"/>
    <sheet name="Nils" sheetId="7" r:id="rId4"/>
    <sheet name="Tobias W." sheetId="8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7" i="7" l="1"/>
  <c r="I27" i="7"/>
  <c r="H26" i="7"/>
  <c r="H47" i="7" s="1"/>
  <c r="I47" i="7" s="1"/>
  <c r="I26" i="7" l="1"/>
  <c r="H2" i="7"/>
  <c r="I2" i="7" s="1"/>
  <c r="I3" i="7"/>
  <c r="H4" i="7"/>
  <c r="I4" i="7" s="1"/>
  <c r="H5" i="7"/>
  <c r="I5" i="7" s="1"/>
  <c r="H6" i="7"/>
  <c r="I6" i="7" s="1"/>
  <c r="H7" i="7"/>
  <c r="I7" i="7"/>
  <c r="H8" i="7"/>
  <c r="I8" i="7" s="1"/>
  <c r="G23" i="7"/>
  <c r="H23" i="7" l="1"/>
  <c r="I23" i="7" s="1"/>
  <c r="G5" i="6"/>
  <c r="G4" i="6"/>
  <c r="G3" i="6"/>
  <c r="G29" i="6" s="1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" i="6"/>
  <c r="F29" i="6"/>
  <c r="G24" i="2" l="1"/>
  <c r="H23" i="2" l="1"/>
  <c r="I23" i="2" s="1"/>
  <c r="H22" i="2"/>
  <c r="I22" i="2" s="1"/>
  <c r="H9" i="2" l="1"/>
  <c r="I9" i="2" s="1"/>
  <c r="H8" i="2"/>
  <c r="H7" i="2" l="1"/>
  <c r="I7" i="2" s="1"/>
  <c r="H4" i="2"/>
  <c r="I4" i="2" s="1"/>
  <c r="I3" i="2"/>
  <c r="H5" i="2"/>
  <c r="I5" i="2" s="1"/>
  <c r="H6" i="2"/>
  <c r="I6" i="2" s="1"/>
  <c r="I8" i="2"/>
  <c r="H12" i="2"/>
  <c r="I12" i="2" s="1"/>
  <c r="H14" i="2"/>
  <c r="I14" i="2" s="1"/>
  <c r="H15" i="2"/>
  <c r="I15" i="2" s="1"/>
  <c r="H16" i="2"/>
  <c r="I16" i="2" s="1"/>
  <c r="H17" i="2"/>
  <c r="I17" i="2" s="1"/>
  <c r="H18" i="2"/>
  <c r="I18" i="2" s="1"/>
  <c r="H19" i="2"/>
  <c r="I19" i="2" s="1"/>
  <c r="H20" i="2"/>
  <c r="I20" i="2" s="1"/>
  <c r="H21" i="2"/>
  <c r="I21" i="2" s="1"/>
  <c r="H2" i="2"/>
  <c r="H24" i="2" s="1"/>
  <c r="I2" i="2" l="1"/>
  <c r="I24" i="2"/>
</calcChain>
</file>

<file path=xl/sharedStrings.xml><?xml version="1.0" encoding="utf-8"?>
<sst xmlns="http://schemas.openxmlformats.org/spreadsheetml/2006/main" count="141" uniqueCount="76">
  <si>
    <t>Aktivität</t>
  </si>
  <si>
    <t>Datum</t>
  </si>
  <si>
    <t>Von</t>
  </si>
  <si>
    <t>Bis</t>
  </si>
  <si>
    <t>Geplante Zeit</t>
  </si>
  <si>
    <t>Tatsächliche Zeit</t>
  </si>
  <si>
    <t>Differenz</t>
  </si>
  <si>
    <t>Vortschritt der AP in %</t>
  </si>
  <si>
    <t>Dokumente erstellen/fertigstellen</t>
  </si>
  <si>
    <t>Projektantrag</t>
  </si>
  <si>
    <t>Erster Entwurf</t>
  </si>
  <si>
    <t>Vervollständigung</t>
  </si>
  <si>
    <t>Verbesserung V1</t>
  </si>
  <si>
    <t>Lastenheft</t>
  </si>
  <si>
    <t>Erster  Entwurf</t>
  </si>
  <si>
    <t>Machbarkeitsstudie</t>
  </si>
  <si>
    <t>Vervollständigen</t>
  </si>
  <si>
    <t>Pflichtenheft</t>
  </si>
  <si>
    <t>Projekthandbuch</t>
  </si>
  <si>
    <t>Projektmanagement                             (Arbeitspakete)</t>
  </si>
  <si>
    <t>Gesamt</t>
  </si>
  <si>
    <t>Backend                                                      (Arbeitspakete)</t>
  </si>
  <si>
    <t>Erstellung github, konfiguration, hochladen</t>
  </si>
  <si>
    <t>Aufteilung des sourcecodes und aufsetzten von maven</t>
  </si>
  <si>
    <t>Anfang der REST api modelierung</t>
  </si>
  <si>
    <t>Erweitern der Payroll REST api</t>
  </si>
  <si>
    <t>Dokumentation</t>
  </si>
  <si>
    <t>Arbeit an der API, Autogeneration sowie Dokumentation</t>
  </si>
  <si>
    <t>Implementierung der API, DUMMYs</t>
  </si>
  <si>
    <t>Projektbesprechung</t>
  </si>
  <si>
    <t>Projektpräsentation</t>
  </si>
  <si>
    <t>Verbesserung V2 (Abschluss)</t>
  </si>
  <si>
    <t>25.09.2019</t>
  </si>
  <si>
    <t>Projektantrag Fehlersuche/-ausbesserung</t>
  </si>
  <si>
    <t>17.09.2019</t>
  </si>
  <si>
    <t>14.10.2019</t>
  </si>
  <si>
    <t>Rest-API</t>
  </si>
  <si>
    <t>Projektmanagmement</t>
  </si>
  <si>
    <t>Besprechung</t>
  </si>
  <si>
    <t xml:space="preserve">Dokumente </t>
  </si>
  <si>
    <t>Projektatrag  und Lastenheft prüfen</t>
  </si>
  <si>
    <t>Lastenheft und Machbarkeitsstudie prüfen</t>
  </si>
  <si>
    <t>Projektantrag ausbessern</t>
  </si>
  <si>
    <t xml:space="preserve">Themen                     </t>
  </si>
  <si>
    <t xml:space="preserve">  Arbeitspakete</t>
  </si>
  <si>
    <t>(TT:hh:mm)</t>
  </si>
  <si>
    <t>Restaurant</t>
  </si>
  <si>
    <t>Restaurant Design</t>
  </si>
  <si>
    <t>Restaurant Models</t>
  </si>
  <si>
    <t>Restaurant Bugfixing</t>
  </si>
  <si>
    <t>Nutzer</t>
  </si>
  <si>
    <t>Nutzer Design</t>
  </si>
  <si>
    <t>Nutzer Models und Bug Fixes</t>
  </si>
  <si>
    <t>Nutzer Models Bugfixes</t>
  </si>
  <si>
    <t>Zeitaufzeichnung</t>
  </si>
  <si>
    <t>Grobentwicklung</t>
  </si>
  <si>
    <t>Rest API Design</t>
  </si>
  <si>
    <t>Autogeneration/Environment</t>
  </si>
  <si>
    <t>Projektmanagement</t>
  </si>
  <si>
    <t xml:space="preserve"> (Arbeitspakete)</t>
  </si>
  <si>
    <t>API Implementierung</t>
  </si>
  <si>
    <t>Thema                                                      (Arbeitspakete)</t>
  </si>
  <si>
    <t>Dokumente</t>
  </si>
  <si>
    <t>Projektpräsentation Fehlersuche/-ausbesserung</t>
  </si>
  <si>
    <t>Projekthandbuch überarbeitet</t>
  </si>
  <si>
    <t>Projektbesprechungen</t>
  </si>
  <si>
    <t>Projekt-Entwicklungsumgebung</t>
  </si>
  <si>
    <t>Entwicklungsumgebung eingerichtet</t>
  </si>
  <si>
    <t>17.10.2019</t>
  </si>
  <si>
    <t>Nutzwertanalyse - Datenformate / Lizenzserver</t>
  </si>
  <si>
    <t>Meilenstein</t>
  </si>
  <si>
    <t>Nutzwertanalyse</t>
  </si>
  <si>
    <t>Sprache</t>
  </si>
  <si>
    <t>Framework</t>
  </si>
  <si>
    <t>Marktanalyse</t>
  </si>
  <si>
    <t>Nachforschung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</si>
</sst>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400]h:mm:ss\ AM/PM"/>
    <numFmt numFmtId="165" formatCode="[h]:mm:ss;@"/>
    <numFmt numFmtId="166" formatCode="dd:hh:mm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41">
    <xf numFmtId="0" fontId="0" fillId="0" borderId="0" xfId="0"/>
    <xf numFmtId="0" fontId="0" fillId="0" borderId="0" xfId="0" applyAlignment="1">
      <alignment horizontal="center"/>
    </xf>
    <xf numFmtId="0" fontId="0" fillId="0" borderId="6" xfId="0" applyBorder="1"/>
    <xf numFmtId="0" fontId="0" fillId="3" borderId="5" xfId="0" applyFill="1" applyBorder="1"/>
    <xf numFmtId="0" fontId="0" fillId="3" borderId="4" xfId="0" applyFill="1" applyBorder="1"/>
    <xf numFmtId="0" fontId="0" fillId="3" borderId="6" xfId="0" applyFill="1" applyBorder="1"/>
    <xf numFmtId="0" fontId="0" fillId="0" borderId="4" xfId="0" applyBorder="1"/>
    <xf numFmtId="0" fontId="0" fillId="0" borderId="0" xfId="0" applyBorder="1"/>
    <xf numFmtId="0" fontId="0" fillId="0" borderId="0" xfId="0" applyBorder="1" applyAlignment="1">
      <alignment vertical="center"/>
    </xf>
    <xf numFmtId="0" fontId="0" fillId="2" borderId="1" xfId="0" applyFill="1" applyBorder="1" applyAlignment="1">
      <alignment horizontal="center"/>
    </xf>
    <xf numFmtId="0" fontId="1" fillId="4" borderId="13" xfId="0" applyFont="1" applyFill="1" applyBorder="1"/>
    <xf numFmtId="164" fontId="0" fillId="0" borderId="4" xfId="0" applyNumberFormat="1" applyBorder="1"/>
    <xf numFmtId="164" fontId="0" fillId="3" borderId="5" xfId="0" applyNumberFormat="1" applyFill="1" applyBorder="1"/>
    <xf numFmtId="164" fontId="0" fillId="0" borderId="6" xfId="0" applyNumberFormat="1" applyBorder="1"/>
    <xf numFmtId="164" fontId="0" fillId="3" borderId="4" xfId="0" applyNumberFormat="1" applyFill="1" applyBorder="1"/>
    <xf numFmtId="164" fontId="0" fillId="0" borderId="5" xfId="0" applyNumberFormat="1" applyBorder="1"/>
    <xf numFmtId="164" fontId="0" fillId="3" borderId="6" xfId="0" applyNumberFormat="1" applyFill="1" applyBorder="1"/>
    <xf numFmtId="14" fontId="0" fillId="0" borderId="4" xfId="0" applyNumberFormat="1" applyBorder="1"/>
    <xf numFmtId="14" fontId="0" fillId="3" borderId="5" xfId="0" applyNumberFormat="1" applyFill="1" applyBorder="1"/>
    <xf numFmtId="14" fontId="0" fillId="0" borderId="6" xfId="0" applyNumberFormat="1" applyBorder="1"/>
    <xf numFmtId="164" fontId="0" fillId="0" borderId="8" xfId="0" applyNumberFormat="1" applyBorder="1"/>
    <xf numFmtId="164" fontId="0" fillId="3" borderId="8" xfId="0" applyNumberFormat="1" applyFill="1" applyBorder="1"/>
    <xf numFmtId="164" fontId="0" fillId="0" borderId="7" xfId="0" applyNumberFormat="1" applyBorder="1"/>
    <xf numFmtId="164" fontId="0" fillId="0" borderId="9" xfId="0" applyNumberFormat="1" applyBorder="1"/>
    <xf numFmtId="164" fontId="0" fillId="3" borderId="7" xfId="0" applyNumberFormat="1" applyFill="1" applyBorder="1"/>
    <xf numFmtId="164" fontId="0" fillId="3" borderId="9" xfId="0" applyNumberFormat="1" applyFill="1" applyBorder="1"/>
    <xf numFmtId="14" fontId="0" fillId="3" borderId="4" xfId="0" applyNumberFormat="1" applyFill="1" applyBorder="1"/>
    <xf numFmtId="164" fontId="0" fillId="5" borderId="5" xfId="0" applyNumberFormat="1" applyFill="1" applyBorder="1"/>
    <xf numFmtId="14" fontId="0" fillId="0" borderId="5" xfId="0" applyNumberFormat="1" applyBorder="1"/>
    <xf numFmtId="164" fontId="0" fillId="5" borderId="8" xfId="0" applyNumberFormat="1" applyFill="1" applyBorder="1"/>
    <xf numFmtId="10" fontId="0" fillId="0" borderId="14" xfId="0" applyNumberFormat="1" applyBorder="1"/>
    <xf numFmtId="10" fontId="0" fillId="3" borderId="15" xfId="0" applyNumberFormat="1" applyFill="1" applyBorder="1"/>
    <xf numFmtId="10" fontId="0" fillId="0" borderId="16" xfId="0" applyNumberFormat="1" applyBorder="1"/>
    <xf numFmtId="10" fontId="0" fillId="3" borderId="14" xfId="0" applyNumberFormat="1" applyFill="1" applyBorder="1"/>
    <xf numFmtId="10" fontId="0" fillId="0" borderId="15" xfId="0" applyNumberFormat="1" applyBorder="1"/>
    <xf numFmtId="10" fontId="0" fillId="5" borderId="15" xfId="0" applyNumberFormat="1" applyFill="1" applyBorder="1"/>
    <xf numFmtId="10" fontId="0" fillId="3" borderId="16" xfId="0" applyNumberFormat="1" applyFill="1" applyBorder="1"/>
    <xf numFmtId="14" fontId="0" fillId="5" borderId="5" xfId="0" applyNumberFormat="1" applyFill="1" applyBorder="1"/>
    <xf numFmtId="46" fontId="0" fillId="0" borderId="0" xfId="0" applyNumberFormat="1"/>
    <xf numFmtId="164" fontId="1" fillId="4" borderId="10" xfId="0" applyNumberFormat="1" applyFont="1" applyFill="1" applyBorder="1"/>
    <xf numFmtId="0" fontId="0" fillId="5" borderId="5" xfId="0" applyFill="1" applyBorder="1"/>
    <xf numFmtId="0" fontId="0" fillId="5" borderId="4" xfId="0" applyFill="1" applyBorder="1"/>
    <xf numFmtId="14" fontId="0" fillId="5" borderId="4" xfId="0" applyNumberFormat="1" applyFill="1" applyBorder="1"/>
    <xf numFmtId="164" fontId="0" fillId="5" borderId="4" xfId="0" applyNumberFormat="1" applyFill="1" applyBorder="1"/>
    <xf numFmtId="164" fontId="0" fillId="5" borderId="7" xfId="0" applyNumberFormat="1" applyFill="1" applyBorder="1"/>
    <xf numFmtId="10" fontId="0" fillId="5" borderId="14" xfId="0" applyNumberFormat="1" applyFill="1" applyBorder="1"/>
    <xf numFmtId="0" fontId="0" fillId="5" borderId="6" xfId="0" applyFill="1" applyBorder="1"/>
    <xf numFmtId="14" fontId="0" fillId="5" borderId="6" xfId="0" applyNumberFormat="1" applyFill="1" applyBorder="1"/>
    <xf numFmtId="164" fontId="0" fillId="5" borderId="6" xfId="0" applyNumberFormat="1" applyFill="1" applyBorder="1"/>
    <xf numFmtId="164" fontId="0" fillId="5" borderId="9" xfId="0" applyNumberFormat="1" applyFill="1" applyBorder="1"/>
    <xf numFmtId="10" fontId="0" fillId="5" borderId="16" xfId="0" applyNumberFormat="1" applyFill="1" applyBorder="1"/>
    <xf numFmtId="0" fontId="0" fillId="3" borderId="0" xfId="0" applyFill="1" applyBorder="1"/>
    <xf numFmtId="164" fontId="0" fillId="3" borderId="0" xfId="0" applyNumberFormat="1" applyFill="1" applyBorder="1"/>
    <xf numFmtId="0" fontId="0" fillId="3" borderId="17" xfId="0" applyFill="1" applyBorder="1"/>
    <xf numFmtId="0" fontId="0" fillId="5" borderId="0" xfId="0" applyFill="1" applyBorder="1"/>
    <xf numFmtId="164" fontId="0" fillId="5" borderId="0" xfId="0" applyNumberFormat="1" applyFill="1" applyBorder="1"/>
    <xf numFmtId="164" fontId="0" fillId="3" borderId="17" xfId="0" applyNumberFormat="1" applyFill="1" applyBorder="1"/>
    <xf numFmtId="10" fontId="0" fillId="3" borderId="4" xfId="0" applyNumberFormat="1" applyFill="1" applyBorder="1"/>
    <xf numFmtId="10" fontId="0" fillId="5" borderId="5" xfId="0" applyNumberFormat="1" applyFill="1" applyBorder="1"/>
    <xf numFmtId="10" fontId="0" fillId="3" borderId="5" xfId="0" applyNumberFormat="1" applyFill="1" applyBorder="1"/>
    <xf numFmtId="165" fontId="1" fillId="4" borderId="10" xfId="0" applyNumberFormat="1" applyFont="1" applyFill="1" applyBorder="1"/>
    <xf numFmtId="165" fontId="1" fillId="4" borderId="12" xfId="0" applyNumberFormat="1" applyFont="1" applyFill="1" applyBorder="1"/>
    <xf numFmtId="0" fontId="1" fillId="4" borderId="11" xfId="0" applyFont="1" applyFill="1" applyBorder="1" applyAlignment="1">
      <alignment horizontal="center"/>
    </xf>
    <xf numFmtId="0" fontId="1" fillId="4" borderId="13" xfId="0" applyFont="1" applyFill="1" applyBorder="1" applyAlignment="1">
      <alignment horizontal="center"/>
    </xf>
    <xf numFmtId="0" fontId="1" fillId="4" borderId="12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166" fontId="1" fillId="4" borderId="12" xfId="0" applyNumberFormat="1" applyFont="1" applyFill="1" applyBorder="1"/>
    <xf numFmtId="166" fontId="1" fillId="4" borderId="10" xfId="0" applyNumberFormat="1" applyFont="1" applyFill="1" applyBorder="1"/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2" fillId="2" borderId="19" xfId="0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vertical="center"/>
    </xf>
    <xf numFmtId="0" fontId="2" fillId="2" borderId="21" xfId="0" applyFont="1" applyFill="1" applyBorder="1" applyAlignment="1">
      <alignment vertical="center"/>
    </xf>
    <xf numFmtId="166" fontId="0" fillId="0" borderId="6" xfId="0" applyNumberFormat="1" applyBorder="1" applyAlignment="1">
      <alignment horizontal="center" vertical="center"/>
    </xf>
    <xf numFmtId="0" fontId="1" fillId="4" borderId="11" xfId="0" applyFont="1" applyFill="1" applyBorder="1" applyAlignment="1"/>
    <xf numFmtId="0" fontId="1" fillId="4" borderId="12" xfId="0" applyFont="1" applyFill="1" applyBorder="1" applyAlignment="1"/>
    <xf numFmtId="0" fontId="1" fillId="4" borderId="13" xfId="0" applyFont="1" applyFill="1" applyBorder="1" applyAlignment="1"/>
    <xf numFmtId="22" fontId="0" fillId="0" borderId="6" xfId="0" applyNumberFormat="1" applyBorder="1" applyAlignment="1">
      <alignment horizontal="center" vertical="center"/>
    </xf>
    <xf numFmtId="20" fontId="0" fillId="0" borderId="6" xfId="0" applyNumberFormat="1" applyBorder="1" applyAlignment="1">
      <alignment horizontal="center" vertical="center"/>
    </xf>
    <xf numFmtId="166" fontId="0" fillId="0" borderId="5" xfId="0" applyNumberFormat="1" applyFill="1" applyBorder="1" applyAlignment="1">
      <alignment horizontal="center" vertical="center"/>
    </xf>
    <xf numFmtId="0" fontId="0" fillId="0" borderId="5" xfId="0" applyFill="1" applyBorder="1" applyAlignment="1">
      <alignment horizontal="left" vertical="center"/>
    </xf>
    <xf numFmtId="0" fontId="0" fillId="2" borderId="2" xfId="0" applyFill="1" applyBorder="1" applyAlignment="1">
      <alignment horizontal="center"/>
    </xf>
    <xf numFmtId="0" fontId="0" fillId="2" borderId="23" xfId="0" applyFill="1" applyBorder="1" applyAlignment="1">
      <alignment horizontal="center"/>
    </xf>
    <xf numFmtId="0" fontId="0" fillId="0" borderId="5" xfId="0" applyBorder="1"/>
    <xf numFmtId="0" fontId="0" fillId="0" borderId="5" xfId="0" applyFont="1" applyBorder="1"/>
    <xf numFmtId="164" fontId="0" fillId="5" borderId="14" xfId="0" applyNumberFormat="1" applyFill="1" applyBorder="1"/>
    <xf numFmtId="164" fontId="0" fillId="3" borderId="15" xfId="0" applyNumberFormat="1" applyFill="1" applyBorder="1"/>
    <xf numFmtId="164" fontId="0" fillId="5" borderId="16" xfId="0" applyNumberFormat="1" applyFill="1" applyBorder="1"/>
    <xf numFmtId="164" fontId="0" fillId="3" borderId="14" xfId="0" applyNumberFormat="1" applyFill="1" applyBorder="1"/>
    <xf numFmtId="164" fontId="0" fillId="5" borderId="15" xfId="0" applyNumberFormat="1" applyFill="1" applyBorder="1"/>
    <xf numFmtId="164" fontId="0" fillId="3" borderId="16" xfId="0" applyNumberFormat="1" applyFill="1" applyBorder="1"/>
    <xf numFmtId="14" fontId="0" fillId="0" borderId="24" xfId="0" applyNumberFormat="1" applyFont="1" applyBorder="1"/>
    <xf numFmtId="20" fontId="0" fillId="0" borderId="4" xfId="0" applyNumberFormat="1" applyBorder="1"/>
    <xf numFmtId="20" fontId="0" fillId="0" borderId="5" xfId="0" applyNumberFormat="1" applyBorder="1"/>
    <xf numFmtId="20" fontId="0" fillId="0" borderId="24" xfId="0" applyNumberFormat="1" applyFont="1" applyBorder="1"/>
    <xf numFmtId="46" fontId="0" fillId="0" borderId="24" xfId="0" applyNumberFormat="1" applyFont="1" applyBorder="1"/>
    <xf numFmtId="20" fontId="0" fillId="0" borderId="6" xfId="0" applyNumberFormat="1" applyBorder="1"/>
    <xf numFmtId="0" fontId="0" fillId="6" borderId="5" xfId="0" applyFont="1" applyFill="1" applyBorder="1"/>
    <xf numFmtId="14" fontId="0" fillId="6" borderId="25" xfId="0" applyNumberFormat="1" applyFont="1" applyFill="1" applyBorder="1"/>
    <xf numFmtId="20" fontId="0" fillId="6" borderId="25" xfId="0" applyNumberFormat="1" applyFont="1" applyFill="1" applyBorder="1"/>
    <xf numFmtId="0" fontId="0" fillId="3" borderId="8" xfId="0" applyFill="1" applyBorder="1"/>
    <xf numFmtId="0" fontId="0" fillId="5" borderId="9" xfId="0" applyFill="1" applyBorder="1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20" fontId="0" fillId="0" borderId="1" xfId="0" applyNumberFormat="1" applyBorder="1" applyAlignment="1">
      <alignment horizontal="center"/>
    </xf>
    <xf numFmtId="0" fontId="1" fillId="4" borderId="11" xfId="0" applyFont="1" applyFill="1" applyBorder="1" applyAlignment="1">
      <alignment horizontal="center"/>
    </xf>
    <xf numFmtId="0" fontId="1" fillId="4" borderId="13" xfId="0" applyFont="1" applyFill="1" applyBorder="1" applyAlignment="1">
      <alignment horizontal="center"/>
    </xf>
    <xf numFmtId="0" fontId="1" fillId="4" borderId="12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20" fontId="0" fillId="0" borderId="1" xfId="0" applyNumberFormat="1" applyBorder="1" applyAlignment="1">
      <alignment horizontal="center" vertical="center"/>
    </xf>
    <xf numFmtId="0" fontId="1" fillId="4" borderId="11" xfId="0" applyFont="1" applyFill="1" applyBorder="1" applyAlignment="1">
      <alignment horizontal="center"/>
    </xf>
    <xf numFmtId="0" fontId="1" fillId="4" borderId="13" xfId="0" applyFont="1" applyFill="1" applyBorder="1" applyAlignment="1">
      <alignment horizontal="center"/>
    </xf>
    <xf numFmtId="0" fontId="1" fillId="4" borderId="12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5" xfId="0" applyBorder="1" applyAlignment="1">
      <alignment horizontal="left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3" borderId="4" xfId="0" applyFill="1" applyBorder="1" applyAlignment="1">
      <alignment horizontal="left" vertical="center"/>
    </xf>
    <xf numFmtId="0" fontId="0" fillId="3" borderId="5" xfId="0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3" borderId="22" xfId="0" applyFill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FEAC2-94F0-43B7-AE55-3B16F30C7B1C}">
  <dimension ref="A1:J29"/>
  <sheetViews>
    <sheetView workbookViewId="0">
      <selection activeCell="A26" sqref="A26:J26"/>
    </sheetView>
  </sheetViews>
  <sheetFormatPr baseColWidth="10" defaultRowHeight="15" x14ac:dyDescent="0.25"/>
  <cols>
    <col min="1" max="1" width="32.42578125" customWidth="1"/>
    <col min="2" max="2" width="19.85546875" customWidth="1"/>
    <col min="3" max="3" width="27.7109375" customWidth="1"/>
    <col min="4" max="4" width="10.28515625" customWidth="1"/>
    <col min="5" max="5" width="8.42578125" customWidth="1"/>
    <col min="6" max="6" width="8.28515625" customWidth="1"/>
    <col min="7" max="7" width="13.42578125" customWidth="1"/>
    <col min="8" max="8" width="15.7109375" customWidth="1"/>
    <col min="10" max="10" width="22.5703125" customWidth="1"/>
  </cols>
  <sheetData>
    <row r="1" spans="1:10" x14ac:dyDescent="0.25">
      <c r="A1" s="116" t="s">
        <v>19</v>
      </c>
      <c r="B1" s="117"/>
      <c r="C1" s="9" t="s">
        <v>0</v>
      </c>
      <c r="D1" s="9" t="s">
        <v>1</v>
      </c>
      <c r="E1" s="9" t="s">
        <v>2</v>
      </c>
      <c r="F1" s="9" t="s">
        <v>3</v>
      </c>
      <c r="G1" s="9" t="s">
        <v>4</v>
      </c>
      <c r="H1" s="9" t="s">
        <v>5</v>
      </c>
      <c r="I1" s="9" t="s">
        <v>6</v>
      </c>
      <c r="J1" s="9" t="s">
        <v>7</v>
      </c>
    </row>
    <row r="2" spans="1:10" x14ac:dyDescent="0.25">
      <c r="A2" s="131" t="s">
        <v>8</v>
      </c>
      <c r="B2" s="119" t="s">
        <v>9</v>
      </c>
      <c r="C2" s="6" t="s">
        <v>10</v>
      </c>
      <c r="D2" s="17">
        <v>43714</v>
      </c>
      <c r="E2" s="11">
        <v>0.54166666666666663</v>
      </c>
      <c r="F2" s="11">
        <v>0.70833333333333337</v>
      </c>
      <c r="G2" s="22">
        <v>8.3333333333333329E-2</v>
      </c>
      <c r="H2" s="11">
        <f>F2-E2</f>
        <v>0.16666666666666674</v>
      </c>
      <c r="I2" s="11">
        <f>IF(H2&lt;=G2,G2-H2,H2-G2)</f>
        <v>8.3333333333333412E-2</v>
      </c>
      <c r="J2" s="30">
        <v>0.6</v>
      </c>
    </row>
    <row r="3" spans="1:10" x14ac:dyDescent="0.25">
      <c r="A3" s="132"/>
      <c r="B3" s="120"/>
      <c r="C3" s="3" t="s">
        <v>11</v>
      </c>
      <c r="D3" s="18">
        <v>43714</v>
      </c>
      <c r="E3" s="12">
        <v>0.95833333333333337</v>
      </c>
      <c r="F3" s="12">
        <v>0</v>
      </c>
      <c r="G3" s="21">
        <v>3.125E-2</v>
      </c>
      <c r="H3" s="12">
        <v>4.1666666666666664E-2</v>
      </c>
      <c r="I3" s="12">
        <f t="shared" ref="I3:I20" si="0">IF(H3&lt;=G3,G3-H3,H3-G3)</f>
        <v>1.0416666666666664E-2</v>
      </c>
      <c r="J3" s="31">
        <v>0.9</v>
      </c>
    </row>
    <row r="4" spans="1:10" x14ac:dyDescent="0.25">
      <c r="A4" s="132"/>
      <c r="B4" s="121"/>
      <c r="C4" s="2" t="s">
        <v>12</v>
      </c>
      <c r="D4" s="19">
        <v>43715</v>
      </c>
      <c r="E4" s="13">
        <v>0</v>
      </c>
      <c r="F4" s="13">
        <v>5.5555555555555552E-2</v>
      </c>
      <c r="G4" s="23">
        <v>4.1666666666666664E-2</v>
      </c>
      <c r="H4" s="15">
        <f>F4-E4</f>
        <v>5.5555555555555552E-2</v>
      </c>
      <c r="I4" s="15">
        <f t="shared" si="0"/>
        <v>1.3888888888888888E-2</v>
      </c>
      <c r="J4" s="32">
        <v>1</v>
      </c>
    </row>
    <row r="5" spans="1:10" x14ac:dyDescent="0.25">
      <c r="A5" s="132"/>
      <c r="B5" s="122" t="s">
        <v>13</v>
      </c>
      <c r="C5" s="4" t="s">
        <v>14</v>
      </c>
      <c r="D5" s="26">
        <v>43716</v>
      </c>
      <c r="E5" s="14">
        <v>0.72916666666666663</v>
      </c>
      <c r="F5" s="14">
        <v>0.97916666666666663</v>
      </c>
      <c r="G5" s="24">
        <v>0.125</v>
      </c>
      <c r="H5" s="14">
        <f t="shared" ref="H5:H21" si="1">F5-E5</f>
        <v>0.25</v>
      </c>
      <c r="I5" s="14">
        <f t="shared" si="0"/>
        <v>0.125</v>
      </c>
      <c r="J5" s="33">
        <v>0.6</v>
      </c>
    </row>
    <row r="6" spans="1:10" x14ac:dyDescent="0.25">
      <c r="A6" s="132"/>
      <c r="B6" s="123"/>
      <c r="C6" s="118" t="s">
        <v>11</v>
      </c>
      <c r="D6" s="28">
        <v>43717</v>
      </c>
      <c r="E6" s="15">
        <v>0.74305555555555547</v>
      </c>
      <c r="F6" s="15">
        <v>0.98958333333333337</v>
      </c>
      <c r="G6" s="20">
        <v>0.20833333333333334</v>
      </c>
      <c r="H6" s="15">
        <f t="shared" si="1"/>
        <v>0.2465277777777779</v>
      </c>
      <c r="I6" s="15">
        <f t="shared" si="0"/>
        <v>3.8194444444444559E-2</v>
      </c>
      <c r="J6" s="34">
        <v>0.75</v>
      </c>
    </row>
    <row r="7" spans="1:10" x14ac:dyDescent="0.25">
      <c r="A7" s="132"/>
      <c r="B7" s="123"/>
      <c r="C7" s="118"/>
      <c r="D7" s="37">
        <v>43718</v>
      </c>
      <c r="E7" s="27">
        <v>0.72916666666666663</v>
      </c>
      <c r="F7" s="27">
        <v>0.875</v>
      </c>
      <c r="G7" s="29">
        <v>0.125</v>
      </c>
      <c r="H7" s="27">
        <f t="shared" si="1"/>
        <v>0.14583333333333337</v>
      </c>
      <c r="I7" s="27">
        <f t="shared" si="0"/>
        <v>2.083333333333337E-2</v>
      </c>
      <c r="J7" s="35">
        <v>0.85</v>
      </c>
    </row>
    <row r="8" spans="1:10" x14ac:dyDescent="0.25">
      <c r="A8" s="132"/>
      <c r="B8" s="124"/>
      <c r="C8" s="3" t="s">
        <v>12</v>
      </c>
      <c r="D8" s="18">
        <v>43722</v>
      </c>
      <c r="E8" s="12">
        <v>0.625</v>
      </c>
      <c r="F8" s="12">
        <v>0.70833333333333337</v>
      </c>
      <c r="G8" s="21">
        <v>8.3333333333333329E-2</v>
      </c>
      <c r="H8" s="12">
        <f>F8-E8</f>
        <v>8.333333333333337E-2</v>
      </c>
      <c r="I8" s="12">
        <f t="shared" si="0"/>
        <v>4.163336342344337E-17</v>
      </c>
      <c r="J8" s="31">
        <v>1</v>
      </c>
    </row>
    <row r="9" spans="1:10" x14ac:dyDescent="0.25">
      <c r="A9" s="132"/>
      <c r="B9" s="128" t="s">
        <v>30</v>
      </c>
      <c r="C9" s="41" t="s">
        <v>10</v>
      </c>
      <c r="D9" s="42">
        <v>43745</v>
      </c>
      <c r="E9" s="43">
        <v>0.625</v>
      </c>
      <c r="F9" s="43">
        <v>0.77083333333333337</v>
      </c>
      <c r="G9" s="44">
        <v>8.3333333333333329E-2</v>
      </c>
      <c r="H9" s="43">
        <f>F9-E9</f>
        <v>0.14583333333333337</v>
      </c>
      <c r="I9" s="43">
        <f>IF(H9&lt;=G9,G9-H9,H9-G9)</f>
        <v>6.2500000000000042E-2</v>
      </c>
      <c r="J9" s="45">
        <v>0.9</v>
      </c>
    </row>
    <row r="10" spans="1:10" x14ac:dyDescent="0.25">
      <c r="A10" s="132"/>
      <c r="B10" s="129"/>
      <c r="C10" s="3" t="s">
        <v>12</v>
      </c>
      <c r="D10" s="18"/>
      <c r="E10" s="12"/>
      <c r="F10" s="12"/>
      <c r="G10" s="21"/>
      <c r="H10" s="12">
        <v>0</v>
      </c>
      <c r="I10" s="12">
        <v>0</v>
      </c>
      <c r="J10" s="31"/>
    </row>
    <row r="11" spans="1:10" x14ac:dyDescent="0.25">
      <c r="A11" s="132"/>
      <c r="B11" s="130"/>
      <c r="C11" s="46" t="s">
        <v>31</v>
      </c>
      <c r="D11" s="47"/>
      <c r="E11" s="48"/>
      <c r="F11" s="48"/>
      <c r="G11" s="49"/>
      <c r="H11" s="48">
        <v>0</v>
      </c>
      <c r="I11" s="48">
        <v>0</v>
      </c>
      <c r="J11" s="50"/>
    </row>
    <row r="12" spans="1:10" x14ac:dyDescent="0.25">
      <c r="A12" s="132"/>
      <c r="B12" s="125" t="s">
        <v>15</v>
      </c>
      <c r="C12" s="134" t="s">
        <v>10</v>
      </c>
      <c r="D12" s="26">
        <v>43753</v>
      </c>
      <c r="E12" s="14">
        <v>0.55555555555555558</v>
      </c>
      <c r="F12" s="14">
        <v>0.77083333333333337</v>
      </c>
      <c r="G12" s="24">
        <v>0.125</v>
      </c>
      <c r="H12" s="14">
        <f t="shared" si="1"/>
        <v>0.21527777777777779</v>
      </c>
      <c r="I12" s="14">
        <f t="shared" si="0"/>
        <v>9.027777777777779E-2</v>
      </c>
      <c r="J12" s="33">
        <v>0.1</v>
      </c>
    </row>
    <row r="13" spans="1:10" x14ac:dyDescent="0.25">
      <c r="A13" s="132"/>
      <c r="B13" s="126"/>
      <c r="C13" s="135"/>
      <c r="D13" s="18">
        <v>43754</v>
      </c>
      <c r="E13" s="12">
        <v>0.70833333333333337</v>
      </c>
      <c r="F13" s="12"/>
      <c r="G13" s="21"/>
      <c r="H13" s="12"/>
      <c r="I13" s="12"/>
      <c r="J13" s="31">
        <v>0.2</v>
      </c>
    </row>
    <row r="14" spans="1:10" x14ac:dyDescent="0.25">
      <c r="A14" s="132"/>
      <c r="B14" s="126"/>
      <c r="C14" s="40" t="s">
        <v>16</v>
      </c>
      <c r="D14" s="40"/>
      <c r="E14" s="27"/>
      <c r="F14" s="27"/>
      <c r="G14" s="29"/>
      <c r="H14" s="27">
        <f t="shared" si="1"/>
        <v>0</v>
      </c>
      <c r="I14" s="27">
        <f t="shared" si="0"/>
        <v>0</v>
      </c>
      <c r="J14" s="35"/>
    </row>
    <row r="15" spans="1:10" x14ac:dyDescent="0.25">
      <c r="A15" s="132"/>
      <c r="B15" s="127"/>
      <c r="C15" s="5" t="s">
        <v>12</v>
      </c>
      <c r="D15" s="5"/>
      <c r="E15" s="16"/>
      <c r="F15" s="16"/>
      <c r="G15" s="25"/>
      <c r="H15" s="12">
        <f t="shared" si="1"/>
        <v>0</v>
      </c>
      <c r="I15" s="12">
        <f t="shared" si="0"/>
        <v>0</v>
      </c>
      <c r="J15" s="36"/>
    </row>
    <row r="16" spans="1:10" x14ac:dyDescent="0.25">
      <c r="A16" s="132"/>
      <c r="B16" s="128" t="s">
        <v>17</v>
      </c>
      <c r="C16" s="41" t="s">
        <v>14</v>
      </c>
      <c r="D16" s="41"/>
      <c r="E16" s="43"/>
      <c r="F16" s="43"/>
      <c r="G16" s="44"/>
      <c r="H16" s="43">
        <f t="shared" si="1"/>
        <v>0</v>
      </c>
      <c r="I16" s="43">
        <f t="shared" si="0"/>
        <v>0</v>
      </c>
      <c r="J16" s="45"/>
    </row>
    <row r="17" spans="1:10" x14ac:dyDescent="0.25">
      <c r="A17" s="132"/>
      <c r="B17" s="129"/>
      <c r="C17" s="3" t="s">
        <v>11</v>
      </c>
      <c r="D17" s="3"/>
      <c r="E17" s="12"/>
      <c r="F17" s="12"/>
      <c r="G17" s="21"/>
      <c r="H17" s="12">
        <f t="shared" si="1"/>
        <v>0</v>
      </c>
      <c r="I17" s="12">
        <f t="shared" si="0"/>
        <v>0</v>
      </c>
      <c r="J17" s="31"/>
    </row>
    <row r="18" spans="1:10" x14ac:dyDescent="0.25">
      <c r="A18" s="132"/>
      <c r="B18" s="130"/>
      <c r="C18" s="46" t="s">
        <v>12</v>
      </c>
      <c r="D18" s="46"/>
      <c r="E18" s="48"/>
      <c r="F18" s="48"/>
      <c r="G18" s="49"/>
      <c r="H18" s="27">
        <f t="shared" si="1"/>
        <v>0</v>
      </c>
      <c r="I18" s="27">
        <f t="shared" si="0"/>
        <v>0</v>
      </c>
      <c r="J18" s="50"/>
    </row>
    <row r="19" spans="1:10" x14ac:dyDescent="0.25">
      <c r="A19" s="132"/>
      <c r="B19" s="125" t="s">
        <v>18</v>
      </c>
      <c r="C19" s="53" t="s">
        <v>10</v>
      </c>
      <c r="D19" s="26">
        <v>43715</v>
      </c>
      <c r="E19" s="52">
        <v>0.55555555555555558</v>
      </c>
      <c r="F19" s="14">
        <v>0.70833333333333337</v>
      </c>
      <c r="G19" s="52">
        <v>0.125</v>
      </c>
      <c r="H19" s="14">
        <f t="shared" si="1"/>
        <v>0.15277777777777779</v>
      </c>
      <c r="I19" s="56">
        <f t="shared" si="0"/>
        <v>2.777777777777779E-2</v>
      </c>
      <c r="J19" s="57">
        <v>0.4</v>
      </c>
    </row>
    <row r="20" spans="1:10" x14ac:dyDescent="0.25">
      <c r="A20" s="132"/>
      <c r="B20" s="126"/>
      <c r="C20" s="54" t="s">
        <v>16</v>
      </c>
      <c r="D20" s="37">
        <v>43747</v>
      </c>
      <c r="E20" s="55">
        <v>0.55555555555555558</v>
      </c>
      <c r="F20" s="27">
        <v>0.68055555555555547</v>
      </c>
      <c r="G20" s="55">
        <v>0.16666666666666666</v>
      </c>
      <c r="H20" s="27">
        <f t="shared" si="1"/>
        <v>0.12499999999999989</v>
      </c>
      <c r="I20" s="55">
        <f t="shared" si="0"/>
        <v>4.1666666666666768E-2</v>
      </c>
      <c r="J20" s="58">
        <v>0.6</v>
      </c>
    </row>
    <row r="21" spans="1:10" x14ac:dyDescent="0.25">
      <c r="A21" s="132"/>
      <c r="B21" s="126"/>
      <c r="C21" s="51" t="s">
        <v>12</v>
      </c>
      <c r="D21" s="18">
        <v>43752</v>
      </c>
      <c r="E21" s="52">
        <v>0.72916666666666663</v>
      </c>
      <c r="F21" s="12">
        <v>0.75694444444444453</v>
      </c>
      <c r="G21" s="52">
        <v>1.3888888888888888E-2</v>
      </c>
      <c r="H21" s="12">
        <f t="shared" si="1"/>
        <v>2.7777777777777901E-2</v>
      </c>
      <c r="I21" s="52">
        <f>IF(H21&lt;=G21,G21-H21,H21-G21)</f>
        <v>1.3888888888889013E-2</v>
      </c>
      <c r="J21" s="59">
        <v>0.7</v>
      </c>
    </row>
    <row r="22" spans="1:10" x14ac:dyDescent="0.25">
      <c r="A22" s="132"/>
      <c r="B22" s="126"/>
      <c r="C22" s="54"/>
      <c r="D22" s="40"/>
      <c r="E22" s="55"/>
      <c r="F22" s="27"/>
      <c r="G22" s="55"/>
      <c r="H22" s="27">
        <f>F22-E22</f>
        <v>0</v>
      </c>
      <c r="I22" s="55">
        <f>IF(H22&lt;=G22,G22-H22,H22-G22)</f>
        <v>0</v>
      </c>
      <c r="J22" s="58"/>
    </row>
    <row r="23" spans="1:10" ht="15.75" thickBot="1" x14ac:dyDescent="0.3">
      <c r="A23" s="133"/>
      <c r="B23" s="126"/>
      <c r="C23" s="51"/>
      <c r="D23" s="3"/>
      <c r="E23" s="52"/>
      <c r="F23" s="12"/>
      <c r="G23" s="52"/>
      <c r="H23" s="12">
        <f>F23-E23</f>
        <v>0</v>
      </c>
      <c r="I23" s="52">
        <f>IF(H23&lt;=G23,G23-H23,H23-G23)</f>
        <v>0</v>
      </c>
      <c r="J23" s="59"/>
    </row>
    <row r="24" spans="1:10" ht="15.75" thickBot="1" x14ac:dyDescent="0.3">
      <c r="A24" s="113" t="s">
        <v>20</v>
      </c>
      <c r="B24" s="114"/>
      <c r="C24" s="113"/>
      <c r="D24" s="115"/>
      <c r="E24" s="115"/>
      <c r="F24" s="114"/>
      <c r="G24" s="61">
        <f>SUM(G2+G3+G4+G5+G6+G7+G8+G9+G19+G20+G21)</f>
        <v>1.0868055555555556</v>
      </c>
      <c r="H24" s="60">
        <f>SUM(H2+H3+H4+H5+H6+H7+H8+H19+H9+H20+H21)</f>
        <v>1.4409722222222225</v>
      </c>
      <c r="I24" s="39">
        <f>SUM(H24-G24)</f>
        <v>0.35416666666666696</v>
      </c>
      <c r="J24" s="10"/>
    </row>
    <row r="25" spans="1:10" x14ac:dyDescent="0.25">
      <c r="A25" s="8"/>
      <c r="B25" s="1"/>
      <c r="C25" s="7"/>
    </row>
    <row r="26" spans="1:10" x14ac:dyDescent="0.25">
      <c r="A26" s="116" t="s">
        <v>21</v>
      </c>
      <c r="B26" s="117"/>
      <c r="C26" s="9" t="s">
        <v>0</v>
      </c>
      <c r="D26" s="9" t="s">
        <v>1</v>
      </c>
      <c r="E26" s="9" t="s">
        <v>2</v>
      </c>
      <c r="F26" s="9" t="s">
        <v>3</v>
      </c>
      <c r="G26" s="9" t="s">
        <v>4</v>
      </c>
      <c r="H26" s="9" t="s">
        <v>5</v>
      </c>
      <c r="I26" s="9" t="s">
        <v>6</v>
      </c>
      <c r="J26" s="9" t="s">
        <v>7</v>
      </c>
    </row>
    <row r="27" spans="1:10" x14ac:dyDescent="0.25">
      <c r="A27" s="8"/>
      <c r="B27" s="1"/>
      <c r="C27" s="7"/>
    </row>
    <row r="28" spans="1:10" x14ac:dyDescent="0.25">
      <c r="A28" s="8"/>
      <c r="B28" s="1"/>
      <c r="C28" s="7"/>
    </row>
    <row r="29" spans="1:10" x14ac:dyDescent="0.25">
      <c r="A29" s="8"/>
      <c r="B29" s="1"/>
      <c r="C29" s="7"/>
    </row>
  </sheetData>
  <mergeCells count="13">
    <mergeCell ref="A24:B24"/>
    <mergeCell ref="C24:F24"/>
    <mergeCell ref="A26:B26"/>
    <mergeCell ref="C6:C7"/>
    <mergeCell ref="A1:B1"/>
    <mergeCell ref="B2:B4"/>
    <mergeCell ref="B5:B8"/>
    <mergeCell ref="B12:B15"/>
    <mergeCell ref="B16:B18"/>
    <mergeCell ref="B9:B11"/>
    <mergeCell ref="B19:B23"/>
    <mergeCell ref="A2:A23"/>
    <mergeCell ref="C12:C13"/>
  </mergeCells>
  <pageMargins left="0.7" right="0.7" top="0.78740157499999996" bottom="0.78740157499999996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3FFA5-9891-4047-A9F0-49BD30A1A375}">
  <dimension ref="A1:J30"/>
  <sheetViews>
    <sheetView workbookViewId="0">
      <selection activeCell="C26" sqref="C26"/>
    </sheetView>
  </sheetViews>
  <sheetFormatPr baseColWidth="10" defaultRowHeight="15" x14ac:dyDescent="0.25"/>
  <cols>
    <col min="1" max="1" width="32.28515625" bestFit="1" customWidth="1"/>
    <col min="2" max="2" width="18.85546875" bestFit="1" customWidth="1"/>
    <col min="3" max="3" width="43.28515625" bestFit="1" customWidth="1"/>
    <col min="4" max="4" width="21.42578125" customWidth="1"/>
    <col min="5" max="5" width="22.28515625" customWidth="1"/>
    <col min="6" max="6" width="17.85546875" customWidth="1"/>
    <col min="7" max="8" width="19.42578125" bestFit="1" customWidth="1"/>
    <col min="9" max="10" width="26.42578125" bestFit="1" customWidth="1"/>
  </cols>
  <sheetData>
    <row r="1" spans="1:9" ht="29.25" customHeight="1" thickBot="1" x14ac:dyDescent="0.3">
      <c r="A1" s="73" t="s">
        <v>43</v>
      </c>
      <c r="B1" s="74" t="s">
        <v>44</v>
      </c>
      <c r="C1" s="72" t="s">
        <v>0</v>
      </c>
      <c r="D1" s="72" t="s">
        <v>2</v>
      </c>
      <c r="E1" s="72" t="s">
        <v>3</v>
      </c>
      <c r="F1" s="72" t="s">
        <v>4</v>
      </c>
      <c r="G1" s="72" t="s">
        <v>5</v>
      </c>
      <c r="H1" s="72" t="s">
        <v>6</v>
      </c>
      <c r="I1" s="72" t="s">
        <v>7</v>
      </c>
    </row>
    <row r="2" spans="1:9" x14ac:dyDescent="0.25">
      <c r="A2" s="137" t="s">
        <v>37</v>
      </c>
      <c r="B2" s="137" t="s">
        <v>39</v>
      </c>
      <c r="C2" s="71" t="s">
        <v>40</v>
      </c>
      <c r="D2" s="79">
        <v>43723.722222222219</v>
      </c>
      <c r="E2" s="79">
        <v>43723.791666666664</v>
      </c>
      <c r="F2" s="80">
        <v>6.25E-2</v>
      </c>
      <c r="G2" s="75">
        <f>E2-D2</f>
        <v>6.9444444445252884E-2</v>
      </c>
      <c r="H2" s="69"/>
      <c r="I2" s="69"/>
    </row>
    <row r="3" spans="1:9" x14ac:dyDescent="0.25">
      <c r="A3" s="137"/>
      <c r="B3" s="137"/>
      <c r="C3" s="70" t="s">
        <v>41</v>
      </c>
      <c r="D3" s="79">
        <v>43724.4375</v>
      </c>
      <c r="E3" s="79">
        <v>43724.506944444445</v>
      </c>
      <c r="F3" s="80">
        <v>4.1666666666666664E-2</v>
      </c>
      <c r="G3" s="75">
        <f>E3-D3</f>
        <v>6.9444444445252884E-2</v>
      </c>
      <c r="H3" s="69"/>
      <c r="I3" s="69"/>
    </row>
    <row r="4" spans="1:9" x14ac:dyDescent="0.25">
      <c r="A4" s="136"/>
      <c r="B4" s="136"/>
      <c r="C4" s="70" t="s">
        <v>42</v>
      </c>
      <c r="D4" s="79">
        <v>43734.756944444445</v>
      </c>
      <c r="E4" s="79">
        <v>43734.805555555555</v>
      </c>
      <c r="F4" s="80">
        <v>4.1666666666666664E-2</v>
      </c>
      <c r="G4" s="75">
        <f>E4-D4</f>
        <v>4.8611111109494232E-2</v>
      </c>
      <c r="H4" s="65"/>
      <c r="I4" s="65"/>
    </row>
    <row r="5" spans="1:9" x14ac:dyDescent="0.25">
      <c r="A5" s="136"/>
      <c r="B5" s="136"/>
      <c r="C5" s="82" t="s">
        <v>54</v>
      </c>
      <c r="D5" s="79">
        <v>43753.777777777781</v>
      </c>
      <c r="E5" s="79">
        <v>43753.847222222219</v>
      </c>
      <c r="F5" s="80">
        <v>2.0833333333333332E-2</v>
      </c>
      <c r="G5" s="75">
        <f>E5-D5</f>
        <v>6.9444444437976927E-2</v>
      </c>
      <c r="H5" s="65"/>
      <c r="I5" s="65"/>
    </row>
    <row r="6" spans="1:9" x14ac:dyDescent="0.25">
      <c r="A6" s="136"/>
      <c r="B6" s="136" t="s">
        <v>29</v>
      </c>
      <c r="C6" s="70" t="s">
        <v>38</v>
      </c>
      <c r="D6" s="79">
        <v>43725.555555555555</v>
      </c>
      <c r="E6" s="79">
        <v>43725.631944444445</v>
      </c>
      <c r="F6" s="80">
        <v>8.3333333333333329E-2</v>
      </c>
      <c r="G6" s="75">
        <f t="shared" ref="G6:G23" si="0">E6-D6</f>
        <v>7.6388888890505768E-2</v>
      </c>
      <c r="H6" s="65"/>
      <c r="I6" s="65"/>
    </row>
    <row r="7" spans="1:9" x14ac:dyDescent="0.25">
      <c r="A7" s="136"/>
      <c r="B7" s="136"/>
      <c r="C7" s="70"/>
      <c r="D7" s="79"/>
      <c r="E7" s="79"/>
      <c r="F7" s="80"/>
      <c r="G7" s="75">
        <f t="shared" si="0"/>
        <v>0</v>
      </c>
      <c r="H7" s="65"/>
      <c r="I7" s="65"/>
    </row>
    <row r="8" spans="1:9" x14ac:dyDescent="0.25">
      <c r="A8" s="136"/>
      <c r="B8" s="136"/>
      <c r="C8" s="70"/>
      <c r="D8" s="79"/>
      <c r="E8" s="79"/>
      <c r="F8" s="80"/>
      <c r="G8" s="75">
        <f t="shared" si="0"/>
        <v>0</v>
      </c>
      <c r="H8" s="65"/>
      <c r="I8" s="65"/>
    </row>
    <row r="9" spans="1:9" x14ac:dyDescent="0.25">
      <c r="A9" s="136"/>
      <c r="B9" s="136"/>
      <c r="C9" s="70"/>
      <c r="D9" s="79"/>
      <c r="E9" s="79"/>
      <c r="F9" s="80"/>
      <c r="G9" s="75">
        <f t="shared" si="0"/>
        <v>0</v>
      </c>
      <c r="H9" s="65"/>
      <c r="I9" s="65"/>
    </row>
    <row r="10" spans="1:9" x14ac:dyDescent="0.25">
      <c r="A10" s="136" t="s">
        <v>36</v>
      </c>
      <c r="B10" s="136" t="s">
        <v>46</v>
      </c>
      <c r="C10" s="70" t="s">
        <v>47</v>
      </c>
      <c r="D10" s="79">
        <v>43727.722222222219</v>
      </c>
      <c r="E10" s="79">
        <v>43727.819444444445</v>
      </c>
      <c r="F10" s="80"/>
      <c r="G10" s="75">
        <f t="shared" si="0"/>
        <v>9.7222222226264421E-2</v>
      </c>
      <c r="H10" s="65"/>
      <c r="I10" s="65"/>
    </row>
    <row r="11" spans="1:9" x14ac:dyDescent="0.25">
      <c r="A11" s="136"/>
      <c r="B11" s="136"/>
      <c r="C11" s="70" t="s">
        <v>48</v>
      </c>
      <c r="D11" s="79">
        <v>43728.486111111109</v>
      </c>
      <c r="E11" s="79">
        <v>43728.513888888891</v>
      </c>
      <c r="F11" s="80"/>
      <c r="G11" s="75">
        <f t="shared" si="0"/>
        <v>2.7777777781011537E-2</v>
      </c>
      <c r="H11" s="65"/>
      <c r="I11" s="65"/>
    </row>
    <row r="12" spans="1:9" x14ac:dyDescent="0.25">
      <c r="A12" s="136"/>
      <c r="B12" s="136"/>
      <c r="C12" s="70" t="s">
        <v>49</v>
      </c>
      <c r="D12" s="79">
        <v>43728.767361111109</v>
      </c>
      <c r="E12" s="79">
        <v>43728.819444444445</v>
      </c>
      <c r="F12" s="80"/>
      <c r="G12" s="75">
        <f t="shared" si="0"/>
        <v>5.2083333335758653E-2</v>
      </c>
      <c r="H12" s="65"/>
      <c r="I12" s="65"/>
    </row>
    <row r="13" spans="1:9" x14ac:dyDescent="0.25">
      <c r="A13" s="136"/>
      <c r="B13" s="138" t="s">
        <v>50</v>
      </c>
      <c r="C13" s="70" t="s">
        <v>51</v>
      </c>
      <c r="D13" s="79">
        <v>43730.618055555555</v>
      </c>
      <c r="E13" s="79">
        <v>43730.729166666664</v>
      </c>
      <c r="F13" s="80"/>
      <c r="G13" s="75">
        <f t="shared" si="0"/>
        <v>0.11111111110949423</v>
      </c>
      <c r="H13" s="65"/>
      <c r="I13" s="65"/>
    </row>
    <row r="14" spans="1:9" x14ac:dyDescent="0.25">
      <c r="A14" s="136"/>
      <c r="B14" s="139"/>
      <c r="C14" s="70" t="s">
        <v>52</v>
      </c>
      <c r="D14" s="79">
        <v>43733.618055555555</v>
      </c>
      <c r="E14" s="79">
        <v>43733.618055555555</v>
      </c>
      <c r="F14" s="80"/>
      <c r="G14" s="75">
        <f t="shared" si="0"/>
        <v>0</v>
      </c>
      <c r="H14" s="65"/>
      <c r="I14" s="65"/>
    </row>
    <row r="15" spans="1:9" x14ac:dyDescent="0.25">
      <c r="A15" s="136"/>
      <c r="B15" s="137"/>
      <c r="C15" s="70" t="s">
        <v>53</v>
      </c>
      <c r="D15" s="79">
        <v>43740.6875</v>
      </c>
      <c r="E15" s="79">
        <v>43740.722222222219</v>
      </c>
      <c r="F15" s="80"/>
      <c r="G15" s="75">
        <f t="shared" si="0"/>
        <v>3.4722222218988463E-2</v>
      </c>
      <c r="H15" s="65"/>
      <c r="I15" s="65"/>
    </row>
    <row r="16" spans="1:9" x14ac:dyDescent="0.25">
      <c r="A16" s="136"/>
      <c r="B16" s="66"/>
      <c r="C16" s="70"/>
      <c r="D16" s="79"/>
      <c r="E16" s="79"/>
      <c r="F16" s="80"/>
      <c r="G16" s="75">
        <f t="shared" si="0"/>
        <v>0</v>
      </c>
      <c r="H16" s="65"/>
      <c r="I16" s="65"/>
    </row>
    <row r="17" spans="1:10" x14ac:dyDescent="0.25">
      <c r="A17" s="136"/>
      <c r="B17" s="65"/>
      <c r="C17" s="70"/>
      <c r="D17" s="79"/>
      <c r="E17" s="79"/>
      <c r="F17" s="80"/>
      <c r="G17" s="75">
        <f t="shared" si="0"/>
        <v>0</v>
      </c>
      <c r="H17" s="65"/>
      <c r="I17" s="65"/>
    </row>
    <row r="18" spans="1:10" x14ac:dyDescent="0.25">
      <c r="A18" s="136"/>
      <c r="B18" s="65"/>
      <c r="C18" s="70"/>
      <c r="D18" s="79"/>
      <c r="E18" s="79"/>
      <c r="F18" s="80"/>
      <c r="G18" s="75">
        <f t="shared" si="0"/>
        <v>0</v>
      </c>
      <c r="H18" s="65"/>
      <c r="I18" s="65"/>
    </row>
    <row r="19" spans="1:10" x14ac:dyDescent="0.25">
      <c r="A19" s="136"/>
      <c r="B19" s="65"/>
      <c r="C19" s="70"/>
      <c r="D19" s="79"/>
      <c r="E19" s="79"/>
      <c r="F19" s="80"/>
      <c r="G19" s="75">
        <f t="shared" si="0"/>
        <v>0</v>
      </c>
      <c r="H19" s="65"/>
      <c r="I19" s="65"/>
    </row>
    <row r="20" spans="1:10" x14ac:dyDescent="0.25">
      <c r="A20" s="136"/>
      <c r="B20" s="65"/>
      <c r="C20" s="70"/>
      <c r="D20" s="79"/>
      <c r="E20" s="79"/>
      <c r="F20" s="80"/>
      <c r="G20" s="75">
        <f t="shared" si="0"/>
        <v>0</v>
      </c>
      <c r="H20" s="65"/>
      <c r="I20" s="65"/>
    </row>
    <row r="21" spans="1:10" x14ac:dyDescent="0.25">
      <c r="A21" s="136"/>
      <c r="B21" s="65"/>
      <c r="C21" s="70"/>
      <c r="D21" s="79"/>
      <c r="E21" s="79"/>
      <c r="F21" s="80"/>
      <c r="G21" s="75">
        <f t="shared" si="0"/>
        <v>0</v>
      </c>
      <c r="H21" s="65"/>
      <c r="I21" s="65"/>
    </row>
    <row r="22" spans="1:10" x14ac:dyDescent="0.25">
      <c r="A22" s="136"/>
      <c r="B22" s="65"/>
      <c r="C22" s="70"/>
      <c r="D22" s="79"/>
      <c r="E22" s="79"/>
      <c r="F22" s="80"/>
      <c r="G22" s="75">
        <f t="shared" si="0"/>
        <v>0</v>
      </c>
      <c r="H22" s="65"/>
      <c r="I22" s="65"/>
    </row>
    <row r="23" spans="1:10" x14ac:dyDescent="0.25">
      <c r="A23" s="136"/>
      <c r="B23" s="65"/>
      <c r="C23" s="70"/>
      <c r="D23" s="79"/>
      <c r="E23" s="79"/>
      <c r="F23" s="80"/>
      <c r="G23" s="75">
        <f t="shared" si="0"/>
        <v>0</v>
      </c>
      <c r="H23" s="65"/>
      <c r="I23" s="65"/>
    </row>
    <row r="24" spans="1:10" x14ac:dyDescent="0.25">
      <c r="A24" s="7"/>
      <c r="B24" s="7"/>
      <c r="C24" s="7"/>
      <c r="D24" s="7"/>
      <c r="E24" s="7"/>
      <c r="F24" s="7"/>
      <c r="G24" s="81"/>
      <c r="H24" s="7"/>
      <c r="I24" s="7"/>
      <c r="J24" s="7"/>
    </row>
    <row r="28" spans="1:10" ht="15.75" thickBot="1" x14ac:dyDescent="0.3"/>
    <row r="29" spans="1:10" ht="15.75" thickBot="1" x14ac:dyDescent="0.3">
      <c r="A29" s="113" t="s">
        <v>20</v>
      </c>
      <c r="B29" s="114"/>
      <c r="C29" s="76"/>
      <c r="D29" s="77"/>
      <c r="E29" s="78"/>
      <c r="F29" s="67">
        <f>SUM(F2+F3+F4+F6+F7+F8+F9+F10+F19+F20+F21)</f>
        <v>0.22916666666666663</v>
      </c>
      <c r="G29" s="68">
        <f>SUM(G2:G23)</f>
        <v>0.65625</v>
      </c>
      <c r="H29" s="39"/>
      <c r="I29" s="10"/>
    </row>
    <row r="30" spans="1:10" x14ac:dyDescent="0.25">
      <c r="F30" t="s">
        <v>45</v>
      </c>
      <c r="G30" t="s">
        <v>45</v>
      </c>
    </row>
  </sheetData>
  <mergeCells count="8">
    <mergeCell ref="A29:B29"/>
    <mergeCell ref="A10:A16"/>
    <mergeCell ref="A17:A23"/>
    <mergeCell ref="B2:B5"/>
    <mergeCell ref="B6:B9"/>
    <mergeCell ref="B10:B12"/>
    <mergeCell ref="B13:B15"/>
    <mergeCell ref="A2:A9"/>
  </mergeCells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14C1D-C593-464A-80BF-C213BA577893}">
  <dimension ref="A1:J47"/>
  <sheetViews>
    <sheetView tabSelected="1" topLeftCell="A10" workbookViewId="0">
      <selection activeCell="G30" sqref="G30"/>
    </sheetView>
  </sheetViews>
  <sheetFormatPr baseColWidth="10" defaultRowHeight="15" x14ac:dyDescent="0.25"/>
  <cols>
    <col min="1" max="1" width="32.85546875" customWidth="1"/>
    <col min="2" max="2" width="31" customWidth="1"/>
    <col min="3" max="3" width="48.7109375" customWidth="1"/>
    <col min="6" max="6" width="15.140625" bestFit="1" customWidth="1"/>
  </cols>
  <sheetData>
    <row r="1" spans="1:10" x14ac:dyDescent="0.25">
      <c r="A1" s="83" t="s">
        <v>70</v>
      </c>
      <c r="B1" s="84" t="s">
        <v>59</v>
      </c>
      <c r="C1" s="9" t="s">
        <v>0</v>
      </c>
      <c r="D1" s="9" t="s">
        <v>1</v>
      </c>
      <c r="E1" s="9" t="s">
        <v>2</v>
      </c>
      <c r="F1" s="9" t="s">
        <v>3</v>
      </c>
      <c r="G1" s="9" t="s">
        <v>4</v>
      </c>
      <c r="H1" s="9" t="s">
        <v>5</v>
      </c>
      <c r="I1" s="9" t="s">
        <v>6</v>
      </c>
      <c r="J1" s="9" t="s">
        <v>7</v>
      </c>
    </row>
    <row r="2" spans="1:10" x14ac:dyDescent="0.25">
      <c r="A2" s="131" t="s">
        <v>55</v>
      </c>
      <c r="B2" s="138" t="s">
        <v>56</v>
      </c>
      <c r="C2" s="6" t="s">
        <v>24</v>
      </c>
      <c r="D2" s="17">
        <v>43726</v>
      </c>
      <c r="E2" s="94">
        <v>0.72916666666666663</v>
      </c>
      <c r="F2" s="94">
        <v>0.8125</v>
      </c>
      <c r="G2" s="22">
        <v>8.3333333333333329E-2</v>
      </c>
      <c r="H2" s="11" t="e">
        <f>#REF!-#REF!</f>
        <v>#REF!</v>
      </c>
      <c r="I2" s="11" t="e">
        <f t="shared" ref="I2:I8" si="0">IF(H2&lt;=G2,G2-H2,H2-G2)</f>
        <v>#REF!</v>
      </c>
      <c r="J2" s="30">
        <v>0.6</v>
      </c>
    </row>
    <row r="3" spans="1:10" x14ac:dyDescent="0.25">
      <c r="A3" s="132"/>
      <c r="B3" s="139"/>
      <c r="C3" s="85" t="s">
        <v>25</v>
      </c>
      <c r="D3" s="28">
        <v>43727</v>
      </c>
      <c r="E3" s="95">
        <v>0.50694444444444442</v>
      </c>
      <c r="F3" s="95">
        <v>0.55555555555555558</v>
      </c>
      <c r="G3" s="21">
        <v>3.125E-2</v>
      </c>
      <c r="H3" s="12">
        <v>4.1666666666666664E-2</v>
      </c>
      <c r="I3" s="12">
        <f t="shared" si="0"/>
        <v>1.0416666666666664E-2</v>
      </c>
      <c r="J3" s="31">
        <v>0.9</v>
      </c>
    </row>
    <row r="4" spans="1:10" x14ac:dyDescent="0.25">
      <c r="A4" s="132"/>
      <c r="B4" s="137"/>
      <c r="C4" s="2" t="s">
        <v>26</v>
      </c>
      <c r="D4" s="19">
        <v>43730</v>
      </c>
      <c r="E4" s="98">
        <v>0.52083333333333337</v>
      </c>
      <c r="F4" s="98">
        <v>0.56944444444444442</v>
      </c>
      <c r="G4" s="23">
        <v>4.1666666666666664E-2</v>
      </c>
      <c r="H4" s="13" t="e">
        <f>#REF!-#REF!</f>
        <v>#REF!</v>
      </c>
      <c r="I4" s="13" t="e">
        <f t="shared" si="0"/>
        <v>#REF!</v>
      </c>
      <c r="J4" s="32">
        <v>1</v>
      </c>
    </row>
    <row r="5" spans="1:10" x14ac:dyDescent="0.25">
      <c r="A5" s="132"/>
      <c r="B5" s="122" t="s">
        <v>57</v>
      </c>
      <c r="C5" s="99" t="s">
        <v>22</v>
      </c>
      <c r="D5" s="100">
        <v>43725</v>
      </c>
      <c r="E5" s="101">
        <v>0.73611111111111116</v>
      </c>
      <c r="F5" s="101">
        <v>0.82638888888888884</v>
      </c>
      <c r="G5" s="21">
        <v>0.125</v>
      </c>
      <c r="H5" s="12" t="e">
        <f>#REF!-#REF!</f>
        <v>#REF!</v>
      </c>
      <c r="I5" s="12" t="e">
        <f t="shared" si="0"/>
        <v>#REF!</v>
      </c>
      <c r="J5" s="31">
        <v>0.6</v>
      </c>
    </row>
    <row r="6" spans="1:10" x14ac:dyDescent="0.25">
      <c r="A6" s="132"/>
      <c r="B6" s="123"/>
      <c r="C6" s="86" t="s">
        <v>23</v>
      </c>
      <c r="D6" s="93">
        <v>43725</v>
      </c>
      <c r="E6" s="96">
        <v>0.95833333333333337</v>
      </c>
      <c r="F6" s="97">
        <v>1.0833333333333333</v>
      </c>
      <c r="G6" s="20">
        <v>0.20833333333333334</v>
      </c>
      <c r="H6" s="15" t="e">
        <f>#REF!-#REF!</f>
        <v>#REF!</v>
      </c>
      <c r="I6" s="15" t="e">
        <f t="shared" si="0"/>
        <v>#REF!</v>
      </c>
      <c r="J6" s="34">
        <v>0.75</v>
      </c>
    </row>
    <row r="7" spans="1:10" x14ac:dyDescent="0.25">
      <c r="A7" s="132"/>
      <c r="B7" s="123"/>
      <c r="C7" s="86" t="s">
        <v>27</v>
      </c>
      <c r="D7" s="93">
        <v>43731</v>
      </c>
      <c r="E7" s="96">
        <v>0.55555555555555558</v>
      </c>
      <c r="F7" s="96">
        <v>0.82638888888888884</v>
      </c>
      <c r="G7" s="29">
        <v>0.125</v>
      </c>
      <c r="H7" s="27" t="e">
        <f>#REF!-#REF!</f>
        <v>#REF!</v>
      </c>
      <c r="I7" s="27" t="e">
        <f t="shared" si="0"/>
        <v>#REF!</v>
      </c>
      <c r="J7" s="35">
        <v>0.85</v>
      </c>
    </row>
    <row r="8" spans="1:10" x14ac:dyDescent="0.25">
      <c r="A8" s="132"/>
      <c r="B8" s="124"/>
      <c r="C8" s="2" t="s">
        <v>26</v>
      </c>
      <c r="D8" s="28">
        <v>43367</v>
      </c>
      <c r="E8" s="95">
        <v>9.375E-2</v>
      </c>
      <c r="F8" s="98">
        <v>0.17291666666666669</v>
      </c>
      <c r="G8" s="21">
        <v>8.3333333333333329E-2</v>
      </c>
      <c r="H8" s="12" t="e">
        <f>#REF!-#REF!</f>
        <v>#REF!</v>
      </c>
      <c r="I8" s="12" t="e">
        <f t="shared" si="0"/>
        <v>#REF!</v>
      </c>
      <c r="J8" s="31">
        <v>1</v>
      </c>
    </row>
    <row r="9" spans="1:10" x14ac:dyDescent="0.25">
      <c r="A9" s="132"/>
      <c r="B9" s="128" t="s">
        <v>60</v>
      </c>
      <c r="C9" t="s">
        <v>28</v>
      </c>
      <c r="D9" s="17">
        <v>43732</v>
      </c>
      <c r="E9" s="94">
        <v>0.625</v>
      </c>
      <c r="F9" s="38">
        <v>1.0625</v>
      </c>
      <c r="G9" s="44"/>
      <c r="H9" s="43"/>
      <c r="I9" s="43"/>
      <c r="J9" s="45"/>
    </row>
    <row r="10" spans="1:10" x14ac:dyDescent="0.25">
      <c r="A10" s="132"/>
      <c r="B10" s="129"/>
      <c r="C10" s="102"/>
      <c r="D10" s="18"/>
      <c r="E10" s="12"/>
      <c r="F10" s="88"/>
      <c r="G10" s="21"/>
      <c r="H10" s="12"/>
      <c r="I10" s="12"/>
      <c r="J10" s="31"/>
    </row>
    <row r="11" spans="1:10" x14ac:dyDescent="0.25">
      <c r="A11" s="132"/>
      <c r="B11" s="130"/>
      <c r="C11" s="103"/>
      <c r="D11" s="47"/>
      <c r="E11" s="48"/>
      <c r="F11" s="89"/>
      <c r="G11" s="49"/>
      <c r="H11" s="48"/>
      <c r="I11" s="48"/>
      <c r="J11" s="50"/>
    </row>
    <row r="12" spans="1:10" x14ac:dyDescent="0.25">
      <c r="A12" s="132"/>
      <c r="B12" s="125"/>
      <c r="C12" s="4"/>
      <c r="D12" s="4"/>
      <c r="E12" s="14"/>
      <c r="F12" s="90"/>
      <c r="G12" s="24"/>
      <c r="H12" s="14"/>
      <c r="I12" s="14"/>
      <c r="J12" s="33"/>
    </row>
    <row r="13" spans="1:10" x14ac:dyDescent="0.25">
      <c r="A13" s="132"/>
      <c r="B13" s="126"/>
      <c r="C13" s="40"/>
      <c r="D13" s="40"/>
      <c r="E13" s="27"/>
      <c r="F13" s="91"/>
      <c r="G13" s="29"/>
      <c r="H13" s="27"/>
      <c r="I13" s="27"/>
      <c r="J13" s="35"/>
    </row>
    <row r="14" spans="1:10" x14ac:dyDescent="0.25">
      <c r="A14" s="132"/>
      <c r="B14" s="127"/>
      <c r="C14" s="5"/>
      <c r="D14" s="5"/>
      <c r="E14" s="16"/>
      <c r="F14" s="92"/>
      <c r="G14" s="25"/>
      <c r="H14" s="12"/>
      <c r="I14" s="12"/>
      <c r="J14" s="36"/>
    </row>
    <row r="15" spans="1:10" x14ac:dyDescent="0.25">
      <c r="A15" s="132"/>
      <c r="B15" s="128"/>
      <c r="C15" s="41"/>
      <c r="D15" s="41"/>
      <c r="E15" s="43"/>
      <c r="F15" s="87"/>
      <c r="G15" s="44"/>
      <c r="H15" s="43"/>
      <c r="I15" s="43"/>
      <c r="J15" s="45"/>
    </row>
    <row r="16" spans="1:10" x14ac:dyDescent="0.25">
      <c r="A16" s="132"/>
      <c r="B16" s="129"/>
      <c r="C16" s="3"/>
      <c r="D16" s="3"/>
      <c r="E16" s="12"/>
      <c r="F16" s="88"/>
      <c r="G16" s="21"/>
      <c r="H16" s="12"/>
      <c r="I16" s="12"/>
      <c r="J16" s="31"/>
    </row>
    <row r="17" spans="1:10" x14ac:dyDescent="0.25">
      <c r="A17" s="132"/>
      <c r="B17" s="130"/>
      <c r="C17" s="46"/>
      <c r="D17" s="46"/>
      <c r="E17" s="48"/>
      <c r="F17" s="89"/>
      <c r="G17" s="49"/>
      <c r="H17" s="27"/>
      <c r="I17" s="27"/>
      <c r="J17" s="50"/>
    </row>
    <row r="18" spans="1:10" x14ac:dyDescent="0.25">
      <c r="A18" s="132"/>
      <c r="B18" s="125"/>
      <c r="C18" s="53"/>
      <c r="D18" s="26"/>
      <c r="E18" s="52"/>
      <c r="F18" s="14"/>
      <c r="G18" s="52"/>
      <c r="H18" s="14"/>
      <c r="I18" s="56"/>
      <c r="J18" s="57"/>
    </row>
    <row r="19" spans="1:10" x14ac:dyDescent="0.25">
      <c r="A19" s="132"/>
      <c r="B19" s="126"/>
      <c r="C19" s="54"/>
      <c r="D19" s="37"/>
      <c r="E19" s="55"/>
      <c r="F19" s="27"/>
      <c r="G19" s="55"/>
      <c r="H19" s="27"/>
      <c r="I19" s="55"/>
      <c r="J19" s="58"/>
    </row>
    <row r="20" spans="1:10" x14ac:dyDescent="0.25">
      <c r="A20" s="132"/>
      <c r="B20" s="126"/>
      <c r="C20" s="51"/>
      <c r="D20" s="18"/>
      <c r="E20" s="52"/>
      <c r="F20" s="12"/>
      <c r="G20" s="52"/>
      <c r="H20" s="12"/>
      <c r="I20" s="52"/>
      <c r="J20" s="59"/>
    </row>
    <row r="21" spans="1:10" x14ac:dyDescent="0.25">
      <c r="A21" s="132"/>
      <c r="B21" s="126"/>
      <c r="C21" s="54"/>
      <c r="D21" s="40"/>
      <c r="E21" s="55"/>
      <c r="F21" s="27"/>
      <c r="G21" s="55"/>
      <c r="H21" s="27"/>
      <c r="I21" s="55"/>
      <c r="J21" s="58"/>
    </row>
    <row r="22" spans="1:10" ht="15.75" thickBot="1" x14ac:dyDescent="0.3">
      <c r="A22" s="133"/>
      <c r="B22" s="140"/>
      <c r="C22" s="51"/>
      <c r="D22" s="3"/>
      <c r="E22" s="52"/>
      <c r="F22" s="12"/>
      <c r="G22" s="52"/>
      <c r="H22" s="12"/>
      <c r="I22" s="52"/>
      <c r="J22" s="59"/>
    </row>
    <row r="23" spans="1:10" ht="15.75" thickBot="1" x14ac:dyDescent="0.3">
      <c r="A23" s="62" t="s">
        <v>20</v>
      </c>
      <c r="B23" s="63"/>
      <c r="C23" s="62"/>
      <c r="D23" s="64"/>
      <c r="E23" s="64"/>
      <c r="F23" s="63"/>
      <c r="G23" s="61">
        <f>SUM(G2+G3+G4+G5+G6+G7+G8+G9+G18+G19+G20)</f>
        <v>0.69791666666666674</v>
      </c>
      <c r="H23" s="60" t="e">
        <f>SUM(H2+H3+H4+H5+H6+H7+H8+H18+H9+H19+H20)</f>
        <v>#REF!</v>
      </c>
      <c r="I23" s="39" t="e">
        <f>SUM(H23-H23G23)</f>
        <v>#REF!</v>
      </c>
      <c r="J23" s="10"/>
    </row>
    <row r="24" spans="1:10" x14ac:dyDescent="0.25">
      <c r="A24" s="8"/>
      <c r="B24" s="1"/>
      <c r="C24" s="7"/>
    </row>
    <row r="25" spans="1:10" x14ac:dyDescent="0.25">
      <c r="A25" s="111" t="s">
        <v>70</v>
      </c>
      <c r="B25" s="84" t="s">
        <v>59</v>
      </c>
      <c r="C25" s="9" t="s">
        <v>0</v>
      </c>
      <c r="D25" s="9" t="s">
        <v>1</v>
      </c>
      <c r="E25" s="9" t="s">
        <v>2</v>
      </c>
      <c r="F25" s="9" t="s">
        <v>3</v>
      </c>
      <c r="G25" s="9" t="s">
        <v>4</v>
      </c>
      <c r="H25" s="9" t="s">
        <v>5</v>
      </c>
      <c r="I25" s="9" t="s">
        <v>6</v>
      </c>
      <c r="J25" s="9" t="s">
        <v>7</v>
      </c>
    </row>
    <row r="26" spans="1:10" x14ac:dyDescent="0.25">
      <c r="A26" s="131" t="s">
        <v>62</v>
      </c>
      <c r="B26" s="138" t="s">
        <v>71</v>
      </c>
      <c r="C26" s="6" t="s">
        <v>72</v>
      </c>
      <c r="D26" s="17">
        <v>43755</v>
      </c>
      <c r="E26" s="94">
        <v>0.83333333333333337</v>
      </c>
      <c r="F26" s="94">
        <v>0.8569444444444444</v>
      </c>
      <c r="G26" s="22">
        <v>4.1666666666666664E-2</v>
      </c>
      <c r="H26" s="11" t="e">
        <f>#REF!-#REF!</f>
        <v>#REF!</v>
      </c>
      <c r="I26" s="11" t="e">
        <f t="shared" ref="I26:I32" si="1">IF(H26&lt;=G26,G26-H26,H26-G26)</f>
        <v>#REF!</v>
      </c>
      <c r="J26" s="30">
        <v>0.6</v>
      </c>
    </row>
    <row r="27" spans="1:10" x14ac:dyDescent="0.25">
      <c r="A27" s="132"/>
      <c r="B27" s="139"/>
      <c r="C27" s="85" t="s">
        <v>73</v>
      </c>
      <c r="D27" s="28">
        <v>43755</v>
      </c>
      <c r="E27" s="95">
        <v>0.7583333333333333</v>
      </c>
      <c r="F27" s="95">
        <v>0.83333333333333337</v>
      </c>
      <c r="G27" s="21">
        <v>4.1666666666666664E-2</v>
      </c>
      <c r="H27" s="12">
        <v>4.1666666666666664E-2</v>
      </c>
      <c r="I27" s="12">
        <f t="shared" si="1"/>
        <v>0</v>
      </c>
      <c r="J27" s="31">
        <v>0.9</v>
      </c>
    </row>
    <row r="28" spans="1:10" x14ac:dyDescent="0.25">
      <c r="A28" s="132"/>
      <c r="B28" s="137"/>
      <c r="C28" s="2"/>
      <c r="D28" s="19"/>
      <c r="E28" s="98"/>
      <c r="F28" s="98"/>
      <c r="G28" s="23"/>
      <c r="H28" s="13"/>
      <c r="I28" s="13"/>
      <c r="J28" s="32"/>
    </row>
    <row r="29" spans="1:10" x14ac:dyDescent="0.25">
      <c r="A29" s="132"/>
      <c r="B29" s="122" t="s">
        <v>74</v>
      </c>
      <c r="C29" s="99" t="s">
        <v>75</v>
      </c>
      <c r="D29" s="100">
        <v>44121</v>
      </c>
      <c r="E29" s="101">
        <v>0.63888888888888895</v>
      </c>
      <c r="F29" s="101">
        <v>0.75</v>
      </c>
      <c r="G29" s="21">
        <v>8.3333333333333329E-2</v>
      </c>
      <c r="H29" s="12"/>
      <c r="I29" s="12"/>
      <c r="J29" s="31"/>
    </row>
    <row r="30" spans="1:10" x14ac:dyDescent="0.25">
      <c r="A30" s="132"/>
      <c r="B30" s="123"/>
      <c r="C30" s="86"/>
      <c r="D30" s="93"/>
      <c r="E30" s="96"/>
      <c r="F30" s="97"/>
      <c r="G30" s="20"/>
      <c r="H30" s="15"/>
      <c r="I30" s="15"/>
      <c r="J30" s="34"/>
    </row>
    <row r="31" spans="1:10" x14ac:dyDescent="0.25">
      <c r="A31" s="132"/>
      <c r="B31" s="123"/>
      <c r="C31" s="86"/>
      <c r="D31" s="93"/>
      <c r="E31" s="96"/>
      <c r="F31" s="96"/>
      <c r="G31" s="29"/>
      <c r="H31" s="27"/>
      <c r="I31" s="27"/>
      <c r="J31" s="35"/>
    </row>
    <row r="32" spans="1:10" x14ac:dyDescent="0.25">
      <c r="A32" s="132"/>
      <c r="B32" s="124"/>
      <c r="C32" s="2"/>
      <c r="D32" s="28"/>
      <c r="E32" s="95"/>
      <c r="F32" s="98"/>
      <c r="G32" s="21"/>
      <c r="H32" s="12"/>
      <c r="I32" s="12"/>
      <c r="J32" s="31"/>
    </row>
    <row r="33" spans="1:10" x14ac:dyDescent="0.25">
      <c r="A33" s="132"/>
      <c r="B33" s="128"/>
      <c r="D33" s="17"/>
      <c r="E33" s="94"/>
      <c r="F33" s="38"/>
      <c r="G33" s="44"/>
      <c r="H33" s="43"/>
      <c r="I33" s="43"/>
      <c r="J33" s="45"/>
    </row>
    <row r="34" spans="1:10" x14ac:dyDescent="0.25">
      <c r="A34" s="132"/>
      <c r="B34" s="129"/>
      <c r="C34" s="102"/>
      <c r="D34" s="18"/>
      <c r="E34" s="12"/>
      <c r="F34" s="88"/>
      <c r="G34" s="21"/>
      <c r="H34" s="12"/>
      <c r="I34" s="12"/>
      <c r="J34" s="31"/>
    </row>
    <row r="35" spans="1:10" x14ac:dyDescent="0.25">
      <c r="A35" s="132"/>
      <c r="B35" s="130"/>
      <c r="C35" s="103"/>
      <c r="D35" s="47"/>
      <c r="E35" s="48"/>
      <c r="F35" s="89"/>
      <c r="G35" s="49"/>
      <c r="H35" s="48"/>
      <c r="I35" s="48"/>
      <c r="J35" s="50"/>
    </row>
    <row r="36" spans="1:10" x14ac:dyDescent="0.25">
      <c r="A36" s="132"/>
      <c r="B36" s="125"/>
      <c r="C36" s="4"/>
      <c r="D36" s="4"/>
      <c r="E36" s="14"/>
      <c r="F36" s="90"/>
      <c r="G36" s="24"/>
      <c r="H36" s="14"/>
      <c r="I36" s="14"/>
      <c r="J36" s="33"/>
    </row>
    <row r="37" spans="1:10" x14ac:dyDescent="0.25">
      <c r="A37" s="132"/>
      <c r="B37" s="126"/>
      <c r="C37" s="40"/>
      <c r="D37" s="40"/>
      <c r="E37" s="27"/>
      <c r="F37" s="91"/>
      <c r="G37" s="29"/>
      <c r="H37" s="27"/>
      <c r="I37" s="27"/>
      <c r="J37" s="35"/>
    </row>
    <row r="38" spans="1:10" x14ac:dyDescent="0.25">
      <c r="A38" s="132"/>
      <c r="B38" s="127"/>
      <c r="C38" s="5"/>
      <c r="D38" s="5"/>
      <c r="E38" s="16"/>
      <c r="F38" s="92"/>
      <c r="G38" s="25"/>
      <c r="H38" s="12"/>
      <c r="I38" s="12"/>
      <c r="J38" s="36"/>
    </row>
    <row r="39" spans="1:10" x14ac:dyDescent="0.25">
      <c r="A39" s="132"/>
      <c r="B39" s="128"/>
      <c r="C39" s="41"/>
      <c r="D39" s="41"/>
      <c r="E39" s="43"/>
      <c r="F39" s="87"/>
      <c r="G39" s="44"/>
      <c r="H39" s="43"/>
      <c r="I39" s="43"/>
      <c r="J39" s="45"/>
    </row>
    <row r="40" spans="1:10" x14ac:dyDescent="0.25">
      <c r="A40" s="132"/>
      <c r="B40" s="129"/>
      <c r="C40" s="3"/>
      <c r="D40" s="3"/>
      <c r="E40" s="12"/>
      <c r="F40" s="88"/>
      <c r="G40" s="21"/>
      <c r="H40" s="12"/>
      <c r="I40" s="12"/>
      <c r="J40" s="31"/>
    </row>
    <row r="41" spans="1:10" x14ac:dyDescent="0.25">
      <c r="A41" s="132"/>
      <c r="B41" s="130"/>
      <c r="C41" s="46"/>
      <c r="D41" s="46"/>
      <c r="E41" s="48"/>
      <c r="F41" s="89"/>
      <c r="G41" s="49"/>
      <c r="H41" s="27"/>
      <c r="I41" s="27"/>
      <c r="J41" s="50"/>
    </row>
    <row r="42" spans="1:10" x14ac:dyDescent="0.25">
      <c r="A42" s="132"/>
      <c r="B42" s="125"/>
      <c r="C42" s="53"/>
      <c r="D42" s="26"/>
      <c r="E42" s="52"/>
      <c r="F42" s="14"/>
      <c r="G42" s="52"/>
      <c r="H42" s="14"/>
      <c r="I42" s="56"/>
      <c r="J42" s="57"/>
    </row>
    <row r="43" spans="1:10" x14ac:dyDescent="0.25">
      <c r="A43" s="132"/>
      <c r="B43" s="126"/>
      <c r="C43" s="54"/>
      <c r="D43" s="37"/>
      <c r="E43" s="55"/>
      <c r="F43" s="27"/>
      <c r="G43" s="55"/>
      <c r="H43" s="27"/>
      <c r="I43" s="55"/>
      <c r="J43" s="58"/>
    </row>
    <row r="44" spans="1:10" x14ac:dyDescent="0.25">
      <c r="A44" s="132"/>
      <c r="B44" s="126"/>
      <c r="C44" s="51"/>
      <c r="D44" s="18"/>
      <c r="E44" s="52"/>
      <c r="F44" s="12"/>
      <c r="G44" s="52"/>
      <c r="H44" s="12"/>
      <c r="I44" s="52"/>
      <c r="J44" s="59"/>
    </row>
    <row r="45" spans="1:10" x14ac:dyDescent="0.25">
      <c r="A45" s="132"/>
      <c r="B45" s="126"/>
      <c r="C45" s="54"/>
      <c r="D45" s="40"/>
      <c r="E45" s="55"/>
      <c r="F45" s="27"/>
      <c r="G45" s="55"/>
      <c r="H45" s="27"/>
      <c r="I45" s="55"/>
      <c r="J45" s="58"/>
    </row>
    <row r="46" spans="1:10" ht="15.75" thickBot="1" x14ac:dyDescent="0.3">
      <c r="A46" s="133"/>
      <c r="B46" s="140"/>
      <c r="C46" s="51"/>
      <c r="D46" s="3"/>
      <c r="E46" s="52"/>
      <c r="F46" s="12"/>
      <c r="G46" s="52"/>
      <c r="H46" s="12"/>
      <c r="I46" s="52"/>
      <c r="J46" s="59"/>
    </row>
    <row r="47" spans="1:10" ht="15.75" thickBot="1" x14ac:dyDescent="0.3">
      <c r="A47" s="108" t="s">
        <v>20</v>
      </c>
      <c r="B47" s="109"/>
      <c r="C47" s="108"/>
      <c r="D47" s="110"/>
      <c r="E47" s="110"/>
      <c r="F47" s="109"/>
      <c r="G47" s="61">
        <f>SUM(G26+G27+G28+G29+G30+G31+G32+G33+G42+G43+G44)</f>
        <v>0.16666666666666666</v>
      </c>
      <c r="H47" s="60" t="e">
        <f>SUM(H26+H27+H28+H29+H30+H31+H32+H42+H33+H43+H44)</f>
        <v>#REF!</v>
      </c>
      <c r="I47" s="39" t="e">
        <f>SUM(H47-H23G23)</f>
        <v>#REF!</v>
      </c>
      <c r="J47" s="10"/>
    </row>
  </sheetData>
  <mergeCells count="14">
    <mergeCell ref="A26:A46"/>
    <mergeCell ref="B26:B28"/>
    <mergeCell ref="B29:B32"/>
    <mergeCell ref="B33:B35"/>
    <mergeCell ref="B36:B38"/>
    <mergeCell ref="B39:B41"/>
    <mergeCell ref="B42:B46"/>
    <mergeCell ref="A2:A22"/>
    <mergeCell ref="B2:B4"/>
    <mergeCell ref="B5:B8"/>
    <mergeCell ref="B9:B11"/>
    <mergeCell ref="B12:B14"/>
    <mergeCell ref="B15:B17"/>
    <mergeCell ref="B18:B22"/>
  </mergeCell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C5F66-E89D-4EAB-B57A-C68CB0901AD5}">
  <dimension ref="A1:J15"/>
  <sheetViews>
    <sheetView topLeftCell="B1" workbookViewId="0">
      <selection activeCell="G20" sqref="G20"/>
    </sheetView>
  </sheetViews>
  <sheetFormatPr baseColWidth="10" defaultRowHeight="15" x14ac:dyDescent="0.25"/>
  <cols>
    <col min="1" max="1" width="36.85546875" customWidth="1"/>
    <col min="2" max="2" width="31.85546875" customWidth="1"/>
    <col min="3" max="3" width="47.7109375" customWidth="1"/>
    <col min="4" max="4" width="15.5703125" customWidth="1"/>
    <col min="7" max="7" width="17.140625" customWidth="1"/>
    <col min="8" max="8" width="19.42578125" customWidth="1"/>
    <col min="10" max="10" width="22.28515625" customWidth="1"/>
  </cols>
  <sheetData>
    <row r="1" spans="1:10" x14ac:dyDescent="0.25">
      <c r="A1" s="116" t="s">
        <v>61</v>
      </c>
      <c r="B1" s="117"/>
      <c r="C1" s="9" t="s">
        <v>0</v>
      </c>
      <c r="D1" s="9" t="s">
        <v>1</v>
      </c>
      <c r="E1" s="9" t="s">
        <v>2</v>
      </c>
      <c r="F1" s="9" t="s">
        <v>3</v>
      </c>
      <c r="G1" s="9" t="s">
        <v>4</v>
      </c>
      <c r="H1" s="9" t="s">
        <v>5</v>
      </c>
      <c r="I1" s="9" t="s">
        <v>6</v>
      </c>
      <c r="J1" s="9" t="s">
        <v>7</v>
      </c>
    </row>
    <row r="2" spans="1:10" x14ac:dyDescent="0.25">
      <c r="A2" s="138" t="s">
        <v>58</v>
      </c>
      <c r="B2" s="136" t="s">
        <v>62</v>
      </c>
      <c r="C2" s="105" t="s">
        <v>33</v>
      </c>
      <c r="D2" s="106" t="s">
        <v>34</v>
      </c>
      <c r="E2" s="107">
        <v>0.79166666666666663</v>
      </c>
      <c r="F2" s="107">
        <v>0.85416666666666663</v>
      </c>
      <c r="G2" s="107">
        <v>4.1666666666666664E-2</v>
      </c>
      <c r="H2" s="107">
        <v>6.25E-2</v>
      </c>
      <c r="I2" s="107">
        <v>2.0833333333333332E-2</v>
      </c>
      <c r="J2" s="106"/>
    </row>
    <row r="3" spans="1:10" x14ac:dyDescent="0.25">
      <c r="A3" s="139"/>
      <c r="B3" s="136"/>
      <c r="C3" s="105" t="s">
        <v>63</v>
      </c>
      <c r="D3" s="106" t="s">
        <v>32</v>
      </c>
      <c r="E3" s="107">
        <v>0.80208333333333337</v>
      </c>
      <c r="F3" s="107">
        <v>0.81944444444444453</v>
      </c>
      <c r="G3" s="107">
        <v>4.1666666666666664E-2</v>
      </c>
      <c r="H3" s="107">
        <v>2.4305555555555556E-2</v>
      </c>
      <c r="I3" s="107">
        <v>1.7361111111111112E-2</v>
      </c>
      <c r="J3" s="106"/>
    </row>
    <row r="4" spans="1:10" x14ac:dyDescent="0.25">
      <c r="A4" s="139"/>
      <c r="B4" s="136"/>
      <c r="C4" s="105" t="s">
        <v>64</v>
      </c>
      <c r="D4" s="106" t="s">
        <v>35</v>
      </c>
      <c r="E4" s="107">
        <v>0.67013888888888884</v>
      </c>
      <c r="F4" s="107">
        <v>0.67708333333333337</v>
      </c>
      <c r="G4" s="112">
        <v>4.1666666666666664E-2</v>
      </c>
      <c r="H4" s="112">
        <v>3.4722222222222224E-2</v>
      </c>
      <c r="I4" s="112">
        <v>6.9444444444444441E-3</v>
      </c>
      <c r="J4" s="106"/>
    </row>
    <row r="5" spans="1:10" x14ac:dyDescent="0.25">
      <c r="A5" s="139"/>
      <c r="B5" s="136"/>
      <c r="C5" s="105" t="s">
        <v>64</v>
      </c>
      <c r="D5" s="106" t="s">
        <v>35</v>
      </c>
      <c r="E5" s="107">
        <v>0.69097222222222221</v>
      </c>
      <c r="F5" s="107">
        <v>0.71875</v>
      </c>
      <c r="G5" s="104"/>
      <c r="H5" s="104"/>
      <c r="I5" s="104"/>
      <c r="J5" s="106"/>
    </row>
    <row r="6" spans="1:10" x14ac:dyDescent="0.25">
      <c r="A6" s="139"/>
      <c r="B6" s="136"/>
      <c r="C6" s="105" t="s">
        <v>69</v>
      </c>
      <c r="D6" s="106" t="s">
        <v>68</v>
      </c>
      <c r="E6" s="107">
        <v>0.67361111111111116</v>
      </c>
      <c r="F6" s="107">
        <v>0.72916666666666663</v>
      </c>
      <c r="G6" s="107">
        <v>4.1666666666666664E-2</v>
      </c>
      <c r="H6" s="107">
        <v>5.5555555555555552E-2</v>
      </c>
      <c r="I6" s="107">
        <v>1.3888888888888888E-2</v>
      </c>
      <c r="J6" s="106"/>
    </row>
    <row r="7" spans="1:10" x14ac:dyDescent="0.25">
      <c r="A7" s="139"/>
      <c r="B7" s="136"/>
      <c r="C7" s="105"/>
      <c r="D7" s="106"/>
      <c r="E7" s="106"/>
      <c r="F7" s="106"/>
      <c r="G7" s="106"/>
      <c r="H7" s="106"/>
      <c r="I7" s="106"/>
      <c r="J7" s="106"/>
    </row>
    <row r="8" spans="1:10" x14ac:dyDescent="0.25">
      <c r="A8" s="139"/>
      <c r="B8" s="138" t="s">
        <v>65</v>
      </c>
      <c r="C8" s="105" t="s">
        <v>29</v>
      </c>
      <c r="D8" s="106" t="s">
        <v>34</v>
      </c>
      <c r="E8" s="107">
        <v>0.55555555555555558</v>
      </c>
      <c r="F8" s="107">
        <v>0.63194444444444442</v>
      </c>
      <c r="G8" s="107">
        <v>8.3333333333333329E-2</v>
      </c>
      <c r="H8" s="107">
        <v>7.6388888888888895E-2</v>
      </c>
      <c r="I8" s="107">
        <v>6.9444444444444441E-3</v>
      </c>
      <c r="J8" s="106"/>
    </row>
    <row r="9" spans="1:10" x14ac:dyDescent="0.25">
      <c r="A9" s="139"/>
      <c r="B9" s="139"/>
      <c r="C9" s="105"/>
      <c r="D9" s="106"/>
      <c r="E9" s="106"/>
      <c r="F9" s="106"/>
      <c r="G9" s="106"/>
      <c r="H9" s="106"/>
      <c r="I9" s="106"/>
      <c r="J9" s="106"/>
    </row>
    <row r="10" spans="1:10" x14ac:dyDescent="0.25">
      <c r="A10" s="139"/>
      <c r="B10" s="139"/>
      <c r="C10" s="105"/>
      <c r="D10" s="106"/>
      <c r="E10" s="106"/>
      <c r="F10" s="106"/>
      <c r="G10" s="106"/>
      <c r="H10" s="106"/>
      <c r="I10" s="106"/>
      <c r="J10" s="106"/>
    </row>
    <row r="11" spans="1:10" x14ac:dyDescent="0.25">
      <c r="A11" s="137"/>
      <c r="B11" s="137"/>
      <c r="C11" s="105"/>
      <c r="D11" s="106"/>
      <c r="E11" s="106"/>
      <c r="F11" s="106"/>
      <c r="G11" s="106"/>
      <c r="H11" s="106"/>
      <c r="I11" s="106"/>
      <c r="J11" s="106"/>
    </row>
    <row r="12" spans="1:10" x14ac:dyDescent="0.25">
      <c r="A12" s="136" t="s">
        <v>36</v>
      </c>
      <c r="B12" s="106" t="s">
        <v>66</v>
      </c>
      <c r="C12" s="105" t="s">
        <v>67</v>
      </c>
      <c r="D12" s="106" t="s">
        <v>32</v>
      </c>
      <c r="E12" s="107">
        <v>0.70833333333333337</v>
      </c>
      <c r="F12" s="107">
        <v>0.79166666666666663</v>
      </c>
      <c r="G12" s="107">
        <v>4.1666666666666664E-2</v>
      </c>
      <c r="H12" s="107">
        <v>8.3333333333333329E-2</v>
      </c>
      <c r="I12" s="107">
        <v>4.1666666666666664E-2</v>
      </c>
      <c r="J12" s="106"/>
    </row>
    <row r="13" spans="1:10" x14ac:dyDescent="0.25">
      <c r="A13" s="136"/>
      <c r="B13" s="105"/>
      <c r="C13" s="105"/>
      <c r="D13" s="106"/>
      <c r="E13" s="106"/>
      <c r="F13" s="106"/>
      <c r="G13" s="106"/>
      <c r="H13" s="106"/>
      <c r="I13" s="106"/>
      <c r="J13" s="106"/>
    </row>
    <row r="14" spans="1:10" x14ac:dyDescent="0.25">
      <c r="A14" s="136"/>
      <c r="B14" s="105"/>
      <c r="C14" s="105"/>
      <c r="D14" s="106"/>
      <c r="E14" s="106"/>
      <c r="F14" s="106"/>
      <c r="G14" s="106"/>
      <c r="H14" s="106"/>
      <c r="I14" s="106"/>
      <c r="J14" s="106"/>
    </row>
    <row r="15" spans="1:10" x14ac:dyDescent="0.25">
      <c r="A15" s="136"/>
      <c r="B15" s="105"/>
      <c r="C15" s="105"/>
      <c r="D15" s="106"/>
      <c r="E15" s="106"/>
      <c r="F15" s="106"/>
      <c r="G15" s="106"/>
      <c r="H15" s="106"/>
      <c r="I15" s="106"/>
      <c r="J15" s="106"/>
    </row>
  </sheetData>
  <mergeCells count="5">
    <mergeCell ref="A12:A15"/>
    <mergeCell ref="A2:A11"/>
    <mergeCell ref="B8:B11"/>
    <mergeCell ref="B2:B7"/>
    <mergeCell ref="A1:B1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Allg.</vt:lpstr>
      <vt:lpstr>Tobias S.</vt:lpstr>
      <vt:lpstr>Kalian D.</vt:lpstr>
      <vt:lpstr>Nils</vt:lpstr>
      <vt:lpstr>Tobias W.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HELIOS D ACE</dc:creator>
  <cp:lastModifiedBy>Nils</cp:lastModifiedBy>
  <dcterms:created xsi:type="dcterms:W3CDTF">2015-06-05T18:19:34Z</dcterms:created>
  <dcterms:modified xsi:type="dcterms:W3CDTF">2019-10-17T16:49:13Z</dcterms:modified>
</cp:coreProperties>
</file>