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wnloads\"/>
    </mc:Choice>
  </mc:AlternateContent>
  <xr:revisionPtr revIDLastSave="0" documentId="8_{5FBAA4D1-3F39-4DBF-873B-5DD13E391D12}" xr6:coauthVersionLast="47" xr6:coauthVersionMax="47" xr10:uidLastSave="{00000000-0000-0000-0000-000000000000}"/>
  <bookViews>
    <workbookView xWindow="-6045" yWindow="-285" windowWidth="13080" windowHeight="14445" xr2:uid="{A6695B80-DCE2-4F26-9362-F174398FF60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1" l="1"/>
  <c r="K31" i="1"/>
  <c r="K16" i="1"/>
  <c r="K41" i="1"/>
  <c r="K26" i="1"/>
  <c r="K11" i="1"/>
  <c r="H52" i="1"/>
  <c r="H58" i="1"/>
  <c r="H55" i="1"/>
  <c r="H57" i="1"/>
  <c r="H56" i="1"/>
  <c r="H54" i="1"/>
  <c r="H53" i="1"/>
  <c r="H50" i="1"/>
  <c r="H51" i="1"/>
  <c r="O7" i="1"/>
  <c r="R4" i="1"/>
  <c r="R3" i="1"/>
  <c r="R2" i="1"/>
  <c r="S8" i="1"/>
  <c r="T8" i="1" s="1"/>
  <c r="R8" i="1"/>
  <c r="S6" i="1"/>
  <c r="R6" i="1"/>
  <c r="R7" i="1"/>
  <c r="S7" i="1"/>
  <c r="T7" i="1" s="1"/>
  <c r="O3" i="1"/>
  <c r="J27" i="1"/>
  <c r="J12" i="1"/>
  <c r="J42" i="1"/>
  <c r="J32" i="1"/>
  <c r="J17" i="1"/>
  <c r="J2" i="1"/>
  <c r="T6" i="1" l="1"/>
</calcChain>
</file>

<file path=xl/sharedStrings.xml><?xml version="1.0" encoding="utf-8"?>
<sst xmlns="http://schemas.openxmlformats.org/spreadsheetml/2006/main" count="85" uniqueCount="25">
  <si>
    <t>Run_id</t>
  </si>
  <si>
    <t>Execution type</t>
  </si>
  <si>
    <t>Execution Time(s)</t>
  </si>
  <si>
    <t>Idle_nodes</t>
  </si>
  <si>
    <t>mixed_nodes</t>
  </si>
  <si>
    <t>allocated_nodes</t>
  </si>
  <si>
    <t>down_nodes</t>
  </si>
  <si>
    <t>CPU_hours</t>
  </si>
  <si>
    <t>Loaded</t>
  </si>
  <si>
    <t>Dynamic</t>
  </si>
  <si>
    <t>Static</t>
  </si>
  <si>
    <t>Simple</t>
  </si>
  <si>
    <t>Average run time (s</t>
  </si>
  <si>
    <t>Dy SD</t>
  </si>
  <si>
    <t>St SD</t>
  </si>
  <si>
    <t>Si SD</t>
  </si>
  <si>
    <t>Dy V</t>
  </si>
  <si>
    <t>St V</t>
  </si>
  <si>
    <t>Si V</t>
  </si>
  <si>
    <t>Size</t>
  </si>
  <si>
    <t>Average</t>
  </si>
  <si>
    <t>min</t>
  </si>
  <si>
    <t>max</t>
  </si>
  <si>
    <t>diff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</si>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</sst>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59062-820D-429F-B7C8-90EED16D4FA9}">
  <dimension ref="A1:U58"/>
  <sheetViews>
    <sheetView tabSelected="1" topLeftCell="A9" zoomScale="71" workbookViewId="0">
      <selection activeCell="I64" sqref="I64"/>
    </sheetView>
  </sheetViews>
  <sheetFormatPr defaultRowHeight="15" x14ac:dyDescent="0.25"/>
  <cols>
    <col min="1" max="1" width="7.140625" bestFit="1" customWidth="1"/>
    <col min="2" max="2" width="14.28515625" bestFit="1" customWidth="1"/>
    <col min="3" max="3" width="14.28515625" customWidth="1"/>
    <col min="4" max="4" width="17" bestFit="1" customWidth="1"/>
    <col min="5" max="5" width="17" style="2" customWidth="1"/>
    <col min="6" max="6" width="10.85546875" bestFit="1" customWidth="1"/>
    <col min="7" max="7" width="13.140625" bestFit="1" customWidth="1"/>
    <col min="8" max="8" width="15.7109375" bestFit="1" customWidth="1"/>
    <col min="9" max="9" width="12.42578125" bestFit="1" customWidth="1"/>
    <col min="10" max="10" width="18.5703125" bestFit="1" customWidth="1"/>
    <col min="11" max="11" width="18.7109375" customWidth="1"/>
    <col min="21" max="21" width="14" customWidth="1"/>
  </cols>
  <sheetData>
    <row r="1" spans="1:21" x14ac:dyDescent="0.25">
      <c r="A1" t="s">
        <v>0</v>
      </c>
      <c r="B1" t="s">
        <v>1</v>
      </c>
      <c r="C1" t="s">
        <v>8</v>
      </c>
      <c r="D1" t="s">
        <v>2</v>
      </c>
      <c r="E1" s="2" t="s">
        <v>7</v>
      </c>
      <c r="F1" t="s">
        <v>3</v>
      </c>
      <c r="G1" t="s">
        <v>4</v>
      </c>
      <c r="H1" t="s">
        <v>5</v>
      </c>
      <c r="I1" t="s">
        <v>6</v>
      </c>
      <c r="J1" t="s">
        <v>12</v>
      </c>
      <c r="K1" t="s">
        <v>24</v>
      </c>
    </row>
    <row r="2" spans="1:21" x14ac:dyDescent="0.25">
      <c r="A2">
        <v>1</v>
      </c>
      <c r="B2" t="s">
        <v>9</v>
      </c>
      <c r="C2" t="b">
        <v>0</v>
      </c>
      <c r="D2">
        <v>302</v>
      </c>
      <c r="E2" s="2">
        <v>2.8</v>
      </c>
      <c r="F2">
        <v>17</v>
      </c>
      <c r="G2">
        <v>6</v>
      </c>
      <c r="H2">
        <v>12</v>
      </c>
      <c r="I2">
        <v>3</v>
      </c>
      <c r="J2" s="3">
        <f>AVERAGE(D2:D11)</f>
        <v>271</v>
      </c>
      <c r="M2" t="s">
        <v>11</v>
      </c>
      <c r="N2">
        <v>814.5</v>
      </c>
      <c r="Q2" t="s">
        <v>13</v>
      </c>
      <c r="R2">
        <f>_xlfn.STDEV.P(D2:D16)</f>
        <v>68.431181976250173</v>
      </c>
      <c r="U2" s="1"/>
    </row>
    <row r="3" spans="1:21" x14ac:dyDescent="0.25">
      <c r="A3">
        <v>2</v>
      </c>
      <c r="B3" t="s">
        <v>9</v>
      </c>
      <c r="C3" t="b">
        <v>0</v>
      </c>
      <c r="D3">
        <v>236</v>
      </c>
      <c r="E3" s="2">
        <v>2.7</v>
      </c>
      <c r="F3">
        <v>18</v>
      </c>
      <c r="G3">
        <v>10</v>
      </c>
      <c r="H3">
        <v>7</v>
      </c>
      <c r="I3">
        <v>3</v>
      </c>
      <c r="J3" s="3"/>
      <c r="M3" t="s">
        <v>10</v>
      </c>
      <c r="N3">
        <v>275.3</v>
      </c>
      <c r="O3">
        <f>SUM((814.5-275.3)/814.5)</f>
        <v>0.66200122774708414</v>
      </c>
      <c r="Q3" t="s">
        <v>14</v>
      </c>
      <c r="R3">
        <f>_xlfn.STDEV.P(D17:D31)</f>
        <v>415.31280848161776</v>
      </c>
    </row>
    <row r="4" spans="1:21" x14ac:dyDescent="0.25">
      <c r="A4">
        <v>3</v>
      </c>
      <c r="B4" t="s">
        <v>9</v>
      </c>
      <c r="C4" t="b">
        <v>0</v>
      </c>
      <c r="D4">
        <v>233</v>
      </c>
      <c r="E4" s="2">
        <v>2.8</v>
      </c>
      <c r="F4">
        <v>18</v>
      </c>
      <c r="G4">
        <v>10</v>
      </c>
      <c r="H4">
        <v>7</v>
      </c>
      <c r="I4">
        <v>3</v>
      </c>
      <c r="J4" s="3"/>
      <c r="M4" t="s">
        <v>9</v>
      </c>
      <c r="N4">
        <v>271</v>
      </c>
      <c r="Q4" t="s">
        <v>15</v>
      </c>
      <c r="R4">
        <f>_xlfn.STDEV.P(D32:D46)</f>
        <v>521.50157558087335</v>
      </c>
    </row>
    <row r="5" spans="1:21" x14ac:dyDescent="0.25">
      <c r="A5">
        <v>4</v>
      </c>
      <c r="B5" t="s">
        <v>9</v>
      </c>
      <c r="C5" t="b">
        <v>0</v>
      </c>
      <c r="D5">
        <v>257</v>
      </c>
      <c r="E5" s="2">
        <v>2.7</v>
      </c>
      <c r="F5">
        <v>19</v>
      </c>
      <c r="G5">
        <v>12</v>
      </c>
      <c r="H5">
        <v>4</v>
      </c>
      <c r="I5">
        <v>3</v>
      </c>
      <c r="J5" s="3"/>
    </row>
    <row r="6" spans="1:21" x14ac:dyDescent="0.25">
      <c r="A6">
        <v>5</v>
      </c>
      <c r="B6" t="s">
        <v>9</v>
      </c>
      <c r="C6" t="b">
        <v>0</v>
      </c>
      <c r="D6">
        <v>232</v>
      </c>
      <c r="E6" s="2">
        <v>2.7</v>
      </c>
      <c r="F6">
        <v>19</v>
      </c>
      <c r="G6">
        <v>12</v>
      </c>
      <c r="H6">
        <v>4</v>
      </c>
      <c r="I6">
        <v>3</v>
      </c>
      <c r="J6" s="3"/>
      <c r="M6" t="s">
        <v>11</v>
      </c>
      <c r="N6">
        <v>539.4</v>
      </c>
      <c r="Q6" t="s">
        <v>16</v>
      </c>
      <c r="R6">
        <f>MIN(D2:D16)</f>
        <v>188</v>
      </c>
      <c r="S6">
        <f>MAX(D2:D16)</f>
        <v>468</v>
      </c>
      <c r="T6">
        <f>SUM(S6-R6)</f>
        <v>280</v>
      </c>
    </row>
    <row r="7" spans="1:21" x14ac:dyDescent="0.25">
      <c r="A7">
        <v>6</v>
      </c>
      <c r="B7" t="s">
        <v>9</v>
      </c>
      <c r="C7" t="b">
        <v>0</v>
      </c>
      <c r="D7">
        <v>232</v>
      </c>
      <c r="E7" s="2">
        <v>2.7</v>
      </c>
      <c r="F7">
        <v>19</v>
      </c>
      <c r="G7">
        <v>12</v>
      </c>
      <c r="H7">
        <v>4</v>
      </c>
      <c r="I7">
        <v>3</v>
      </c>
      <c r="J7" s="3"/>
      <c r="M7" t="s">
        <v>10</v>
      </c>
      <c r="N7">
        <v>1026.5999999999999</v>
      </c>
      <c r="O7">
        <f>SUM((539.4-268.6)/539.4)</f>
        <v>0.50203930292918053</v>
      </c>
      <c r="Q7" t="s">
        <v>17</v>
      </c>
      <c r="R7">
        <f>MIN(D17:D31)</f>
        <v>222</v>
      </c>
      <c r="S7">
        <f>MAX(D17:D31)</f>
        <v>1643</v>
      </c>
      <c r="T7">
        <f t="shared" ref="T7:T8" si="0">SUM(S7-R7)</f>
        <v>1421</v>
      </c>
    </row>
    <row r="8" spans="1:21" x14ac:dyDescent="0.25">
      <c r="A8">
        <v>7</v>
      </c>
      <c r="B8" t="s">
        <v>9</v>
      </c>
      <c r="C8" t="b">
        <v>0</v>
      </c>
      <c r="D8">
        <v>468</v>
      </c>
      <c r="E8" s="2">
        <v>3.3</v>
      </c>
      <c r="F8">
        <v>11</v>
      </c>
      <c r="G8">
        <v>19</v>
      </c>
      <c r="H8">
        <v>5</v>
      </c>
      <c r="I8">
        <v>3</v>
      </c>
      <c r="J8" s="3"/>
      <c r="M8" t="s">
        <v>9</v>
      </c>
      <c r="N8">
        <v>268.60000000000002</v>
      </c>
      <c r="Q8" t="s">
        <v>18</v>
      </c>
      <c r="R8">
        <f>MIN(D32:D46)</f>
        <v>225</v>
      </c>
      <c r="S8">
        <f>MAX(D32:D46)</f>
        <v>1991</v>
      </c>
      <c r="T8">
        <f t="shared" si="0"/>
        <v>1766</v>
      </c>
    </row>
    <row r="9" spans="1:21" x14ac:dyDescent="0.25">
      <c r="A9">
        <v>8</v>
      </c>
      <c r="B9" t="s">
        <v>9</v>
      </c>
      <c r="C9" t="b">
        <v>0</v>
      </c>
      <c r="D9">
        <v>292</v>
      </c>
      <c r="E9" s="2">
        <v>2.9</v>
      </c>
      <c r="F9">
        <v>14</v>
      </c>
      <c r="G9">
        <v>17</v>
      </c>
      <c r="H9">
        <v>4</v>
      </c>
      <c r="I9">
        <v>3</v>
      </c>
      <c r="J9" s="3"/>
      <c r="R9" t="s">
        <v>21</v>
      </c>
      <c r="S9" t="s">
        <v>22</v>
      </c>
      <c r="T9" t="s">
        <v>23</v>
      </c>
    </row>
    <row r="10" spans="1:21" x14ac:dyDescent="0.25">
      <c r="A10">
        <v>9</v>
      </c>
      <c r="B10" t="s">
        <v>9</v>
      </c>
      <c r="C10" t="b">
        <v>0</v>
      </c>
      <c r="D10">
        <v>227</v>
      </c>
      <c r="E10" s="2">
        <v>2.7</v>
      </c>
      <c r="F10">
        <v>23</v>
      </c>
      <c r="G10">
        <v>11</v>
      </c>
      <c r="H10">
        <v>1</v>
      </c>
      <c r="I10">
        <v>3</v>
      </c>
      <c r="J10" s="3"/>
    </row>
    <row r="11" spans="1:21" x14ac:dyDescent="0.25">
      <c r="A11">
        <v>10</v>
      </c>
      <c r="B11" t="s">
        <v>9</v>
      </c>
      <c r="C11" t="b">
        <v>0</v>
      </c>
      <c r="D11">
        <v>231</v>
      </c>
      <c r="E11" s="2">
        <v>2.7</v>
      </c>
      <c r="F11">
        <v>24</v>
      </c>
      <c r="G11">
        <v>10</v>
      </c>
      <c r="H11">
        <v>1</v>
      </c>
      <c r="I11">
        <v>3</v>
      </c>
      <c r="J11" s="3"/>
      <c r="K11">
        <f>_xlfn.STDEV.P(D2:D11)</f>
        <v>70.465594441542891</v>
      </c>
    </row>
    <row r="12" spans="1:21" x14ac:dyDescent="0.25">
      <c r="A12">
        <v>11</v>
      </c>
      <c r="B12" t="s">
        <v>9</v>
      </c>
      <c r="C12" t="b">
        <v>1</v>
      </c>
      <c r="D12">
        <v>188</v>
      </c>
      <c r="E12" s="2">
        <v>3.6</v>
      </c>
      <c r="F12">
        <v>9</v>
      </c>
      <c r="G12">
        <v>10</v>
      </c>
      <c r="H12">
        <v>17</v>
      </c>
      <c r="I12">
        <v>2</v>
      </c>
      <c r="J12" s="3">
        <f>AVERAGE(D12:D16)</f>
        <v>268.60000000000002</v>
      </c>
    </row>
    <row r="13" spans="1:21" x14ac:dyDescent="0.25">
      <c r="A13">
        <v>12</v>
      </c>
      <c r="B13" t="s">
        <v>9</v>
      </c>
      <c r="C13" t="b">
        <v>1</v>
      </c>
      <c r="D13">
        <v>383</v>
      </c>
      <c r="E13" s="2">
        <v>3.3</v>
      </c>
      <c r="F13">
        <v>9</v>
      </c>
      <c r="G13">
        <v>9</v>
      </c>
      <c r="H13">
        <v>18</v>
      </c>
      <c r="I13">
        <v>2</v>
      </c>
      <c r="J13" s="3"/>
    </row>
    <row r="14" spans="1:21" x14ac:dyDescent="0.25">
      <c r="A14">
        <v>13</v>
      </c>
      <c r="B14" t="s">
        <v>9</v>
      </c>
      <c r="C14" t="b">
        <v>1</v>
      </c>
      <c r="D14">
        <v>244</v>
      </c>
      <c r="E14" s="2">
        <v>3.2</v>
      </c>
      <c r="F14">
        <v>11</v>
      </c>
      <c r="G14">
        <v>9</v>
      </c>
      <c r="H14">
        <v>16</v>
      </c>
      <c r="I14">
        <v>2</v>
      </c>
      <c r="J14" s="3"/>
    </row>
    <row r="15" spans="1:21" x14ac:dyDescent="0.25">
      <c r="A15">
        <v>14</v>
      </c>
      <c r="B15" t="s">
        <v>9</v>
      </c>
      <c r="C15" t="b">
        <v>1</v>
      </c>
      <c r="D15">
        <v>277</v>
      </c>
      <c r="E15" s="2">
        <v>3</v>
      </c>
      <c r="F15">
        <v>11</v>
      </c>
      <c r="G15">
        <v>12</v>
      </c>
      <c r="H15">
        <v>13</v>
      </c>
      <c r="I15">
        <v>2</v>
      </c>
      <c r="J15" s="3"/>
    </row>
    <row r="16" spans="1:21" x14ac:dyDescent="0.25">
      <c r="A16">
        <v>15</v>
      </c>
      <c r="B16" t="s">
        <v>9</v>
      </c>
      <c r="C16" t="b">
        <v>1</v>
      </c>
      <c r="D16">
        <v>251</v>
      </c>
      <c r="E16" s="2">
        <v>2.9</v>
      </c>
      <c r="F16">
        <v>11</v>
      </c>
      <c r="G16">
        <v>12</v>
      </c>
      <c r="H16">
        <v>13</v>
      </c>
      <c r="I16">
        <v>2</v>
      </c>
      <c r="J16" s="3"/>
      <c r="K16">
        <f>_xlfn.STDEV.P(D12:D16)</f>
        <v>64.139223568733669</v>
      </c>
    </row>
    <row r="17" spans="1:11" x14ac:dyDescent="0.25">
      <c r="A17">
        <v>16</v>
      </c>
      <c r="B17" t="s">
        <v>10</v>
      </c>
      <c r="C17" t="b">
        <v>0</v>
      </c>
      <c r="D17">
        <v>257</v>
      </c>
      <c r="E17" s="2">
        <v>2.7</v>
      </c>
      <c r="F17">
        <v>17</v>
      </c>
      <c r="G17">
        <v>7</v>
      </c>
      <c r="H17">
        <v>11</v>
      </c>
      <c r="I17">
        <v>3</v>
      </c>
      <c r="J17" s="3">
        <f>AVERAGE(D17:D26)</f>
        <v>275.3</v>
      </c>
    </row>
    <row r="18" spans="1:11" x14ac:dyDescent="0.25">
      <c r="A18">
        <v>17</v>
      </c>
      <c r="B18" t="s">
        <v>10</v>
      </c>
      <c r="C18" t="b">
        <v>0</v>
      </c>
      <c r="D18">
        <v>232</v>
      </c>
      <c r="E18" s="2">
        <v>2.7</v>
      </c>
      <c r="F18">
        <v>17</v>
      </c>
      <c r="G18">
        <v>8</v>
      </c>
      <c r="H18">
        <v>10</v>
      </c>
      <c r="I18">
        <v>3</v>
      </c>
      <c r="J18" s="3"/>
    </row>
    <row r="19" spans="1:11" x14ac:dyDescent="0.25">
      <c r="A19">
        <v>18</v>
      </c>
      <c r="B19" t="s">
        <v>10</v>
      </c>
      <c r="C19" t="b">
        <v>0</v>
      </c>
      <c r="D19">
        <v>222</v>
      </c>
      <c r="E19" s="2">
        <v>2.7</v>
      </c>
      <c r="F19">
        <v>18</v>
      </c>
      <c r="G19">
        <v>10</v>
      </c>
      <c r="H19">
        <v>7</v>
      </c>
      <c r="I19">
        <v>3</v>
      </c>
      <c r="J19" s="3"/>
    </row>
    <row r="20" spans="1:11" x14ac:dyDescent="0.25">
      <c r="A20">
        <v>19</v>
      </c>
      <c r="B20" t="s">
        <v>10</v>
      </c>
      <c r="C20" t="b">
        <v>0</v>
      </c>
      <c r="D20">
        <v>232</v>
      </c>
      <c r="E20" s="2">
        <v>2.7</v>
      </c>
      <c r="F20">
        <v>18</v>
      </c>
      <c r="G20">
        <v>13</v>
      </c>
      <c r="H20">
        <v>4</v>
      </c>
      <c r="I20">
        <v>3</v>
      </c>
      <c r="J20" s="3"/>
    </row>
    <row r="21" spans="1:11" x14ac:dyDescent="0.25">
      <c r="A21">
        <v>20</v>
      </c>
      <c r="B21" t="s">
        <v>10</v>
      </c>
      <c r="C21" t="b">
        <v>0</v>
      </c>
      <c r="D21">
        <v>231</v>
      </c>
      <c r="E21" s="2">
        <v>2.7</v>
      </c>
      <c r="F21">
        <v>18</v>
      </c>
      <c r="G21">
        <v>13</v>
      </c>
      <c r="H21">
        <v>4</v>
      </c>
      <c r="I21">
        <v>3</v>
      </c>
      <c r="J21" s="3"/>
    </row>
    <row r="22" spans="1:11" x14ac:dyDescent="0.25">
      <c r="A22">
        <v>21</v>
      </c>
      <c r="B22" t="s">
        <v>10</v>
      </c>
      <c r="C22" t="b">
        <v>0</v>
      </c>
      <c r="D22">
        <v>620</v>
      </c>
      <c r="E22" s="2">
        <v>2.7</v>
      </c>
      <c r="F22">
        <v>15</v>
      </c>
      <c r="G22">
        <v>16</v>
      </c>
      <c r="H22">
        <v>4</v>
      </c>
      <c r="I22">
        <v>3</v>
      </c>
      <c r="J22" s="3"/>
    </row>
    <row r="23" spans="1:11" x14ac:dyDescent="0.25">
      <c r="A23">
        <v>22</v>
      </c>
      <c r="B23" t="s">
        <v>10</v>
      </c>
      <c r="C23" t="b">
        <v>0</v>
      </c>
      <c r="D23">
        <v>269</v>
      </c>
      <c r="E23" s="2">
        <v>2.7</v>
      </c>
      <c r="F23">
        <v>16</v>
      </c>
      <c r="G23">
        <v>16</v>
      </c>
      <c r="H23">
        <v>3</v>
      </c>
      <c r="I23">
        <v>3</v>
      </c>
      <c r="J23" s="3"/>
    </row>
    <row r="24" spans="1:11" x14ac:dyDescent="0.25">
      <c r="A24">
        <v>23</v>
      </c>
      <c r="B24" t="s">
        <v>10</v>
      </c>
      <c r="C24" t="b">
        <v>0</v>
      </c>
      <c r="D24">
        <v>234</v>
      </c>
      <c r="E24" s="2">
        <v>2.7</v>
      </c>
      <c r="F24">
        <v>16</v>
      </c>
      <c r="G24">
        <v>18</v>
      </c>
      <c r="H24">
        <v>1</v>
      </c>
      <c r="I24">
        <v>3</v>
      </c>
      <c r="J24" s="3"/>
    </row>
    <row r="25" spans="1:11" x14ac:dyDescent="0.25">
      <c r="A25">
        <v>24</v>
      </c>
      <c r="B25" t="s">
        <v>10</v>
      </c>
      <c r="C25" t="b">
        <v>0</v>
      </c>
      <c r="D25">
        <v>223</v>
      </c>
      <c r="E25" s="2">
        <v>2.7</v>
      </c>
      <c r="F25">
        <v>24</v>
      </c>
      <c r="G25">
        <v>10</v>
      </c>
      <c r="H25">
        <v>1</v>
      </c>
      <c r="I25">
        <v>3</v>
      </c>
      <c r="J25" s="3"/>
    </row>
    <row r="26" spans="1:11" x14ac:dyDescent="0.25">
      <c r="A26">
        <v>25</v>
      </c>
      <c r="B26" t="s">
        <v>10</v>
      </c>
      <c r="C26" t="b">
        <v>0</v>
      </c>
      <c r="D26">
        <v>233</v>
      </c>
      <c r="E26" s="2">
        <v>2.7</v>
      </c>
      <c r="F26">
        <v>26</v>
      </c>
      <c r="G26">
        <v>8</v>
      </c>
      <c r="H26">
        <v>1</v>
      </c>
      <c r="I26">
        <v>3</v>
      </c>
      <c r="J26" s="3"/>
      <c r="K26">
        <f>_xlfn.STDEV.P(D17:D26)</f>
        <v>115.7480453398674</v>
      </c>
    </row>
    <row r="27" spans="1:11" x14ac:dyDescent="0.25">
      <c r="A27">
        <v>26</v>
      </c>
      <c r="B27" t="s">
        <v>10</v>
      </c>
      <c r="C27" t="b">
        <v>1</v>
      </c>
      <c r="D27">
        <v>1643</v>
      </c>
      <c r="E27" s="2">
        <v>2.7</v>
      </c>
      <c r="F27">
        <v>9</v>
      </c>
      <c r="G27">
        <v>10</v>
      </c>
      <c r="H27">
        <v>17</v>
      </c>
      <c r="I27">
        <v>2</v>
      </c>
      <c r="J27" s="3">
        <f>AVERAGE(D27:D31)</f>
        <v>1026.5999999999999</v>
      </c>
    </row>
    <row r="28" spans="1:11" x14ac:dyDescent="0.25">
      <c r="A28">
        <v>27</v>
      </c>
      <c r="B28" t="s">
        <v>10</v>
      </c>
      <c r="C28" t="b">
        <v>1</v>
      </c>
      <c r="D28">
        <v>807</v>
      </c>
      <c r="E28" s="2">
        <v>2.8</v>
      </c>
      <c r="F28">
        <v>14</v>
      </c>
      <c r="G28">
        <v>13</v>
      </c>
      <c r="H28">
        <v>9</v>
      </c>
      <c r="I28">
        <v>2</v>
      </c>
      <c r="J28" s="3"/>
    </row>
    <row r="29" spans="1:11" x14ac:dyDescent="0.25">
      <c r="A29">
        <v>28</v>
      </c>
      <c r="B29" t="s">
        <v>10</v>
      </c>
      <c r="C29" t="b">
        <v>1</v>
      </c>
      <c r="D29">
        <v>1124</v>
      </c>
      <c r="E29" s="2">
        <v>2.8</v>
      </c>
      <c r="F29">
        <v>8</v>
      </c>
      <c r="G29">
        <v>11</v>
      </c>
      <c r="H29">
        <v>17</v>
      </c>
      <c r="I29">
        <v>2</v>
      </c>
      <c r="J29" s="3"/>
    </row>
    <row r="30" spans="1:11" x14ac:dyDescent="0.25">
      <c r="A30">
        <v>29</v>
      </c>
      <c r="B30" t="s">
        <v>10</v>
      </c>
      <c r="C30" t="b">
        <v>1</v>
      </c>
      <c r="D30">
        <v>702</v>
      </c>
      <c r="E30" s="2">
        <v>2.7</v>
      </c>
      <c r="F30">
        <v>11</v>
      </c>
      <c r="G30">
        <v>9</v>
      </c>
      <c r="H30">
        <v>16</v>
      </c>
      <c r="I30">
        <v>2</v>
      </c>
      <c r="J30" s="3"/>
    </row>
    <row r="31" spans="1:11" x14ac:dyDescent="0.25">
      <c r="A31">
        <v>30</v>
      </c>
      <c r="B31" t="s">
        <v>10</v>
      </c>
      <c r="C31" t="b">
        <v>1</v>
      </c>
      <c r="D31">
        <v>857</v>
      </c>
      <c r="E31" s="2">
        <v>2.8</v>
      </c>
      <c r="F31">
        <v>11</v>
      </c>
      <c r="G31">
        <v>12</v>
      </c>
      <c r="H31">
        <v>13</v>
      </c>
      <c r="I31">
        <v>2</v>
      </c>
      <c r="J31" s="3"/>
      <c r="K31">
        <f>_xlfn.STDEV.P(D27:D31)</f>
        <v>338.16836043604081</v>
      </c>
    </row>
    <row r="32" spans="1:11" x14ac:dyDescent="0.25">
      <c r="A32">
        <v>31</v>
      </c>
      <c r="B32" t="s">
        <v>11</v>
      </c>
      <c r="C32" t="b">
        <v>0</v>
      </c>
      <c r="D32">
        <v>225</v>
      </c>
      <c r="E32" s="2">
        <v>3.1</v>
      </c>
      <c r="F32">
        <v>18</v>
      </c>
      <c r="G32">
        <v>10</v>
      </c>
      <c r="H32">
        <v>7</v>
      </c>
      <c r="I32">
        <v>3</v>
      </c>
      <c r="J32" s="3">
        <f>AVERAGE(D32:D41)</f>
        <v>814.5</v>
      </c>
    </row>
    <row r="33" spans="1:11" x14ac:dyDescent="0.25">
      <c r="A33">
        <v>32</v>
      </c>
      <c r="B33" t="s">
        <v>11</v>
      </c>
      <c r="C33" t="b">
        <v>0</v>
      </c>
      <c r="D33">
        <v>391</v>
      </c>
      <c r="E33" s="2">
        <v>3.1</v>
      </c>
      <c r="F33">
        <v>18</v>
      </c>
      <c r="G33">
        <v>10</v>
      </c>
      <c r="H33">
        <v>7</v>
      </c>
      <c r="I33">
        <v>3</v>
      </c>
      <c r="J33" s="3"/>
    </row>
    <row r="34" spans="1:11" x14ac:dyDescent="0.25">
      <c r="A34">
        <v>33</v>
      </c>
      <c r="B34" t="s">
        <v>11</v>
      </c>
      <c r="C34" t="b">
        <v>0</v>
      </c>
      <c r="D34">
        <v>240</v>
      </c>
      <c r="E34" s="2">
        <v>3</v>
      </c>
      <c r="F34">
        <v>18</v>
      </c>
      <c r="G34">
        <v>10</v>
      </c>
      <c r="H34">
        <v>7</v>
      </c>
      <c r="I34">
        <v>3</v>
      </c>
      <c r="J34" s="3"/>
    </row>
    <row r="35" spans="1:11" x14ac:dyDescent="0.25">
      <c r="A35">
        <v>34</v>
      </c>
      <c r="B35" t="s">
        <v>11</v>
      </c>
      <c r="C35" t="b">
        <v>0</v>
      </c>
      <c r="D35">
        <v>450</v>
      </c>
      <c r="E35" s="2">
        <v>3</v>
      </c>
      <c r="F35">
        <v>18</v>
      </c>
      <c r="G35">
        <v>10</v>
      </c>
      <c r="H35">
        <v>7</v>
      </c>
      <c r="I35">
        <v>3</v>
      </c>
      <c r="J35" s="3"/>
    </row>
    <row r="36" spans="1:11" x14ac:dyDescent="0.25">
      <c r="A36">
        <v>35</v>
      </c>
      <c r="B36" t="s">
        <v>11</v>
      </c>
      <c r="C36" t="b">
        <v>0</v>
      </c>
      <c r="D36">
        <v>674</v>
      </c>
      <c r="E36" s="2">
        <v>3.4</v>
      </c>
      <c r="F36">
        <v>18</v>
      </c>
      <c r="G36">
        <v>11</v>
      </c>
      <c r="H36">
        <v>6</v>
      </c>
      <c r="I36">
        <v>3</v>
      </c>
      <c r="J36" s="3"/>
    </row>
    <row r="37" spans="1:11" x14ac:dyDescent="0.25">
      <c r="A37">
        <v>36</v>
      </c>
      <c r="B37" t="s">
        <v>11</v>
      </c>
      <c r="C37" t="b">
        <v>0</v>
      </c>
      <c r="D37">
        <v>1075</v>
      </c>
      <c r="E37" s="2">
        <v>4.9000000000000004</v>
      </c>
      <c r="F37">
        <v>18</v>
      </c>
      <c r="G37">
        <v>11</v>
      </c>
      <c r="H37">
        <v>6</v>
      </c>
      <c r="I37">
        <v>3</v>
      </c>
      <c r="J37" s="3"/>
    </row>
    <row r="38" spans="1:11" x14ac:dyDescent="0.25">
      <c r="A38">
        <v>37</v>
      </c>
      <c r="B38" t="s">
        <v>11</v>
      </c>
      <c r="C38" t="b">
        <v>0</v>
      </c>
      <c r="D38">
        <v>1836</v>
      </c>
      <c r="E38" s="2">
        <v>10.1</v>
      </c>
      <c r="F38">
        <v>16</v>
      </c>
      <c r="G38">
        <v>18</v>
      </c>
      <c r="H38">
        <v>1</v>
      </c>
      <c r="I38">
        <v>3</v>
      </c>
      <c r="J38" s="3"/>
    </row>
    <row r="39" spans="1:11" x14ac:dyDescent="0.25">
      <c r="A39">
        <v>38</v>
      </c>
      <c r="B39" t="s">
        <v>11</v>
      </c>
      <c r="C39" t="b">
        <v>0</v>
      </c>
      <c r="D39">
        <v>1991</v>
      </c>
      <c r="E39" s="2">
        <v>9</v>
      </c>
      <c r="F39">
        <v>17</v>
      </c>
      <c r="G39">
        <v>17</v>
      </c>
      <c r="H39">
        <v>1</v>
      </c>
      <c r="I39">
        <v>3</v>
      </c>
      <c r="J39" s="3"/>
    </row>
    <row r="40" spans="1:11" x14ac:dyDescent="0.25">
      <c r="A40">
        <v>39</v>
      </c>
      <c r="B40" t="s">
        <v>11</v>
      </c>
      <c r="C40" t="b">
        <v>0</v>
      </c>
      <c r="D40">
        <v>901</v>
      </c>
      <c r="E40" s="2">
        <v>4.5999999999999996</v>
      </c>
      <c r="F40">
        <v>26</v>
      </c>
      <c r="G40">
        <v>8</v>
      </c>
      <c r="H40">
        <v>1</v>
      </c>
      <c r="I40">
        <v>3</v>
      </c>
      <c r="J40" s="3"/>
    </row>
    <row r="41" spans="1:11" x14ac:dyDescent="0.25">
      <c r="A41">
        <v>40</v>
      </c>
      <c r="B41" t="s">
        <v>11</v>
      </c>
      <c r="C41" t="b">
        <v>0</v>
      </c>
      <c r="D41">
        <v>362</v>
      </c>
      <c r="E41" s="2">
        <v>3.6</v>
      </c>
      <c r="F41">
        <v>28</v>
      </c>
      <c r="G41">
        <v>8</v>
      </c>
      <c r="H41">
        <v>1</v>
      </c>
      <c r="I41">
        <v>3</v>
      </c>
      <c r="J41" s="3"/>
      <c r="K41">
        <f>_xlfn.STDEV.P(D32:D41)</f>
        <v>609.69061826470647</v>
      </c>
    </row>
    <row r="42" spans="1:11" x14ac:dyDescent="0.25">
      <c r="A42">
        <v>41</v>
      </c>
      <c r="B42" t="s">
        <v>11</v>
      </c>
      <c r="C42" t="b">
        <v>1</v>
      </c>
      <c r="D42">
        <v>325</v>
      </c>
      <c r="E42" s="2">
        <v>3.8</v>
      </c>
      <c r="F42">
        <v>10</v>
      </c>
      <c r="G42">
        <v>10</v>
      </c>
      <c r="H42">
        <v>16</v>
      </c>
      <c r="I42">
        <v>2</v>
      </c>
      <c r="J42" s="3">
        <f>AVERAGE(D42:D46)</f>
        <v>539.4</v>
      </c>
    </row>
    <row r="43" spans="1:11" x14ac:dyDescent="0.25">
      <c r="A43">
        <v>42</v>
      </c>
      <c r="B43" t="s">
        <v>11</v>
      </c>
      <c r="C43" t="b">
        <v>1</v>
      </c>
      <c r="D43">
        <v>505</v>
      </c>
      <c r="E43" s="2">
        <v>3.8</v>
      </c>
      <c r="F43">
        <v>10</v>
      </c>
      <c r="G43">
        <v>8</v>
      </c>
      <c r="H43">
        <v>18</v>
      </c>
      <c r="I43">
        <v>2</v>
      </c>
      <c r="J43" s="3"/>
    </row>
    <row r="44" spans="1:11" x14ac:dyDescent="0.25">
      <c r="A44">
        <v>43</v>
      </c>
      <c r="B44" t="s">
        <v>11</v>
      </c>
      <c r="C44" t="b">
        <v>1</v>
      </c>
      <c r="D44">
        <v>536</v>
      </c>
      <c r="E44" s="2">
        <v>4.5999999999999996</v>
      </c>
      <c r="F44">
        <v>9</v>
      </c>
      <c r="G44">
        <v>10</v>
      </c>
      <c r="H44">
        <v>17</v>
      </c>
      <c r="I44">
        <v>2</v>
      </c>
      <c r="J44" s="3"/>
    </row>
    <row r="45" spans="1:11" x14ac:dyDescent="0.25">
      <c r="A45">
        <v>44</v>
      </c>
      <c r="B45" t="s">
        <v>11</v>
      </c>
      <c r="C45" t="b">
        <v>1</v>
      </c>
      <c r="D45">
        <v>541</v>
      </c>
      <c r="E45" s="2">
        <v>3.8</v>
      </c>
      <c r="F45">
        <v>9</v>
      </c>
      <c r="G45">
        <v>10</v>
      </c>
      <c r="H45">
        <v>17</v>
      </c>
      <c r="I45">
        <v>2</v>
      </c>
      <c r="J45" s="3"/>
    </row>
    <row r="46" spans="1:11" x14ac:dyDescent="0.25">
      <c r="A46">
        <v>45</v>
      </c>
      <c r="B46" t="s">
        <v>11</v>
      </c>
      <c r="C46" t="b">
        <v>1</v>
      </c>
      <c r="D46">
        <v>790</v>
      </c>
      <c r="E46" s="2">
        <v>4</v>
      </c>
      <c r="F46">
        <v>9</v>
      </c>
      <c r="G46">
        <v>10</v>
      </c>
      <c r="H46">
        <v>17</v>
      </c>
      <c r="I46">
        <v>2</v>
      </c>
      <c r="J46" s="3"/>
      <c r="K46">
        <f>_xlfn.STDEV.P(D42:D46)</f>
        <v>148.30050573076278</v>
      </c>
    </row>
    <row r="48" spans="1:11" x14ac:dyDescent="0.25">
      <c r="E48" t="s">
        <v>2</v>
      </c>
    </row>
    <row r="49" spans="2:8" x14ac:dyDescent="0.25">
      <c r="B49" t="s">
        <v>1</v>
      </c>
      <c r="C49" t="s">
        <v>8</v>
      </c>
      <c r="D49" t="s">
        <v>19</v>
      </c>
      <c r="E49" s="2">
        <v>1</v>
      </c>
      <c r="F49">
        <v>2</v>
      </c>
      <c r="G49">
        <v>3</v>
      </c>
      <c r="H49" t="s">
        <v>20</v>
      </c>
    </row>
    <row r="50" spans="2:8" x14ac:dyDescent="0.25">
      <c r="B50" t="s">
        <v>11</v>
      </c>
      <c r="C50" t="b">
        <v>0</v>
      </c>
      <c r="D50">
        <v>10</v>
      </c>
      <c r="E50" s="2">
        <v>208</v>
      </c>
      <c r="F50">
        <v>198</v>
      </c>
      <c r="G50">
        <v>203</v>
      </c>
      <c r="H50">
        <f t="shared" ref="H50:H52" si="1">AVERAGE(E50:G50)</f>
        <v>203</v>
      </c>
    </row>
    <row r="51" spans="2:8" x14ac:dyDescent="0.25">
      <c r="B51" t="s">
        <v>11</v>
      </c>
      <c r="C51" t="b">
        <v>0</v>
      </c>
      <c r="D51">
        <v>90</v>
      </c>
      <c r="E51" s="2">
        <v>238</v>
      </c>
      <c r="F51">
        <v>198</v>
      </c>
      <c r="G51">
        <v>198</v>
      </c>
      <c r="H51">
        <f t="shared" si="1"/>
        <v>211.33333333333334</v>
      </c>
    </row>
    <row r="52" spans="2:8" x14ac:dyDescent="0.25">
      <c r="B52" t="s">
        <v>11</v>
      </c>
      <c r="C52" t="b">
        <v>0</v>
      </c>
      <c r="D52">
        <v>168</v>
      </c>
      <c r="E52" s="2">
        <v>322</v>
      </c>
      <c r="F52">
        <v>255</v>
      </c>
      <c r="G52">
        <v>250</v>
      </c>
      <c r="H52">
        <f t="shared" si="1"/>
        <v>275.66666666666669</v>
      </c>
    </row>
    <row r="53" spans="2:8" x14ac:dyDescent="0.25">
      <c r="B53" t="s">
        <v>10</v>
      </c>
      <c r="C53" t="b">
        <v>0</v>
      </c>
      <c r="D53">
        <v>10</v>
      </c>
      <c r="E53" s="2">
        <v>145</v>
      </c>
      <c r="F53" s="2">
        <v>144</v>
      </c>
      <c r="G53" s="2">
        <v>150</v>
      </c>
      <c r="H53">
        <f t="shared" ref="H53:H55" si="2">AVERAGE(E53:G53)</f>
        <v>146.33333333333334</v>
      </c>
    </row>
    <row r="54" spans="2:8" x14ac:dyDescent="0.25">
      <c r="B54" t="s">
        <v>10</v>
      </c>
      <c r="C54" t="b">
        <v>0</v>
      </c>
      <c r="D54">
        <v>90</v>
      </c>
      <c r="E54" s="2">
        <v>147</v>
      </c>
      <c r="F54" s="2">
        <v>152</v>
      </c>
      <c r="G54" s="2">
        <v>157</v>
      </c>
      <c r="H54">
        <f t="shared" si="2"/>
        <v>152</v>
      </c>
    </row>
    <row r="55" spans="2:8" x14ac:dyDescent="0.25">
      <c r="B55" t="s">
        <v>10</v>
      </c>
      <c r="C55" t="b">
        <v>0</v>
      </c>
      <c r="D55">
        <v>168</v>
      </c>
      <c r="E55" s="2">
        <v>228</v>
      </c>
      <c r="F55" s="2">
        <v>233</v>
      </c>
      <c r="G55" s="2">
        <v>233</v>
      </c>
      <c r="H55">
        <f t="shared" si="2"/>
        <v>231.33333333333334</v>
      </c>
    </row>
    <row r="56" spans="2:8" x14ac:dyDescent="0.25">
      <c r="B56" t="s">
        <v>9</v>
      </c>
      <c r="C56" t="b">
        <v>0</v>
      </c>
      <c r="D56">
        <v>10</v>
      </c>
      <c r="E56" s="2">
        <v>147</v>
      </c>
      <c r="F56" s="2">
        <v>147</v>
      </c>
      <c r="G56" s="2">
        <v>144</v>
      </c>
      <c r="H56">
        <f t="shared" ref="H56:H58" si="3">AVERAGE(E56:G56)</f>
        <v>146</v>
      </c>
    </row>
    <row r="57" spans="2:8" x14ac:dyDescent="0.25">
      <c r="B57" t="s">
        <v>9</v>
      </c>
      <c r="C57" t="b">
        <v>0</v>
      </c>
      <c r="D57">
        <v>90</v>
      </c>
      <c r="E57" s="2">
        <v>162</v>
      </c>
      <c r="F57" s="2">
        <v>162</v>
      </c>
      <c r="G57" s="2">
        <v>160</v>
      </c>
      <c r="H57">
        <f t="shared" si="3"/>
        <v>161.33333333333334</v>
      </c>
    </row>
    <row r="58" spans="2:8" x14ac:dyDescent="0.25">
      <c r="B58" t="s">
        <v>9</v>
      </c>
      <c r="C58" t="b">
        <v>0</v>
      </c>
      <c r="D58">
        <v>168</v>
      </c>
      <c r="E58" s="2">
        <v>233</v>
      </c>
      <c r="F58" s="2">
        <v>233</v>
      </c>
      <c r="G58" s="2">
        <v>227</v>
      </c>
      <c r="H58">
        <f t="shared" si="3"/>
        <v>231</v>
      </c>
    </row>
  </sheetData>
  <mergeCells count="6">
    <mergeCell ref="J42:J46"/>
    <mergeCell ref="J12:J16"/>
    <mergeCell ref="J27:J31"/>
    <mergeCell ref="J2:J11"/>
    <mergeCell ref="J17:J26"/>
    <mergeCell ref="J32:J41"/>
  </mergeCells>
  <dataValidations count="2">
    <dataValidation type="custom" allowBlank="1" showInputMessage="1" showErrorMessage="1" sqref="B1 B79:C1048576 B47:B49 C47:C48" xr:uid="{D6F5B94C-BDB1-477E-8EB4-0D0064AAD0BE}">
      <formula1>"Dynamic;Static;Simple"</formula1>
    </dataValidation>
    <dataValidation type="list" allowBlank="1" showInputMessage="1" showErrorMessage="1" sqref="B74:B78 B2:B46 B64:B68 B50:B58" xr:uid="{C0D2343B-1835-4E54-9A01-43B8B2CF6197}">
      <formula1>"Dynamic,Static,Simple"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Lilford</dc:creator>
  <cp:lastModifiedBy>Robin</cp:lastModifiedBy>
  <dcterms:created xsi:type="dcterms:W3CDTF">2022-11-01T23:26:57Z</dcterms:created>
  <dcterms:modified xsi:type="dcterms:W3CDTF">2022-11-11T15:21:44Z</dcterms:modified>
</cp:coreProperties>
</file>