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cegekagroup-my.sharepoint.com/personal/lodewijk_vandersloot_cegeka_com/Documents/"/>
    </mc:Choice>
  </mc:AlternateContent>
  <xr:revisionPtr revIDLastSave="0" documentId="8_{C325E0EC-8772-45B9-999E-62B18205A6DA}" xr6:coauthVersionLast="47" xr6:coauthVersionMax="47" xr10:uidLastSave="{00000000-0000-0000-0000-000000000000}"/>
  <bookViews>
    <workbookView xWindow="-110" yWindow="-110" windowWidth="38620" windowHeight="21100" xr2:uid="{DF4ACD65-A047-4459-BB53-B5155585C1A6}"/>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1" l="1"/>
  <c r="Q5" i="1"/>
  <c r="N16" i="1"/>
  <c r="N7" i="1"/>
  <c r="Q4" i="1" s="1"/>
  <c r="M27" i="1"/>
  <c r="N15" i="1"/>
  <c r="N17" i="1" s="1"/>
  <c r="R4" i="1"/>
  <c r="N10" i="1"/>
  <c r="N11" i="1" s="1"/>
  <c r="N9" i="1"/>
  <c r="N8" i="1"/>
  <c r="N12" i="1" s="1"/>
  <c r="N13" i="1" s="1"/>
  <c r="N14" i="1" s="1"/>
  <c r="F23" i="1"/>
  <c r="E23" i="1"/>
  <c r="F4" i="1"/>
  <c r="E4"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Q23" i="1" l="1"/>
  <c r="R10" i="1"/>
  <c r="R15" i="1"/>
  <c r="R16" i="1"/>
  <c r="R11" i="1"/>
  <c r="R17" i="1"/>
  <c r="R12" i="1"/>
  <c r="R20" i="1"/>
  <c r="R19" i="1"/>
  <c r="R13" i="1"/>
  <c r="R21" i="1"/>
  <c r="R14" i="1"/>
  <c r="R18" i="1"/>
  <c r="R23" i="1"/>
  <c r="R22" i="1"/>
  <c r="R24" i="1"/>
  <c r="Q19" i="1"/>
  <c r="Q20" i="1" s="1"/>
  <c r="Q21" i="1" s="1"/>
  <c r="Q22" i="1" s="1"/>
  <c r="Q6" i="1"/>
  <c r="Q24" i="1"/>
  <c r="R8" i="1"/>
  <c r="R6" i="1"/>
  <c r="R7" i="1"/>
  <c r="R9" i="1"/>
  <c r="Q7" i="1" l="1"/>
  <c r="Q8" i="1" s="1"/>
  <c r="Q9" i="1" l="1"/>
  <c r="Q10" i="1" l="1"/>
  <c r="Q15" i="1" s="1"/>
  <c r="M26" i="1"/>
  <c r="Q13" i="1"/>
  <c r="Q12" i="1"/>
  <c r="Q14" i="1"/>
  <c r="Q16" i="1"/>
  <c r="Q17" i="1" s="1"/>
  <c r="Q18" i="1" s="1"/>
  <c r="Q11" i="1"/>
  <c r="M25" i="1"/>
</calcChain>
</file>

<file path=xl/sharedStrings.xml><?xml version="1.0" encoding="utf-8"?>
<sst xmlns="http://schemas.openxmlformats.org/spreadsheetml/2006/main" count="43" uniqueCount="24">
  <si>
    <t>X</t>
  </si>
  <si>
    <t>Y</t>
  </si>
  <si>
    <t>VLA ogo punten</t>
  </si>
  <si>
    <t>Verschuiving</t>
  </si>
  <si>
    <t>Hoogte</t>
  </si>
  <si>
    <t>Dikte van de letter</t>
  </si>
  <si>
    <t>Grote driehoek Aanliggende zijde</t>
  </si>
  <si>
    <t>Grote driehoek Tegenoverstaande zijde</t>
  </si>
  <si>
    <t>Grote driehoek Hypotenusa</t>
  </si>
  <si>
    <t>Kleine driehoek Aanliggende zijde</t>
  </si>
  <si>
    <t>Kleine driehoek Tegenoverstaande zijde</t>
  </si>
  <si>
    <t>Kleide driehoek Hypotenusa</t>
  </si>
  <si>
    <t>Verschuiving Y</t>
  </si>
  <si>
    <t>Verschuiving X</t>
  </si>
  <si>
    <t>M</t>
  </si>
  <si>
    <t>L</t>
  </si>
  <si>
    <t>Midden driehoek Aanliggende zijde</t>
  </si>
  <si>
    <t>Midden driehoek Tegenovergestelde zijde</t>
  </si>
  <si>
    <t>Midden driehoek Hypotenusa</t>
  </si>
  <si>
    <t>Vulling Kleur</t>
  </si>
  <si>
    <t>Lijn Kleur</t>
  </si>
  <si>
    <t>Lijndikte</t>
  </si>
  <si>
    <t>red</t>
  </si>
  <si>
    <t>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</si>
</sst>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2" xfId="0" applyBorder="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C9A36-D104-4780-9834-D44D135917F3}">
  <dimension ref="B2:R27"/>
  <sheetViews>
    <sheetView tabSelected="1" workbookViewId="0">
      <selection activeCell="M25" sqref="M25:M27"/>
    </sheetView>
  </sheetViews>
  <sheetFormatPr defaultRowHeight="15" x14ac:dyDescent="0.25"/>
  <cols>
    <col min="13" max="13" width="36.28515625" customWidth="1"/>
    <col min="14" max="15" width="12" bestFit="1" customWidth="1"/>
    <col min="16" max="16" width="12.7109375" bestFit="1" customWidth="1"/>
    <col min="17" max="18" width="12" bestFit="1" customWidth="1"/>
  </cols>
  <sheetData>
    <row r="2" spans="2:18" x14ac:dyDescent="0.25">
      <c r="B2" t="s">
        <v>2</v>
      </c>
      <c r="E2" t="s">
        <v>3</v>
      </c>
      <c r="M2" t="s">
        <v>4</v>
      </c>
      <c r="N2" s="1">
        <v>500</v>
      </c>
    </row>
    <row r="3" spans="2:18" x14ac:dyDescent="0.25">
      <c r="B3" t="s">
        <v>0</v>
      </c>
      <c r="C3" t="s">
        <v>1</v>
      </c>
      <c r="E3">
        <v>10</v>
      </c>
      <c r="F3">
        <v>10</v>
      </c>
      <c r="M3" t="s">
        <v>13</v>
      </c>
      <c r="N3" s="1">
        <v>50</v>
      </c>
    </row>
    <row r="4" spans="2:18" x14ac:dyDescent="0.25">
      <c r="B4">
        <v>0</v>
      </c>
      <c r="C4">
        <v>0</v>
      </c>
      <c r="E4">
        <f>B4+$E$3</f>
        <v>10</v>
      </c>
      <c r="F4">
        <f>C4+$F$3</f>
        <v>10</v>
      </c>
      <c r="M4" t="s">
        <v>12</v>
      </c>
      <c r="N4" s="2">
        <v>50</v>
      </c>
      <c r="P4" t="s">
        <v>14</v>
      </c>
      <c r="Q4">
        <f>0+N3+N7</f>
        <v>75</v>
      </c>
      <c r="R4">
        <f>0+N4</f>
        <v>50</v>
      </c>
    </row>
    <row r="5" spans="2:18" x14ac:dyDescent="0.25">
      <c r="B5">
        <v>57.735030000000002</v>
      </c>
      <c r="C5">
        <v>100</v>
      </c>
      <c r="E5">
        <f>B5+$E$3</f>
        <v>67.735029999999995</v>
      </c>
      <c r="F5">
        <f>C5+$F$3</f>
        <v>110</v>
      </c>
      <c r="M5" t="s">
        <v>19</v>
      </c>
      <c r="N5" t="s">
        <v>22</v>
      </c>
      <c r="P5" t="s">
        <v>15</v>
      </c>
      <c r="Q5">
        <f>N3</f>
        <v>50</v>
      </c>
      <c r="R5">
        <f>N4</f>
        <v>50</v>
      </c>
    </row>
    <row r="6" spans="2:18" x14ac:dyDescent="0.25">
      <c r="B6">
        <v>86.602540000000005</v>
      </c>
      <c r="C6">
        <v>100</v>
      </c>
      <c r="E6">
        <f>B6+$E$3</f>
        <v>96.602540000000005</v>
      </c>
      <c r="F6">
        <f>C6+$F$3</f>
        <v>110</v>
      </c>
      <c r="M6" t="s">
        <v>20</v>
      </c>
      <c r="N6" t="s">
        <v>23</v>
      </c>
      <c r="P6" t="s">
        <v>15</v>
      </c>
      <c r="Q6">
        <f>Q4+N10</f>
        <v>363.67513459481285</v>
      </c>
      <c r="R6">
        <f>R4+N9</f>
        <v>550</v>
      </c>
    </row>
    <row r="7" spans="2:18" x14ac:dyDescent="0.25">
      <c r="B7">
        <v>119.33757</v>
      </c>
      <c r="C7">
        <v>43.301270000000002</v>
      </c>
      <c r="E7">
        <f>B7+$E$3</f>
        <v>129.33757</v>
      </c>
      <c r="F7">
        <f>C7+$F$3</f>
        <v>53.301270000000002</v>
      </c>
      <c r="M7" t="s">
        <v>21</v>
      </c>
      <c r="N7">
        <f>N2/20</f>
        <v>25</v>
      </c>
      <c r="P7" t="s">
        <v>15</v>
      </c>
      <c r="Q7">
        <f>Q6+N14</f>
        <v>508.0127018922193</v>
      </c>
      <c r="R7">
        <f>R4+N9</f>
        <v>550</v>
      </c>
    </row>
    <row r="8" spans="2:18" x14ac:dyDescent="0.25">
      <c r="B8">
        <v>119.33575</v>
      </c>
      <c r="C8">
        <v>100</v>
      </c>
      <c r="E8">
        <f>B8+$E$3</f>
        <v>129.33575000000002</v>
      </c>
      <c r="F8">
        <f>C8+$F$3</f>
        <v>110</v>
      </c>
      <c r="M8" t="s">
        <v>5</v>
      </c>
      <c r="N8">
        <f>0.25*N2</f>
        <v>125</v>
      </c>
      <c r="P8" t="s">
        <v>15</v>
      </c>
      <c r="Q8">
        <f>Q7+N10-N16</f>
        <v>671.6878364870322</v>
      </c>
      <c r="R8">
        <f>R4+N15</f>
        <v>266.50635094610971</v>
      </c>
    </row>
    <row r="9" spans="2:18" x14ac:dyDescent="0.25">
      <c r="B9">
        <v>173.20508000000001</v>
      </c>
      <c r="C9">
        <v>100</v>
      </c>
      <c r="E9">
        <f>B9+$E$3</f>
        <v>183.20508000000001</v>
      </c>
      <c r="F9">
        <f>C9+$F$3</f>
        <v>110</v>
      </c>
      <c r="M9" t="s">
        <v>6</v>
      </c>
      <c r="N9">
        <f>N2</f>
        <v>500</v>
      </c>
      <c r="P9" t="s">
        <v>15</v>
      </c>
      <c r="Q9">
        <f>Q8</f>
        <v>671.6878364870322</v>
      </c>
      <c r="R9">
        <f>R4+N9</f>
        <v>550</v>
      </c>
    </row>
    <row r="10" spans="2:18" x14ac:dyDescent="0.25">
      <c r="B10">
        <v>216.50635</v>
      </c>
      <c r="C10">
        <v>25</v>
      </c>
      <c r="E10">
        <f>B10+$E$3</f>
        <v>226.50635</v>
      </c>
      <c r="F10">
        <f>C10+$F$3</f>
        <v>35</v>
      </c>
      <c r="M10" t="s">
        <v>7</v>
      </c>
      <c r="N10">
        <f>TAN(RADIANS(30))*N2</f>
        <v>288.67513459481285</v>
      </c>
      <c r="P10" t="s">
        <v>15</v>
      </c>
      <c r="Q10">
        <f>Q9+N8+N14</f>
        <v>941.02540378443859</v>
      </c>
      <c r="R10">
        <f>R4+N9</f>
        <v>550</v>
      </c>
    </row>
    <row r="11" spans="2:18" x14ac:dyDescent="0.25">
      <c r="B11">
        <v>245.37387000000001</v>
      </c>
      <c r="C11">
        <v>75</v>
      </c>
      <c r="E11">
        <f>B11+$E$3</f>
        <v>255.37387000000001</v>
      </c>
      <c r="F11">
        <f>C11+$F$3</f>
        <v>85</v>
      </c>
      <c r="M11" t="s">
        <v>8</v>
      </c>
      <c r="N11">
        <f>SQRT((N10*N10)+(N9*N9))</f>
        <v>577.35026918962569</v>
      </c>
      <c r="P11" t="s">
        <v>15</v>
      </c>
      <c r="Q11">
        <f>Q10+N10-N13</f>
        <v>1157.5317547305481</v>
      </c>
      <c r="R11">
        <f>R4+N8</f>
        <v>175</v>
      </c>
    </row>
    <row r="12" spans="2:18" x14ac:dyDescent="0.25">
      <c r="B12">
        <v>216.50635</v>
      </c>
      <c r="C12">
        <v>75</v>
      </c>
      <c r="E12">
        <f>B12+$E$3</f>
        <v>226.50635</v>
      </c>
      <c r="F12">
        <f>C12+$F$3</f>
        <v>85</v>
      </c>
      <c r="M12" t="s">
        <v>9</v>
      </c>
      <c r="N12">
        <f>N8</f>
        <v>125</v>
      </c>
      <c r="P12" t="s">
        <v>15</v>
      </c>
      <c r="Q12">
        <f>Q10+N10+N10-N14-N13</f>
        <v>1301.8693220279545</v>
      </c>
      <c r="R12">
        <f>R4+N9-N8</f>
        <v>425</v>
      </c>
    </row>
    <row r="13" spans="2:18" x14ac:dyDescent="0.25">
      <c r="B13">
        <v>202.07258999999999</v>
      </c>
      <c r="C13">
        <v>100</v>
      </c>
      <c r="E13">
        <f>B13+$E$3</f>
        <v>212.07258999999999</v>
      </c>
      <c r="F13">
        <f>C13+$F$3</f>
        <v>110</v>
      </c>
      <c r="M13" t="s">
        <v>10</v>
      </c>
      <c r="N13">
        <f>TAN(RADIANS(30))*N12</f>
        <v>72.168783648703211</v>
      </c>
      <c r="P13" t="s">
        <v>15</v>
      </c>
      <c r="Q13">
        <f>Q10+N14+N13</f>
        <v>1157.5317547305483</v>
      </c>
      <c r="R13">
        <f>R4+N9-N8</f>
        <v>425</v>
      </c>
    </row>
    <row r="14" spans="2:18" x14ac:dyDescent="0.25">
      <c r="B14">
        <v>288.67514</v>
      </c>
      <c r="C14">
        <v>100</v>
      </c>
      <c r="E14">
        <f>B14+$E$3</f>
        <v>298.67514</v>
      </c>
      <c r="F14">
        <f>C14+$F$3</f>
        <v>110</v>
      </c>
      <c r="M14" t="s">
        <v>11</v>
      </c>
      <c r="N14">
        <f>SQRT((N13*N13)+(N12*N12))</f>
        <v>144.33756729740642</v>
      </c>
      <c r="P14" t="s">
        <v>15</v>
      </c>
      <c r="Q14">
        <f>Q10+N14</f>
        <v>1085.362971081845</v>
      </c>
      <c r="R14">
        <f>R4+N9</f>
        <v>550</v>
      </c>
    </row>
    <row r="15" spans="2:18" x14ac:dyDescent="0.25">
      <c r="B15">
        <v>230.94011</v>
      </c>
      <c r="C15">
        <v>0</v>
      </c>
      <c r="E15">
        <f>B15+$E$3</f>
        <v>240.94011</v>
      </c>
      <c r="F15">
        <f>C15+$F$3</f>
        <v>10</v>
      </c>
      <c r="M15" t="s">
        <v>16</v>
      </c>
      <c r="N15">
        <f>N16/TAN(RADIANS(30))</f>
        <v>216.50635094610968</v>
      </c>
      <c r="P15" t="s">
        <v>15</v>
      </c>
      <c r="Q15">
        <f>Q10+N10+N10</f>
        <v>1518.3756729740642</v>
      </c>
      <c r="R15">
        <f>R4+N9</f>
        <v>550</v>
      </c>
    </row>
    <row r="16" spans="2:18" x14ac:dyDescent="0.25">
      <c r="B16">
        <v>202.07259999999999</v>
      </c>
      <c r="C16">
        <v>0</v>
      </c>
      <c r="E16">
        <f>B16+$E$3</f>
        <v>212.07259999999999</v>
      </c>
      <c r="F16">
        <f>C16+$F$3</f>
        <v>10</v>
      </c>
      <c r="M16" t="s">
        <v>17</v>
      </c>
      <c r="N16">
        <f>0.25*N2</f>
        <v>125</v>
      </c>
      <c r="P16" t="s">
        <v>15</v>
      </c>
      <c r="Q16">
        <f>Q10+N10</f>
        <v>1229.7005383792514</v>
      </c>
      <c r="R16">
        <f>R4</f>
        <v>50</v>
      </c>
    </row>
    <row r="17" spans="2:18" x14ac:dyDescent="0.25">
      <c r="B17">
        <v>158.77133000000001</v>
      </c>
      <c r="C17">
        <v>75</v>
      </c>
      <c r="E17">
        <f>B17+$E$3</f>
        <v>168.77133000000001</v>
      </c>
      <c r="F17">
        <f>C17+$F$3</f>
        <v>85</v>
      </c>
      <c r="M17" t="s">
        <v>18</v>
      </c>
      <c r="N17">
        <f>SQRT((N16*N16)+(N15*N15))</f>
        <v>250.00000000000003</v>
      </c>
      <c r="P17" t="s">
        <v>15</v>
      </c>
      <c r="Q17">
        <f>Q16-N14</f>
        <v>1085.362971081845</v>
      </c>
      <c r="R17">
        <f>R4</f>
        <v>50</v>
      </c>
    </row>
    <row r="18" spans="2:18" x14ac:dyDescent="0.25">
      <c r="B18">
        <v>144.33757</v>
      </c>
      <c r="C18">
        <v>75</v>
      </c>
      <c r="E18">
        <f>B18+$E$3</f>
        <v>154.33757</v>
      </c>
      <c r="F18">
        <f>C18+$F$3</f>
        <v>85</v>
      </c>
      <c r="P18" t="s">
        <v>15</v>
      </c>
      <c r="Q18">
        <f>Q17-N10+N13</f>
        <v>868.8566201357354</v>
      </c>
      <c r="R18">
        <f>R4+N9-N8</f>
        <v>425</v>
      </c>
    </row>
    <row r="19" spans="2:18" x14ac:dyDescent="0.25">
      <c r="B19">
        <v>144.33757</v>
      </c>
      <c r="C19">
        <v>0</v>
      </c>
      <c r="E19">
        <f>B19+$E$3</f>
        <v>154.33757</v>
      </c>
      <c r="F19">
        <f>C19+$F$3</f>
        <v>10</v>
      </c>
      <c r="P19" t="s">
        <v>15</v>
      </c>
      <c r="Q19">
        <f>Q4+N10+N14+N10</f>
        <v>796.6878364870322</v>
      </c>
      <c r="R19">
        <f>R4+N9-N8</f>
        <v>425</v>
      </c>
    </row>
    <row r="20" spans="2:18" x14ac:dyDescent="0.25">
      <c r="B20">
        <v>115.47006</v>
      </c>
      <c r="C20">
        <v>0</v>
      </c>
      <c r="E20">
        <f>B20+$E$3</f>
        <v>125.47006</v>
      </c>
      <c r="F20">
        <f>C20+$F$3</f>
        <v>10</v>
      </c>
      <c r="P20" t="s">
        <v>15</v>
      </c>
      <c r="Q20">
        <f>Q19</f>
        <v>796.6878364870322</v>
      </c>
      <c r="R20">
        <f>R4</f>
        <v>50</v>
      </c>
    </row>
    <row r="21" spans="2:18" x14ac:dyDescent="0.25">
      <c r="B21">
        <v>72.168760000000006</v>
      </c>
      <c r="C21">
        <v>75</v>
      </c>
      <c r="E21">
        <f>B21+$E$3</f>
        <v>82.168760000000006</v>
      </c>
      <c r="F21">
        <f>C21+$F$3</f>
        <v>85</v>
      </c>
      <c r="P21" t="s">
        <v>15</v>
      </c>
      <c r="Q21">
        <f>Q20-N14</f>
        <v>652.35026918962581</v>
      </c>
      <c r="R21">
        <f>R4</f>
        <v>50</v>
      </c>
    </row>
    <row r="22" spans="2:18" x14ac:dyDescent="0.25">
      <c r="B22">
        <v>28.867509999999999</v>
      </c>
      <c r="C22">
        <v>0</v>
      </c>
      <c r="E22">
        <f>B22+$E$3</f>
        <v>38.867509999999996</v>
      </c>
      <c r="F22">
        <f>C22+$F$3</f>
        <v>10</v>
      </c>
      <c r="P22" t="s">
        <v>15</v>
      </c>
      <c r="Q22">
        <f>Q21-N10+N13</f>
        <v>435.84391824351616</v>
      </c>
      <c r="R22">
        <f>R4+N9-N8</f>
        <v>425</v>
      </c>
    </row>
    <row r="23" spans="2:18" x14ac:dyDescent="0.25">
      <c r="B23">
        <v>0</v>
      </c>
      <c r="C23">
        <v>0</v>
      </c>
      <c r="E23">
        <f>B23+$E$3</f>
        <v>10</v>
      </c>
      <c r="F23">
        <f>C23+$F$3</f>
        <v>10</v>
      </c>
      <c r="P23" t="s">
        <v>15</v>
      </c>
      <c r="Q23">
        <f>Q4+N14</f>
        <v>219.33756729740642</v>
      </c>
      <c r="R23">
        <f>R4</f>
        <v>50</v>
      </c>
    </row>
    <row r="24" spans="2:18" x14ac:dyDescent="0.25">
      <c r="P24" t="s">
        <v>15</v>
      </c>
      <c r="Q24">
        <f>Q4</f>
        <v>75</v>
      </c>
      <c r="R24">
        <f>R4</f>
        <v>50</v>
      </c>
    </row>
    <row r="25" spans="2:18" x14ac:dyDescent="0.25">
      <c r="M25" t="str">
        <f>_xlfn.CONCAT("&lt;svg width=""",MAX(Q4:Q24)+N3,""" height=""",MAX(R4:R24)+N4,"""&gt;")</f>
        <v>&lt;svg width="1568.37567297406" height="600"&gt;</v>
      </c>
    </row>
    <row r="26" spans="2:18" x14ac:dyDescent="0.25">
      <c r="M26" t="str">
        <f>_xlfn.CONCAT("  &lt;path id=""logo"" d=""",P4,Q4," ",R4," ",P5,Q5," ",R5," ",P6,Q6," ",R6," ",P7,Q7," ",R7," ",P8,Q8," ",R8," ",P9,Q9," ",R9," ",P10,Q10," ",R10," ",P11,Q11," ",R11," ",P12,Q12," ",R12," ",P13,Q13," ",R13," ",P14,Q14," ",R14," ",P15,Q15," ",R15," ",P16,Q16," ",R16," ",P17,Q17," ",R17," ",P18,Q18," ",R18," ",P19,Q19," ",R19," ",P20,Q20," ",R20," ",P21,Q21," ",R21," ",P22,Q22," ",R22," ",P23,Q23," ",R23," ",P24,Q24," ",R24,""" fill=""",N5,""" stroke=""",N6,""" stroke-width=""",N7,"""&gt;")</f>
        <v xml:space="preserve">  &lt;path id="logo" d="M75 50 L50 50 L363.675134594813 550 L508.012701892219 550 L671.687836487032 266.50635094611 L671.687836487032 550 L941.025403784439 550 L1157.53175473055 175 L1301.86932202795 425 L1157.53175473055 425 L1085.36297108184 550 L1518.37567297406 550 L1229.70053837925 50 L1085.36297108184 50 L868.856620135735 425 L796.687836487032 425 L796.687836487032 50 L652.350269189626 50 L435.843918243516 425 L219.337567297406 50 L75 50" fill="red" stroke="black" stroke-width="25"&gt;</v>
      </c>
    </row>
    <row r="27" spans="2:18" x14ac:dyDescent="0.25">
      <c r="M27" t="str">
        <f>_xlfn.CONCAT("&lt;svg /&gt;")</f>
        <v>&lt;svg /&gt;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Lodewijk van der Sloot</dc:creator>
  <cp:lastModifiedBy>Lodewijk van der Sloot</cp:lastModifiedBy>
  <dcterms:created xsi:type="dcterms:W3CDTF">2023-08-04T07:22:34Z</dcterms:created>
  <dcterms:modified xsi:type="dcterms:W3CDTF">2023-08-04T11:36:14Z</dcterms:modified>
</cp:coreProperties>
</file>