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V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<sst xmlns="http://schemas.openxmlformats.org/spreadsheetml/2006/main" count="38" uniqueCount="36">
  <si>
    <t xml:space="preserve">DATA</t>
  </si>
  <si>
    <t xml:space="preserve">CATEGORIA</t>
  </si>
  <si>
    <t xml:space="preserve">LUOGO</t>
  </si>
  <si>
    <t xml:space="preserve">NOME PRODOTTO</t>
  </si>
  <si>
    <t xml:space="preserve">PREZZO</t>
  </si>
  <si>
    <t xml:space="preserve">EXTRA</t>
  </si>
  <si>
    <t xml:space="preserve">COMMENTI</t>
  </si>
  <si>
    <t xml:space="preserve">PREZZO TOT</t>
  </si>
  <si>
    <t xml:space="preserve">PREZZO SU 12 MESI</t>
  </si>
  <si>
    <t xml:space="preserve">PREZZO SU 52 SETTIMANE</t>
  </si>
  <si>
    <t xml:space="preserve">A</t>
  </si>
  <si>
    <t xml:space="preserve">Chopsticks Prati - Roma</t>
  </si>
  <si>
    <t xml:space="preserve">AYCE + Acqua Nepi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</si>
  <si>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</si>
  <si>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</si>
  <si>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</si>
  <si>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</si>
  <si>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</si>
  <si>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</si>
  <si>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</si>
  <si>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</si>
  <si>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L</t>
  </si>
  <si>
    <t xml:space="preserve">M</t>
  </si>
  <si>
    <t xml:space="preserve">N</t>
  </si>
  <si>
    <t xml:space="preserve">O</t>
  </si>
  <si>
    <t xml:space="preserve">P</t>
  </si>
  <si>
    <t xml:space="preserve">Q</t>
  </si>
  <si>
    <t xml:space="preserve">R</t>
  </si>
  <si>
    <t xml:space="preserve">S</t>
  </si>
  <si>
    <t xml:space="preserve">T</t>
  </si>
  <si>
    <t xml:space="preserve">U</t>
  </si>
  <si>
    <t xml:space="preserve">V</t>
  </si>
  <si>
    <t xml:space="preserve">Z</t>
  </si>
  <si>
    <t xml:space="preserve">X</t>
  </si>
  <si>
    <t xml:space="preserve">TOTALE</t>
  </si>
  <si>
    <t xml:space="preserve">MEDIA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</si>
</sst>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F800]dddd&quot;, &quot;mmmm\ dd&quot;, &quot;yyyy"/>
    <numFmt numFmtId="166" formatCode="_-* #,##0.00\ [$€-410]_-;\-* #,##0.00\ [$€-410]_-;_-* \-??\ [$€-410]_-;_-@_-"/>
    <numFmt numFmtId="167" formatCode="_-* #,##0.00&quot; €&quot;_-;\-* #,##0.00&quot; €&quot;_-;_-* \-??&quot; €&quot;_-;_-@_-"/>
    <numFmt numFmtId="168" formatCode="_([$€-2]\ * #,##0.00_);_([$€-2]\ * \(#,##0.00\);_([$€-2]\ * \-??_);_(@_)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i val="true"/>
      <sz val="11"/>
      <color rgb="FF7F7F7F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5B9BD5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5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5B9BD5"/>
        </patternFill>
      </fill>
    </dxf>
    <dxf>
      <fill>
        <patternFill patternType="solid">
          <fgColor rgb="FF7F7F7F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:G" headerRowCount="1" totalsRowCount="0" totalsRowShown="0">
  <autoFilter ref="A:G"/>
  <tableColumns count="7">
    <tableColumn id="1" name="DATA"/>
    <tableColumn id="2" name="CATEGORIA"/>
    <tableColumn id="3" name="LUOGO"/>
    <tableColumn id="4" name="NOME PRODOTTO"/>
    <tableColumn id="5" name="PREZZO"/>
    <tableColumn id="6" name="EXTRA"/>
    <tableColumn id="7" name="COMMENTI"/>
  </tableColumns>
</table>
</file>

<file path=xl/tables/table2.xml><?xml version="1.0" encoding="utf-8"?>
<table xmlns="http://schemas.openxmlformats.org/spreadsheetml/2006/main" id="2" name="Table3" displayName="Table3" ref="I1:L26" headerRowCount="1" totalsRowCount="0" totalsRowShown="0">
  <autoFilter ref="I1:L26"/>
  <tableColumns count="4">
    <tableColumn id="1" name="CATEGORIA"/>
    <tableColumn id="2" name="PREZZO TOT"/>
    <tableColumn id="3" name="PREZZO SU 12 MESI"/>
    <tableColumn id="4" name="PREZZO SU 52 SETTIMAN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6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K2" activeCellId="0" sqref="K2"/>
    </sheetView>
  </sheetViews>
  <sheetFormatPr defaultColWidth="8.4765625" defaultRowHeight="15" zeroHeight="false" outlineLevelRow="0" outlineLevelCol="0"/>
  <cols>
    <col collapsed="false" customWidth="true" hidden="false" outlineLevel="0" max="1" min="1" style="1" width="34.86"/>
    <col collapsed="false" customWidth="true" hidden="false" outlineLevel="0" max="2" min="2" style="0" width="14.43"/>
    <col collapsed="false" customWidth="true" hidden="false" outlineLevel="0" max="3" min="3" style="0" width="22.71"/>
    <col collapsed="false" customWidth="true" hidden="false" outlineLevel="0" max="4" min="4" style="0" width="37"/>
    <col collapsed="false" customWidth="true" hidden="false" outlineLevel="0" max="5" min="5" style="2" width="22.71"/>
    <col collapsed="false" customWidth="true" hidden="false" outlineLevel="0" max="7" min="6" style="0" width="22.71"/>
    <col collapsed="false" customWidth="true" hidden="false" outlineLevel="0" max="8" min="8" style="0" width="5"/>
    <col collapsed="false" customWidth="true" hidden="false" outlineLevel="0" max="9" min="9" style="0" width="17.43"/>
    <col collapsed="false" customWidth="true" hidden="false" outlineLevel="0" max="10" min="10" style="0" width="16.86"/>
    <col collapsed="false" customWidth="true" hidden="false" outlineLevel="0" max="11" min="11" style="0" width="21.43"/>
    <col collapsed="false" customWidth="true" hidden="false" outlineLevel="0" max="12" min="12" style="0" width="27.15"/>
  </cols>
  <sheetData>
    <row r="1" customFormat="false" ht="15.7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I1" s="6" t="s">
        <v>1</v>
      </c>
      <c r="J1" s="7" t="s">
        <v>7</v>
      </c>
      <c r="K1" s="8" t="s">
        <v>8</v>
      </c>
      <c r="L1" s="9" t="s">
        <v>9</v>
      </c>
    </row>
    <row r="2" customFormat="false" ht="15.75" hidden="false" customHeight="false" outlineLevel="0" collapsed="false">
      <c r="A2" s="1" t="n">
        <v>45623</v>
      </c>
      <c r="B2" s="0" t="s">
        <v>10</v>
      </c>
      <c r="C2" s="0" t="s">
        <v>11</v>
      </c>
      <c r="D2" s="0" t="s">
        <v>12</v>
      </c>
      <c r="E2" s="2" t="n">
        <f aca="false">30.4+3.5</f>
        <v>33.9</v>
      </c>
      <c r="I2" s="10" t="s">
        <v>10</v>
      </c>
      <c r="J2" s="11" t="n">
        <f aca="false">SUMIF(PROVA!$B$1:$B$1048575,"A",PROVA!$E$1:$E$1048575)</f>
        <v>33.9</v>
      </c>
      <c r="K2" s="12" t="n">
        <f aca="false">J2/12</f>
        <v>2.825</v>
      </c>
      <c r="L2" s="13" t="n">
        <f aca="false">J2/52</f>
        <v>0.651923076923077</v>
      </c>
    </row>
    <row r="3" customFormat="false" ht="15" hidden="false" customHeight="false" outlineLevel="0" collapsed="false">
      <c r="I3" s="10" t="s">
        <v>13</v>
      </c>
      <c r="J3" s="11" t="n">
        <f aca="false">SUMIF(PROVA!$B$1:$B$1048575,"B",PROVA!$E$1:$E$1048575)</f>
        <v>0</v>
      </c>
      <c r="K3" s="12" t="n">
        <f aca="false">J3/12</f>
        <v>0</v>
      </c>
      <c r="L3" s="13" t="n">
        <f aca="false">J3/52</f>
        <v>0</v>
      </c>
    </row>
    <row r="4" customFormat="false" ht="15" hidden="false" customHeight="false" outlineLevel="0" collapsed="false">
      <c r="I4" s="10" t="s">
        <v>14</v>
      </c>
      <c r="J4" s="11" t="n">
        <f aca="false">SUMIF(PROVA!$B$1:$B$1048575,"C",PROVA!$E$1:$E$1048575)</f>
        <v>0</v>
      </c>
      <c r="K4" s="12" t="n">
        <f aca="false">J4/12</f>
        <v>0</v>
      </c>
      <c r="L4" s="13" t="n">
        <f aca="false">J4/52</f>
        <v>0</v>
      </c>
    </row>
    <row r="5" customFormat="false" ht="15" hidden="false" customHeight="false" outlineLevel="0" collapsed="false">
      <c r="I5" s="10" t="s">
        <v>15</v>
      </c>
      <c r="J5" s="11" t="n">
        <f aca="false">SUMIF(PROVA!$B$1:$B$1048575,"D",PROVA!$E$1:$E$1048575)</f>
        <v>0</v>
      </c>
      <c r="K5" s="12" t="n">
        <f aca="false">J5/12</f>
        <v>0</v>
      </c>
      <c r="L5" s="13" t="n">
        <f aca="false">J5/52</f>
        <v>0</v>
      </c>
    </row>
    <row r="6" customFormat="false" ht="15" hidden="false" customHeight="false" outlineLevel="0" collapsed="false">
      <c r="I6" s="10" t="s">
        <v>16</v>
      </c>
      <c r="J6" s="11" t="n">
        <f aca="false">SUMIF(PROVA!$B$1:$B$1048575,"E",PROVA!$E$1:$E$1048575)</f>
        <v>0</v>
      </c>
      <c r="K6" s="12" t="n">
        <f aca="false">J6/12</f>
        <v>0</v>
      </c>
      <c r="L6" s="13" t="n">
        <f aca="false">J6/52</f>
        <v>0</v>
      </c>
    </row>
    <row r="7" customFormat="false" ht="15" hidden="false" customHeight="false" outlineLevel="0" collapsed="false">
      <c r="I7" s="10" t="s">
        <v>17</v>
      </c>
      <c r="J7" s="11" t="n">
        <f aca="false">SUMIF(PROVA!$B$1:$B$1048575,"F",PROVA!$E$1:$E$1048575)</f>
        <v>0</v>
      </c>
      <c r="K7" s="12" t="n">
        <f aca="false">J7/12</f>
        <v>0</v>
      </c>
      <c r="L7" s="13" t="n">
        <f aca="false">J7/52</f>
        <v>0</v>
      </c>
    </row>
    <row r="8" customFormat="false" ht="15" hidden="false" customHeight="false" outlineLevel="0" collapsed="false">
      <c r="I8" s="10" t="s">
        <v>18</v>
      </c>
      <c r="J8" s="11" t="n">
        <f aca="false">SUMIF(PROVA!$B$1:$B$1048575,"G",PROVA!$E$1:$E$1048575)</f>
        <v>0</v>
      </c>
      <c r="K8" s="12" t="n">
        <f aca="false">J8/12</f>
        <v>0</v>
      </c>
      <c r="L8" s="13" t="n">
        <f aca="false">J8/52</f>
        <v>0</v>
      </c>
    </row>
    <row r="9" customFormat="false" ht="15" hidden="false" customHeight="false" outlineLevel="0" collapsed="false">
      <c r="I9" s="10" t="s">
        <v>19</v>
      </c>
      <c r="J9" s="11" t="n">
        <f aca="false">SUMIF(PROVA!$B$1:$B$1048575,"H",PROVA!$E$1:$E$1048575)</f>
        <v>0</v>
      </c>
      <c r="K9" s="12" t="n">
        <f aca="false">J9/12</f>
        <v>0</v>
      </c>
      <c r="L9" s="13" t="n">
        <f aca="false">J9/52</f>
        <v>0</v>
      </c>
    </row>
    <row r="10" customFormat="false" ht="15" hidden="false" customHeight="false" outlineLevel="0" collapsed="false">
      <c r="I10" s="10" t="s">
        <v>20</v>
      </c>
      <c r="J10" s="11" t="n">
        <f aca="false">SUMIF(PROVA!$B$1:$B$1048575,"I",PROVA!$E$1:$E$1048575)</f>
        <v>0</v>
      </c>
      <c r="K10" s="12" t="n">
        <f aca="false">J10/12</f>
        <v>0</v>
      </c>
      <c r="L10" s="13" t="n">
        <f aca="false">J10/52</f>
        <v>0</v>
      </c>
    </row>
    <row r="11" customFormat="false" ht="15" hidden="false" customHeight="false" outlineLevel="0" collapsed="false">
      <c r="I11" s="10" t="s">
        <v>21</v>
      </c>
      <c r="J11" s="11" t="n">
        <f aca="false">SUMIF(PROVA!$B$1:$B$1048575,"L",PROVA!$E$1:$E$1048575)</f>
        <v>0</v>
      </c>
      <c r="K11" s="12" t="n">
        <f aca="false">J11/12</f>
        <v>0</v>
      </c>
      <c r="L11" s="13" t="n">
        <f aca="false">J11/52</f>
        <v>0</v>
      </c>
    </row>
    <row r="12" customFormat="false" ht="15" hidden="false" customHeight="false" outlineLevel="0" collapsed="false">
      <c r="I12" s="10" t="s">
        <v>22</v>
      </c>
      <c r="J12" s="11" t="n">
        <f aca="false">SUMIF(PROVA!$B$1:$B$1048575,"M",PROVA!$E$1:$E$1048575)</f>
        <v>0</v>
      </c>
      <c r="K12" s="12" t="n">
        <f aca="false">J12/12</f>
        <v>0</v>
      </c>
      <c r="L12" s="13" t="n">
        <f aca="false">J12/52</f>
        <v>0</v>
      </c>
    </row>
    <row r="13" customFormat="false" ht="15" hidden="false" customHeight="false" outlineLevel="0" collapsed="false">
      <c r="I13" s="10" t="s">
        <v>23</v>
      </c>
      <c r="J13" s="11" t="n">
        <f aca="false">SUMIF(PROVA!$B$1:$B$1048575,"N",PROVA!$E$1:$E$1048575)</f>
        <v>0</v>
      </c>
      <c r="K13" s="12" t="n">
        <f aca="false">J13/12</f>
        <v>0</v>
      </c>
      <c r="L13" s="13" t="n">
        <f aca="false">J13/52</f>
        <v>0</v>
      </c>
    </row>
    <row r="14" customFormat="false" ht="15" hidden="false" customHeight="false" outlineLevel="0" collapsed="false">
      <c r="I14" s="10" t="s">
        <v>24</v>
      </c>
      <c r="J14" s="11" t="n">
        <f aca="false">SUMIF(PROVA!$B$1:$B$1048575,"O",PROVA!$E$1:$E$1048575)</f>
        <v>0</v>
      </c>
      <c r="K14" s="12" t="n">
        <f aca="false">J14/12</f>
        <v>0</v>
      </c>
      <c r="L14" s="13" t="n">
        <f aca="false">J14/52</f>
        <v>0</v>
      </c>
    </row>
    <row r="15" customFormat="false" ht="15" hidden="false" customHeight="false" outlineLevel="0" collapsed="false">
      <c r="I15" s="10" t="s">
        <v>25</v>
      </c>
      <c r="J15" s="11" t="n">
        <f aca="false">SUMIF(PROVA!$B$1:$B$1048575,"P",PROVA!$E$1:$E$1048575)</f>
        <v>0</v>
      </c>
      <c r="K15" s="12" t="n">
        <f aca="false">J15/12</f>
        <v>0</v>
      </c>
      <c r="L15" s="13" t="n">
        <f aca="false">J15/52</f>
        <v>0</v>
      </c>
    </row>
    <row r="16" customFormat="false" ht="15" hidden="false" customHeight="false" outlineLevel="0" collapsed="false">
      <c r="I16" s="10" t="s">
        <v>26</v>
      </c>
      <c r="J16" s="11" t="n">
        <f aca="false">SUMIF(PROVA!$B$1:$B$1048575,"Q",PROVA!$E$1:$E$1048575)</f>
        <v>0</v>
      </c>
      <c r="K16" s="12" t="n">
        <f aca="false">J16/12</f>
        <v>0</v>
      </c>
      <c r="L16" s="13" t="n">
        <f aca="false">J16/52</f>
        <v>0</v>
      </c>
    </row>
    <row r="17" customFormat="false" ht="15" hidden="false" customHeight="false" outlineLevel="0" collapsed="false">
      <c r="I17" s="10" t="s">
        <v>27</v>
      </c>
      <c r="J17" s="11" t="n">
        <f aca="false">SUMIF(PROVA!$B$1:$B$1048575,"R",PROVA!$E$1:$E$1048575)</f>
        <v>0</v>
      </c>
      <c r="K17" s="12" t="n">
        <f aca="false">J17/12</f>
        <v>0</v>
      </c>
      <c r="L17" s="13" t="n">
        <f aca="false">J17/52</f>
        <v>0</v>
      </c>
    </row>
    <row r="18" customFormat="false" ht="15" hidden="false" customHeight="false" outlineLevel="0" collapsed="false">
      <c r="I18" s="10" t="s">
        <v>28</v>
      </c>
      <c r="J18" s="11" t="n">
        <f aca="false">SUMIF(PROVA!$B$1:$B$1048575,"S",PROVA!$E$1:$E$1048575)</f>
        <v>0</v>
      </c>
      <c r="K18" s="12" t="n">
        <f aca="false">J18/12</f>
        <v>0</v>
      </c>
      <c r="L18" s="13" t="n">
        <f aca="false">J18/52</f>
        <v>0</v>
      </c>
    </row>
    <row r="19" customFormat="false" ht="15" hidden="false" customHeight="false" outlineLevel="0" collapsed="false">
      <c r="I19" s="10" t="s">
        <v>29</v>
      </c>
      <c r="J19" s="11" t="n">
        <f aca="false">SUMIF(PROVA!$B$1:$B$1048575,"T",PROVA!$E$1:$E$1048575)</f>
        <v>0</v>
      </c>
      <c r="K19" s="12" t="n">
        <f aca="false">J19/12</f>
        <v>0</v>
      </c>
      <c r="L19" s="13" t="n">
        <f aca="false">J19/52</f>
        <v>0</v>
      </c>
    </row>
    <row r="20" customFormat="false" ht="15" hidden="false" customHeight="false" outlineLevel="0" collapsed="false">
      <c r="I20" s="10" t="s">
        <v>30</v>
      </c>
      <c r="J20" s="11" t="n">
        <f aca="false">SUMIF(PROVA!$B$1:$B$1048575,"U",PROVA!$E$1:$E$1048575)</f>
        <v>0</v>
      </c>
      <c r="K20" s="12" t="n">
        <f aca="false">J20/12</f>
        <v>0</v>
      </c>
      <c r="L20" s="13" t="n">
        <f aca="false">J20/52</f>
        <v>0</v>
      </c>
    </row>
    <row r="21" customFormat="false" ht="15" hidden="false" customHeight="false" outlineLevel="0" collapsed="false">
      <c r="I21" s="10" t="s">
        <v>31</v>
      </c>
      <c r="J21" s="11" t="n">
        <f aca="false">SUMIF(PROVA!$B$1:$B$1048575,"V",PROVA!$E$1:$E$1048575)</f>
        <v>0</v>
      </c>
      <c r="K21" s="12" t="n">
        <f aca="false">J21/12</f>
        <v>0</v>
      </c>
      <c r="L21" s="13" t="n">
        <f aca="false">J21/52</f>
        <v>0</v>
      </c>
    </row>
    <row r="22" customFormat="false" ht="15" hidden="false" customHeight="false" outlineLevel="0" collapsed="false">
      <c r="I22" s="10" t="s">
        <v>32</v>
      </c>
      <c r="J22" s="11" t="n">
        <f aca="false">SUMIF(PROVA!$B$1:$B$1048575,"Z",PROVA!$E$1:$E$1048575)</f>
        <v>0</v>
      </c>
      <c r="K22" s="12" t="n">
        <f aca="false">J22/12</f>
        <v>0</v>
      </c>
      <c r="L22" s="13" t="n">
        <f aca="false">J22/52</f>
        <v>0</v>
      </c>
    </row>
    <row r="23" customFormat="false" ht="15" hidden="false" customHeight="false" outlineLevel="0" collapsed="false">
      <c r="I23" s="10" t="s">
        <v>33</v>
      </c>
      <c r="J23" s="11" t="n">
        <f aca="false">SUMIF(PROVA!$B$1:$B$1048575,"X",PROVA!$E$1:$E$1048575)</f>
        <v>0</v>
      </c>
      <c r="K23" s="12" t="n">
        <f aca="false">J23/12</f>
        <v>0</v>
      </c>
      <c r="L23" s="13" t="n">
        <f aca="false">J23/52</f>
        <v>0</v>
      </c>
    </row>
    <row r="24" customFormat="false" ht="15" hidden="false" customHeight="false" outlineLevel="0" collapsed="false">
      <c r="I24" s="14"/>
      <c r="J24" s="15"/>
      <c r="K24" s="15"/>
      <c r="L24" s="16"/>
    </row>
    <row r="25" customFormat="false" ht="15" hidden="false" customHeight="false" outlineLevel="0" collapsed="false">
      <c r="I25" s="17" t="s">
        <v>34</v>
      </c>
      <c r="J25" s="15" t="n">
        <f aca="false">SUM(J2:J22)</f>
        <v>33.9</v>
      </c>
      <c r="K25" s="15" t="n">
        <f aca="false">J25/12</f>
        <v>2.825</v>
      </c>
      <c r="L25" s="16" t="n">
        <f aca="false">J25/52</f>
        <v>0.651923076923077</v>
      </c>
    </row>
    <row r="26" customFormat="false" ht="15" hidden="false" customHeight="false" outlineLevel="0" collapsed="false">
      <c r="I26" s="17" t="s">
        <v>35</v>
      </c>
      <c r="J26" s="18" t="n">
        <f aca="false">AVERAGE(J2:J22)</f>
        <v>1.61428571428571</v>
      </c>
      <c r="K26" s="12"/>
      <c r="L26" s="13"/>
    </row>
  </sheetData>
  <conditionalFormatting sqref="J2:J23">
    <cfRule type="dataBar" priority="2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{B07DE9E1-4FE0-474A-B611-DAD295005D9F}</x14:id>
        </ext>
      </extLst>
    </cfRule>
  </conditionalFormatting>
  <conditionalFormatting sqref="K2:K23">
    <cfRule type="dataBar" priority="3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{FC61315B-2BF4-4218-B188-D6EF39E084FD}</x14:id>
        </ext>
      </extLst>
    </cfRule>
  </conditionalFormatting>
  <conditionalFormatting sqref="L2:L23">
    <cfRule type="dataBar" priority="4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{A83DCC53-7F49-4A57-83B5-C0A92593FCAD}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7DE9E1-4FE0-474A-B611-DAD295005D9F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J2:J23</xm:sqref>
        </x14:conditionalFormatting>
        <x14:conditionalFormatting xmlns:xm="http://schemas.microsoft.com/office/excel/2006/main">
          <x14:cfRule type="dataBar" id="{FC61315B-2BF4-4218-B188-D6EF39E084FD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K2:K23</xm:sqref>
        </x14:conditionalFormatting>
        <x14:conditionalFormatting xmlns:xm="http://schemas.microsoft.com/office/excel/2006/main">
          <x14:cfRule type="dataBar" id="{A83DCC53-7F49-4A57-83B5-C0A92593FCAD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L2:L23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ricah</dc:creator>
  <dc:description/>
  <dc:language>en-GB</dc:language>
  <cp:lastModifiedBy>Richard Iacobus</cp:lastModifiedBy>
  <dcterms:modified xsi:type="dcterms:W3CDTF">2024-11-27T01:35:56Z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