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Sheet1!$A$1:$O$34</definedName>
  </definedNames>
  <calcPr calcId="145621"/>
</workbook>
</file>

<file path=xl/calcChain.xml><?xml version="1.0" encoding="utf-8"?>
<calcChain xmlns="http://schemas.openxmlformats.org/spreadsheetml/2006/main">
  <c r="M13" i="1" l="1"/>
  <c r="N12" i="1"/>
  <c r="L5" i="1"/>
  <c r="G5" i="1"/>
  <c r="H12" i="1" s="1"/>
  <c r="H5" i="1"/>
  <c r="F11" i="1"/>
  <c r="F7" i="1"/>
  <c r="F6" i="1"/>
  <c r="M7" i="1" s="1"/>
  <c r="M8" i="1" s="1"/>
  <c r="I12" i="1" l="1"/>
  <c r="C2" i="1"/>
  <c r="B2" i="1"/>
  <c r="F9" i="1"/>
  <c r="F10" i="1" s="1"/>
  <c r="J5" i="1"/>
  <c r="K5" i="1" s="1"/>
  <c r="F8" i="1" l="1"/>
  <c r="M9" i="1" s="1"/>
  <c r="M10" i="1" s="1"/>
  <c r="M11" i="1" s="1"/>
  <c r="I5" i="1"/>
  <c r="J12" i="1" s="1"/>
  <c r="K12" i="1" s="1"/>
  <c r="L12" i="1" s="1"/>
</calcChain>
</file>

<file path=xl/sharedStrings.xml><?xml version="1.0" encoding="utf-8"?>
<sst xmlns="http://schemas.openxmlformats.org/spreadsheetml/2006/main" count="39" uniqueCount="33">
  <si>
    <t>Vertical refresh:</t>
  </si>
  <si>
    <t>Pixel frequency:</t>
  </si>
  <si>
    <t>Using standard VGA 640x480 timings:</t>
  </si>
  <si>
    <t>Polarity of horizontal sync pulse is negative.</t>
  </si>
  <si>
    <t>Scanline part</t>
  </si>
  <si>
    <t>Pixels</t>
  </si>
  <si>
    <t>Time [µs]</t>
  </si>
  <si>
    <t>Whole line</t>
  </si>
  <si>
    <t>Polarity of vertical sync pulse is negative.</t>
  </si>
  <si>
    <t>Frame part</t>
  </si>
  <si>
    <t>Lines</t>
  </si>
  <si>
    <t>Time [ms]</t>
  </si>
  <si>
    <t>Whole frame</t>
  </si>
  <si>
    <t>FRONT PORCH</t>
  </si>
  <si>
    <t>H-SYNC</t>
  </si>
  <si>
    <t>BACK PORCH</t>
  </si>
  <si>
    <t>V-SYNC</t>
  </si>
  <si>
    <t>Spectrum border</t>
  </si>
  <si>
    <t>Spectrum display area (256x192)</t>
  </si>
  <si>
    <t>kHz</t>
  </si>
  <si>
    <t>MHz</t>
  </si>
  <si>
    <t>Hz</t>
  </si>
  <si>
    <t>Value</t>
  </si>
  <si>
    <t>Parameter</t>
  </si>
  <si>
    <t>Unit</t>
  </si>
  <si>
    <t>Display area in 8x8 characters:</t>
  </si>
  <si>
    <t>Effective screen resolution:</t>
  </si>
  <si>
    <t>doubled</t>
  </si>
  <si>
    <t>a. Sync pulse</t>
  </si>
  <si>
    <t>b. Back porch</t>
  </si>
  <si>
    <t>c. Visible area</t>
  </si>
  <si>
    <t>d. Front porch</t>
  </si>
  <si>
    <t>Horizontal refresh: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</si>
</sst>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darkUp">
        <bgColor theme="9" tint="-0.249977111117893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/>
      <top style="mediumDashDotDot">
        <color auto="1"/>
      </top>
      <bottom/>
      <diagonal/>
    </border>
    <border>
      <left style="slantDashDot">
        <color auto="1"/>
      </left>
      <right/>
      <top/>
      <bottom/>
      <diagonal/>
    </border>
    <border>
      <left style="medium">
        <color auto="1"/>
      </left>
      <right/>
      <top style="mediumDashDotDot">
        <color auto="1"/>
      </top>
      <bottom/>
      <diagonal/>
    </border>
    <border>
      <left/>
      <right style="medium">
        <color auto="1"/>
      </right>
      <top style="mediumDashDotDot">
        <color auto="1"/>
      </top>
      <bottom/>
      <diagonal/>
    </border>
    <border>
      <left style="slantDashDot">
        <color auto="1"/>
      </left>
      <right/>
      <top style="medium">
        <color auto="1"/>
      </top>
      <bottom/>
      <diagonal/>
    </border>
    <border>
      <left style="slantDashDot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6" borderId="0" xfId="0" applyFill="1"/>
    <xf numFmtId="0" fontId="0" fillId="7" borderId="0" xfId="0" applyFill="1"/>
    <xf numFmtId="0" fontId="5" fillId="7" borderId="0" xfId="0" applyFont="1" applyFill="1" applyAlignment="1">
      <alignment horizontal="center" vertical="center" textRotation="90"/>
    </xf>
    <xf numFmtId="0" fontId="5" fillId="2" borderId="0" xfId="0" applyFont="1" applyFill="1" applyAlignment="1">
      <alignment horizontal="center" vertical="center" textRotation="90"/>
    </xf>
    <xf numFmtId="0" fontId="5" fillId="2" borderId="0" xfId="0" applyFont="1" applyFill="1" applyAlignment="1">
      <alignment horizontal="center" vertical="center"/>
    </xf>
    <xf numFmtId="0" fontId="0" fillId="8" borderId="0" xfId="0" applyFill="1"/>
    <xf numFmtId="0" fontId="6" fillId="8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/>
    </xf>
    <xf numFmtId="0" fontId="8" fillId="4" borderId="0" xfId="0" applyFont="1" applyFill="1" applyAlignment="1">
      <alignment horizontal="left" vertical="top"/>
    </xf>
    <xf numFmtId="0" fontId="0" fillId="6" borderId="0" xfId="0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5" fillId="2" borderId="0" xfId="0" applyFont="1" applyFill="1" applyAlignment="1">
      <alignment horizontal="center"/>
    </xf>
    <xf numFmtId="0" fontId="0" fillId="9" borderId="0" xfId="0" applyFill="1"/>
    <xf numFmtId="0" fontId="0" fillId="0" borderId="0" xfId="0" applyAlignment="1">
      <alignment horizontal="left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0" fillId="0" borderId="11" xfId="0" applyFill="1" applyBorder="1" applyAlignment="1">
      <alignment horizontal="left"/>
    </xf>
    <xf numFmtId="0" fontId="0" fillId="0" borderId="0" xfId="0" applyFill="1"/>
    <xf numFmtId="0" fontId="7" fillId="0" borderId="10" xfId="0" applyFont="1" applyFill="1" applyBorder="1" applyAlignment="1">
      <alignment horizontal="left" vertical="top"/>
    </xf>
    <xf numFmtId="0" fontId="7" fillId="0" borderId="12" xfId="0" applyFont="1" applyFill="1" applyBorder="1" applyAlignment="1">
      <alignment horizontal="left" vertical="top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3" fillId="0" borderId="7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9" xfId="0" applyFont="1" applyBorder="1" applyAlignment="1">
      <alignment horizontal="right" vertical="center" wrapText="1"/>
    </xf>
    <xf numFmtId="0" fontId="9" fillId="0" borderId="0" xfId="0" applyFont="1" applyFill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1:C26" totalsRowShown="0" headerRowDxfId="15" headerRowBorderDxfId="14" tableBorderDxfId="13" totalsRowBorderDxfId="12">
  <autoFilter ref="A21:C26"/>
  <sortState ref="A24:C28">
    <sortCondition ref="A23:A28"/>
  </sortState>
  <tableColumns count="3">
    <tableColumn id="1" name="Scanline part" dataDxfId="11"/>
    <tableColumn id="2" name="Pixels" dataDxfId="10"/>
    <tableColumn id="3" name="Time [µs]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9:C34" totalsRowShown="0" headerRowDxfId="8" headerRowBorderDxfId="7" tableBorderDxfId="6" totalsRowBorderDxfId="5">
  <autoFilter ref="A29:C34"/>
  <sortState ref="A32:C36">
    <sortCondition ref="A31:A36"/>
  </sortState>
  <tableColumns count="3">
    <tableColumn id="1" name="Frame part" dataDxfId="4"/>
    <tableColumn id="2" name="Lines" dataDxfId="3"/>
    <tableColumn id="3" name="Time [ms]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5:C18" totalsRowShown="0">
  <autoFilter ref="A15:C18"/>
  <tableColumns count="3">
    <tableColumn id="1" name="Parameter" dataDxfId="1"/>
    <tableColumn id="2" name="Value" dataDxfId="0"/>
    <tableColumn id="3" name="Uni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/>
  </sheetViews>
  <sheetFormatPr defaultRowHeight="15" x14ac:dyDescent="0.25"/>
  <cols>
    <col min="1" max="1" width="26.7109375" customWidth="1"/>
    <col min="2" max="2" width="11" style="1" customWidth="1"/>
    <col min="3" max="3" width="12.5703125" style="1" customWidth="1"/>
    <col min="5" max="5" width="5.42578125" customWidth="1"/>
    <col min="6" max="6" width="5.42578125" style="5" customWidth="1"/>
    <col min="7" max="7" width="13.7109375" customWidth="1"/>
    <col min="8" max="8" width="6.85546875" customWidth="1"/>
    <col min="9" max="9" width="9.140625" customWidth="1"/>
    <col min="10" max="10" width="36.42578125" style="1" customWidth="1"/>
    <col min="11" max="11" width="9.28515625" customWidth="1"/>
    <col min="12" max="12" width="4" customWidth="1"/>
  </cols>
  <sheetData>
    <row r="1" spans="1:14" x14ac:dyDescent="0.25">
      <c r="A1" t="s">
        <v>25</v>
      </c>
      <c r="B1" s="1">
        <v>32</v>
      </c>
      <c r="C1" s="1">
        <v>24</v>
      </c>
    </row>
    <row r="2" spans="1:14" x14ac:dyDescent="0.25">
      <c r="A2" t="s">
        <v>26</v>
      </c>
      <c r="B2" s="1">
        <f>B1*8</f>
        <v>256</v>
      </c>
      <c r="C2" s="1">
        <f>C1*8</f>
        <v>192</v>
      </c>
      <c r="D2" s="7" t="s">
        <v>27</v>
      </c>
    </row>
    <row r="3" spans="1:14" ht="15.75" thickBot="1" x14ac:dyDescent="0.3"/>
    <row r="4" spans="1:14" x14ac:dyDescent="0.25">
      <c r="G4" s="5">
        <v>96</v>
      </c>
      <c r="H4" s="5">
        <v>48</v>
      </c>
      <c r="I4" s="43">
        <v>640</v>
      </c>
      <c r="J4" s="44"/>
      <c r="K4" s="45"/>
      <c r="L4" s="5">
        <v>16</v>
      </c>
    </row>
    <row r="5" spans="1:14" x14ac:dyDescent="0.25">
      <c r="G5" s="31">
        <f>G4</f>
        <v>96</v>
      </c>
      <c r="H5" s="31">
        <f>H4</f>
        <v>48</v>
      </c>
      <c r="I5" s="5">
        <f>(640-J5)/2</f>
        <v>64</v>
      </c>
      <c r="J5" s="37">
        <f>256*2</f>
        <v>512</v>
      </c>
      <c r="K5" s="5">
        <f>(640-J5)/2</f>
        <v>64</v>
      </c>
      <c r="L5" s="31">
        <f>L4</f>
        <v>16</v>
      </c>
    </row>
    <row r="6" spans="1:14" ht="7.5" customHeight="1" x14ac:dyDescent="0.25">
      <c r="E6" s="22">
        <v>2</v>
      </c>
      <c r="F6" s="31">
        <f>E6</f>
        <v>2</v>
      </c>
      <c r="G6" s="29"/>
      <c r="H6" s="20"/>
      <c r="I6" s="20"/>
      <c r="J6" s="21" t="s">
        <v>16</v>
      </c>
      <c r="K6" s="20"/>
      <c r="L6" s="20"/>
      <c r="M6" s="32">
        <v>0</v>
      </c>
    </row>
    <row r="7" spans="1:14" ht="24.75" customHeight="1" thickBot="1" x14ac:dyDescent="0.3">
      <c r="E7" s="5">
        <v>33</v>
      </c>
      <c r="F7" s="31">
        <f>E7</f>
        <v>33</v>
      </c>
      <c r="G7" s="16"/>
      <c r="H7" s="2"/>
      <c r="I7" s="2"/>
      <c r="J7" s="28" t="s">
        <v>15</v>
      </c>
      <c r="K7" s="2"/>
      <c r="L7" s="2"/>
      <c r="M7" s="32">
        <f>M6+F6</f>
        <v>2</v>
      </c>
    </row>
    <row r="8" spans="1:14" ht="36" customHeight="1" x14ac:dyDescent="0.25">
      <c r="E8" s="46">
        <v>480</v>
      </c>
      <c r="F8" s="5">
        <f>(480-F9)/2</f>
        <v>48</v>
      </c>
      <c r="G8" s="16"/>
      <c r="H8" s="2"/>
      <c r="I8" s="3"/>
      <c r="J8" s="23" t="s">
        <v>17</v>
      </c>
      <c r="K8" s="3"/>
      <c r="L8" s="2"/>
      <c r="M8" s="32">
        <f>M7+F7</f>
        <v>35</v>
      </c>
    </row>
    <row r="9" spans="1:14" ht="144" customHeight="1" x14ac:dyDescent="0.25">
      <c r="E9" s="47"/>
      <c r="F9" s="38">
        <f>192*2</f>
        <v>384</v>
      </c>
      <c r="G9" s="17" t="s">
        <v>14</v>
      </c>
      <c r="H9" s="18" t="s">
        <v>15</v>
      </c>
      <c r="I9" s="3"/>
      <c r="J9" s="24" t="s">
        <v>18</v>
      </c>
      <c r="K9" s="3"/>
      <c r="L9" s="18" t="s">
        <v>13</v>
      </c>
      <c r="M9" s="32">
        <f>M8+F8</f>
        <v>83</v>
      </c>
    </row>
    <row r="10" spans="1:14" ht="36" customHeight="1" thickBot="1" x14ac:dyDescent="0.3">
      <c r="E10" s="48"/>
      <c r="F10" s="5">
        <f>(480-F9)/2</f>
        <v>48</v>
      </c>
      <c r="G10" s="16"/>
      <c r="H10" s="2"/>
      <c r="I10" s="3"/>
      <c r="J10" s="4"/>
      <c r="K10" s="3"/>
      <c r="L10" s="2"/>
      <c r="M10" s="32">
        <f>M9+F9</f>
        <v>467</v>
      </c>
    </row>
    <row r="11" spans="1:14" ht="11.25" customHeight="1" x14ac:dyDescent="0.25">
      <c r="E11" s="5">
        <v>10</v>
      </c>
      <c r="F11" s="31">
        <f>E11</f>
        <v>10</v>
      </c>
      <c r="G11" s="16"/>
      <c r="H11" s="2"/>
      <c r="I11" s="2"/>
      <c r="J11" s="19" t="s">
        <v>13</v>
      </c>
      <c r="K11" s="2"/>
      <c r="L11" s="2"/>
      <c r="M11" s="32">
        <f>M10+F10</f>
        <v>515</v>
      </c>
    </row>
    <row r="12" spans="1:14" ht="15.75" x14ac:dyDescent="0.25">
      <c r="D12" s="1"/>
      <c r="F12" s="30"/>
      <c r="G12" s="32">
        <v>0</v>
      </c>
      <c r="H12" s="32">
        <f>G12+G5</f>
        <v>96</v>
      </c>
      <c r="I12" s="32">
        <f>H12+H5</f>
        <v>144</v>
      </c>
      <c r="J12" s="32">
        <f>I12+I5</f>
        <v>208</v>
      </c>
      <c r="K12" s="32">
        <f>J12+J5</f>
        <v>720</v>
      </c>
      <c r="L12" s="32">
        <f>K12+K5</f>
        <v>784</v>
      </c>
      <c r="M12" s="33"/>
      <c r="N12" s="36">
        <f>SUM(E6:E11)</f>
        <v>525</v>
      </c>
    </row>
    <row r="13" spans="1:14" ht="15.75" x14ac:dyDescent="0.25">
      <c r="M13" s="35">
        <f>SUM(G4:L4)</f>
        <v>800</v>
      </c>
      <c r="N13" s="34"/>
    </row>
    <row r="14" spans="1:14" x14ac:dyDescent="0.25">
      <c r="A14" s="15" t="s">
        <v>2</v>
      </c>
      <c r="B14" s="25"/>
      <c r="C14" s="25"/>
    </row>
    <row r="15" spans="1:14" x14ac:dyDescent="0.25">
      <c r="A15" s="6" t="s">
        <v>23</v>
      </c>
      <c r="B15" s="1" t="s">
        <v>22</v>
      </c>
      <c r="C15" t="s">
        <v>24</v>
      </c>
    </row>
    <row r="16" spans="1:14" x14ac:dyDescent="0.25">
      <c r="A16" s="6" t="s">
        <v>0</v>
      </c>
      <c r="B16" s="1">
        <v>60</v>
      </c>
      <c r="C16" t="s">
        <v>21</v>
      </c>
    </row>
    <row r="17" spans="1:11" x14ac:dyDescent="0.25">
      <c r="A17" s="6" t="s">
        <v>32</v>
      </c>
      <c r="B17" s="1">
        <v>31.46875</v>
      </c>
      <c r="C17" t="s">
        <v>19</v>
      </c>
      <c r="D17" s="1"/>
    </row>
    <row r="18" spans="1:11" x14ac:dyDescent="0.25">
      <c r="A18" s="6" t="s">
        <v>1</v>
      </c>
      <c r="B18" s="1">
        <v>25.175000000000001</v>
      </c>
      <c r="C18" t="s">
        <v>20</v>
      </c>
    </row>
    <row r="20" spans="1:11" x14ac:dyDescent="0.25">
      <c r="A20" s="8" t="s">
        <v>3</v>
      </c>
      <c r="B20"/>
      <c r="C20"/>
    </row>
    <row r="21" spans="1:11" x14ac:dyDescent="0.25">
      <c r="A21" s="12" t="s">
        <v>4</v>
      </c>
      <c r="B21" s="13" t="s">
        <v>5</v>
      </c>
      <c r="C21" s="14" t="s">
        <v>6</v>
      </c>
      <c r="J21" s="26"/>
      <c r="K21" s="27"/>
    </row>
    <row r="22" spans="1:11" x14ac:dyDescent="0.25">
      <c r="A22" s="10" t="s">
        <v>28</v>
      </c>
      <c r="B22" s="9">
        <v>96</v>
      </c>
      <c r="C22" s="11">
        <v>3.8133068520357001</v>
      </c>
      <c r="J22" s="42"/>
      <c r="K22" s="42"/>
    </row>
    <row r="23" spans="1:11" x14ac:dyDescent="0.25">
      <c r="A23" s="10" t="s">
        <v>29</v>
      </c>
      <c r="B23" s="9">
        <v>48</v>
      </c>
      <c r="C23" s="11">
        <v>1.9066534260179</v>
      </c>
      <c r="J23" s="42"/>
      <c r="K23" s="42"/>
    </row>
    <row r="24" spans="1:11" x14ac:dyDescent="0.25">
      <c r="A24" s="10" t="s">
        <v>30</v>
      </c>
      <c r="B24" s="9">
        <v>640</v>
      </c>
      <c r="C24" s="11">
        <v>25.422045680238</v>
      </c>
      <c r="J24" s="42"/>
      <c r="K24" s="42"/>
    </row>
    <row r="25" spans="1:11" x14ac:dyDescent="0.25">
      <c r="A25" s="10" t="s">
        <v>31</v>
      </c>
      <c r="B25" s="9">
        <v>16</v>
      </c>
      <c r="C25" s="11">
        <v>0.63555114200595997</v>
      </c>
    </row>
    <row r="26" spans="1:11" x14ac:dyDescent="0.25">
      <c r="A26" s="39" t="s">
        <v>7</v>
      </c>
      <c r="B26" s="40">
        <v>800</v>
      </c>
      <c r="C26" s="41">
        <v>31.777557100298001</v>
      </c>
    </row>
    <row r="28" spans="1:11" x14ac:dyDescent="0.25">
      <c r="A28" s="8" t="s">
        <v>8</v>
      </c>
      <c r="B28"/>
      <c r="C28"/>
    </row>
    <row r="29" spans="1:11" x14ac:dyDescent="0.25">
      <c r="A29" s="12" t="s">
        <v>9</v>
      </c>
      <c r="B29" s="13" t="s">
        <v>10</v>
      </c>
      <c r="C29" s="14" t="s">
        <v>11</v>
      </c>
    </row>
    <row r="30" spans="1:11" x14ac:dyDescent="0.25">
      <c r="A30" s="10" t="s">
        <v>28</v>
      </c>
      <c r="B30" s="9">
        <v>2</v>
      </c>
      <c r="C30" s="11">
        <v>6.3555114200595994E-2</v>
      </c>
    </row>
    <row r="31" spans="1:11" x14ac:dyDescent="0.25">
      <c r="A31" s="10" t="s">
        <v>29</v>
      </c>
      <c r="B31" s="9">
        <v>33</v>
      </c>
      <c r="C31" s="11">
        <v>1.0486593843098</v>
      </c>
    </row>
    <row r="32" spans="1:11" x14ac:dyDescent="0.25">
      <c r="A32" s="10" t="s">
        <v>30</v>
      </c>
      <c r="B32" s="9">
        <v>480</v>
      </c>
      <c r="C32" s="11">
        <v>15.253227408142999</v>
      </c>
    </row>
    <row r="33" spans="1:3" x14ac:dyDescent="0.25">
      <c r="A33" s="10" t="s">
        <v>31</v>
      </c>
      <c r="B33" s="9">
        <v>10</v>
      </c>
      <c r="C33" s="11">
        <v>0.31777557100297998</v>
      </c>
    </row>
    <row r="34" spans="1:3" x14ac:dyDescent="0.25">
      <c r="A34" s="39" t="s">
        <v>12</v>
      </c>
      <c r="B34" s="40">
        <v>525</v>
      </c>
      <c r="C34" s="41">
        <v>16.683217477656001</v>
      </c>
    </row>
  </sheetData>
  <mergeCells count="5">
    <mergeCell ref="J22:K22"/>
    <mergeCell ref="J23:K23"/>
    <mergeCell ref="J24:K24"/>
    <mergeCell ref="I4:K4"/>
    <mergeCell ref="E8:E10"/>
  </mergeCells>
  <pageMargins left="0.25" right="0.25" top="0.75" bottom="0.75" header="0.3" footer="0.3"/>
  <pageSetup paperSize="3" orientation="landscape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2014-10-15T04:22:51Z</dcterms:modified>
</cp:coreProperties>
</file>