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oe\Google Drive\RU\Semester 4\ANMC\results\"/>
    </mc:Choice>
  </mc:AlternateContent>
  <xr:revisionPtr revIDLastSave="0" documentId="8_{A8DB350D-1B58-4DAF-8F77-5555C8920B47}" xr6:coauthVersionLast="45" xr6:coauthVersionMax="45" xr10:uidLastSave="{00000000-0000-0000-0000-000000000000}"/>
  <bookViews>
    <workbookView xWindow="-120" yWindow="-120" windowWidth="29040" windowHeight="15960" xr2:uid="{79361F68-5FFC-4E4F-8F2D-5004CE6B7B1B}"/>
  </bookViews>
  <sheets>
    <sheet name="results" sheetId="2" r:id="rId1"/>
    <sheet name="boxplot" sheetId="3" r:id="rId2"/>
  </sheets>
  <definedNames>
    <definedName name="_xlchart.v1.0" hidden="1">boxplot!$D$4:$D$5</definedName>
    <definedName name="_xlchart.v1.1" hidden="1">boxplot!$E$4:$E$5</definedName>
    <definedName name="_xlchart.v1.2" hidden="1">boxplot!$D$4:$D$5</definedName>
    <definedName name="_xlchart.v1.3" hidden="1">boxplot!$E$4:$E$5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2" l="1"/>
  <c r="E4" i="3"/>
  <c r="E5" i="3"/>
  <c r="N64" i="2"/>
  <c r="O26" i="2"/>
  <c r="E2" i="3"/>
  <c r="E1" i="3"/>
  <c r="B64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36" i="3"/>
  <c r="B3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2" i="3"/>
  <c r="L64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36" i="2"/>
  <c r="L32" i="2"/>
  <c r="L31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2" i="2"/>
</calcChain>
</file>

<file path=xl/sharedStrings.xml><?xml version="1.0" encoding="utf-8"?>
<sst xmlns="http://schemas.openxmlformats.org/spreadsheetml/2006/main" count="317" uniqueCount="137">
  <si>
    <t>Questions</t>
  </si>
  <si>
    <t>Choice 1</t>
  </si>
  <si>
    <t>Choice 2</t>
  </si>
  <si>
    <t>q5</t>
  </si>
  <si>
    <t>VAE</t>
  </si>
  <si>
    <t>REAL</t>
  </si>
  <si>
    <t>VAE 1</t>
  </si>
  <si>
    <t>q6</t>
  </si>
  <si>
    <t>VAE 2</t>
  </si>
  <si>
    <t>q7</t>
  </si>
  <si>
    <t>VAE 3</t>
  </si>
  <si>
    <t>q8</t>
  </si>
  <si>
    <t>VAE 4</t>
  </si>
  <si>
    <t>q9</t>
  </si>
  <si>
    <t>VAE 5</t>
  </si>
  <si>
    <t>q10</t>
  </si>
  <si>
    <t>VAE 6</t>
  </si>
  <si>
    <t>q11</t>
  </si>
  <si>
    <t>VAE 7</t>
  </si>
  <si>
    <t>q12</t>
  </si>
  <si>
    <t>VAE 8</t>
  </si>
  <si>
    <t>q13</t>
  </si>
  <si>
    <t>VAE 9</t>
  </si>
  <si>
    <t>q14</t>
  </si>
  <si>
    <t>VAE 10</t>
  </si>
  <si>
    <t>q15</t>
  </si>
  <si>
    <t>VAE 11</t>
  </si>
  <si>
    <t>q16</t>
  </si>
  <si>
    <t>VAE 12</t>
  </si>
  <si>
    <t>q17</t>
  </si>
  <si>
    <t>VAE 13</t>
  </si>
  <si>
    <t>q18</t>
  </si>
  <si>
    <t>VAE 14</t>
  </si>
  <si>
    <t>q19</t>
  </si>
  <si>
    <t>VAE 15</t>
  </si>
  <si>
    <t>q20</t>
  </si>
  <si>
    <t>VAE 16</t>
  </si>
  <si>
    <t>q21</t>
  </si>
  <si>
    <t>VAE 17</t>
  </si>
  <si>
    <t>q22</t>
  </si>
  <si>
    <t>VAE 18</t>
  </si>
  <si>
    <t>q23</t>
  </si>
  <si>
    <t>VAE 19</t>
  </si>
  <si>
    <t>q24</t>
  </si>
  <si>
    <t>VAE 20</t>
  </si>
  <si>
    <t>q25</t>
  </si>
  <si>
    <t>VAE 21</t>
  </si>
  <si>
    <t>q26</t>
  </si>
  <si>
    <t>VAE 22</t>
  </si>
  <si>
    <t>q27</t>
  </si>
  <si>
    <t>VAE 23</t>
  </si>
  <si>
    <t>q28</t>
  </si>
  <si>
    <t>VAE 24</t>
  </si>
  <si>
    <t>q29</t>
  </si>
  <si>
    <t>VAE 25</t>
  </si>
  <si>
    <t>q30</t>
  </si>
  <si>
    <t>VAE 26</t>
  </si>
  <si>
    <t>q31</t>
  </si>
  <si>
    <t>VAE 27</t>
  </si>
  <si>
    <t>q32</t>
  </si>
  <si>
    <t>VAE 28</t>
  </si>
  <si>
    <t>q33</t>
  </si>
  <si>
    <t>VAE 29</t>
  </si>
  <si>
    <t>q34</t>
  </si>
  <si>
    <t>VAE 30</t>
  </si>
  <si>
    <t>q35</t>
  </si>
  <si>
    <t>RANDOM</t>
  </si>
  <si>
    <t>RANDOM 1</t>
  </si>
  <si>
    <t>q36</t>
  </si>
  <si>
    <t>RANDOM 2</t>
  </si>
  <si>
    <t>q37</t>
  </si>
  <si>
    <t>RANDOM 3</t>
  </si>
  <si>
    <t>q38</t>
  </si>
  <si>
    <t>RANDOM 4</t>
  </si>
  <si>
    <t>q39</t>
  </si>
  <si>
    <t>RANDOM 5</t>
  </si>
  <si>
    <t>q40</t>
  </si>
  <si>
    <t>RANDOM 6</t>
  </si>
  <si>
    <t>q41</t>
  </si>
  <si>
    <t>RANDOM 7</t>
  </si>
  <si>
    <t>q42</t>
  </si>
  <si>
    <t>RANDOM 8</t>
  </si>
  <si>
    <t>q43</t>
  </si>
  <si>
    <t>RANDOM 9</t>
  </si>
  <si>
    <t>q44</t>
  </si>
  <si>
    <t>RANDOM 10</t>
  </si>
  <si>
    <t>q45</t>
  </si>
  <si>
    <t>RANDOM 11</t>
  </si>
  <si>
    <t>q46</t>
  </si>
  <si>
    <t>RANDOM 12</t>
  </si>
  <si>
    <t>q47</t>
  </si>
  <si>
    <t>RANDOM 13</t>
  </si>
  <si>
    <t>q48</t>
  </si>
  <si>
    <t>RANDOM 14</t>
  </si>
  <si>
    <t>q49</t>
  </si>
  <si>
    <t>RANDOM 15</t>
  </si>
  <si>
    <t>q50</t>
  </si>
  <si>
    <t>RANDOM 16</t>
  </si>
  <si>
    <t>q51</t>
  </si>
  <si>
    <t>RANDOM 17</t>
  </si>
  <si>
    <t>q52</t>
  </si>
  <si>
    <t>RANDOM 18</t>
  </si>
  <si>
    <t>q53</t>
  </si>
  <si>
    <t>RANDOM 19</t>
  </si>
  <si>
    <t>q54</t>
  </si>
  <si>
    <t>RANDOM 20</t>
  </si>
  <si>
    <t>q55</t>
  </si>
  <si>
    <t>RANDOM 21</t>
  </si>
  <si>
    <t>q56</t>
  </si>
  <si>
    <t>RANDOM 22</t>
  </si>
  <si>
    <t>q57</t>
  </si>
  <si>
    <t>RANDOM 23</t>
  </si>
  <si>
    <t>q58</t>
  </si>
  <si>
    <t>RANDOM 24</t>
  </si>
  <si>
    <t>q59</t>
  </si>
  <si>
    <t>RANDOM 25</t>
  </si>
  <si>
    <t>q60</t>
  </si>
  <si>
    <t>RANDOM 26</t>
  </si>
  <si>
    <t>q61</t>
  </si>
  <si>
    <t>RANDOM 27</t>
  </si>
  <si>
    <t>q62</t>
  </si>
  <si>
    <t>RANDOM 28</t>
  </si>
  <si>
    <t>q63</t>
  </si>
  <si>
    <t>RANDOM 29</t>
  </si>
  <si>
    <t>q64</t>
  </si>
  <si>
    <t>RANDOM 30</t>
  </si>
  <si>
    <t>Question-ID</t>
  </si>
  <si>
    <t>Score 1</t>
  </si>
  <si>
    <t>Score 2</t>
  </si>
  <si>
    <t>Score VAE</t>
  </si>
  <si>
    <t>Score REAL</t>
  </si>
  <si>
    <t>Score RANDOM</t>
  </si>
  <si>
    <t>Score Real</t>
  </si>
  <si>
    <t>Percentage Real</t>
  </si>
  <si>
    <t>average percentage real</t>
  </si>
  <si>
    <t>Correctly discriminated real from VAE</t>
  </si>
  <si>
    <t>Correctly discriminated real from 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</si>
</sst>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Accuracy of discriminating real synthesizer</a:t>
            </a:r>
            <a:r>
              <a:rPr lang="en-GB" baseline="0"/>
              <a:t> sounds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minus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boxplot!$D$4:$D$5</c:f>
              <c:strCache>
                <c:ptCount val="2"/>
                <c:pt idx="0">
                  <c:v>Correctly discriminated real from VAE</c:v>
                </c:pt>
                <c:pt idx="1">
                  <c:v>Correctly discriminated real from random</c:v>
                </c:pt>
              </c:strCache>
            </c:strRef>
          </c:cat>
          <c:val>
            <c:numRef>
              <c:f>boxplot!$E$4:$E$5</c:f>
              <c:numCache>
                <c:formatCode>General</c:formatCode>
                <c:ptCount val="2"/>
                <c:pt idx="0">
                  <c:v>0.52873563218390807</c:v>
                </c:pt>
                <c:pt idx="1">
                  <c:v>0.70658682634730541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90-42BC-8B34-B2E2A8FA9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9317648"/>
        <c:axId val="519313712"/>
      </c:barChart>
      <c:catAx>
        <c:axId val="519317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3712"/>
        <c:crosses val="autoZero"/>
        <c:auto val="1"/>
        <c:lblAlgn val="ctr"/>
        <c:lblOffset val="100"/>
        <c:noMultiLvlLbl val="0"/>
      </c:catAx>
      <c:valAx>
        <c:axId val="51931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Accuracy</a:t>
                </a:r>
                <a:r>
                  <a:rPr lang="en-GB" baseline="0"/>
                  <a:t> (%)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317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409575</xdr:colOff>
      <xdr:row>12</xdr:row>
      <xdr:rowOff>14287</xdr:rowOff>
    </xdr:from>
    <xdr:to>
      <xdr:col>17</xdr:col>
      <xdr:colOff>104775</xdr:colOff>
      <xdr:row>26</xdr:row>
      <xdr:rowOff>90487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F528C1C-9EAA-4B84-BD30-220539F3B4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A8D17-FCE7-49C2-8511-15CEC2C62675}">
  <dimension ref="A1:O64"/>
  <sheetViews>
    <sheetView tabSelected="1" topLeftCell="A25" zoomScale="85" zoomScaleNormal="85" workbookViewId="0">
      <selection activeCell="I33" sqref="I33:J63"/>
    </sheetView>
  </sheetViews>
  <sheetFormatPr defaultRowHeight="15" x14ac:dyDescent="0.25"/>
  <cols>
    <col min="1" max="1" width="11.7109375" bestFit="1" customWidth="1"/>
    <col min="2" max="2" width="10" bestFit="1" customWidth="1"/>
    <col min="3" max="3" width="9.28515625" bestFit="1" customWidth="1"/>
    <col min="4" max="4" width="8.42578125" bestFit="1" customWidth="1"/>
    <col min="5" max="5" width="7.42578125" bestFit="1" customWidth="1"/>
    <col min="9" max="9" width="14.7109375" bestFit="1" customWidth="1"/>
    <col min="10" max="10" width="10.5703125" bestFit="1" customWidth="1"/>
  </cols>
  <sheetData>
    <row r="1" spans="1:14" x14ac:dyDescent="0.25">
      <c r="A1" t="s">
        <v>126</v>
      </c>
      <c r="B1" t="s">
        <v>0</v>
      </c>
      <c r="C1" t="s">
        <v>1</v>
      </c>
      <c r="D1" t="s">
        <v>2</v>
      </c>
      <c r="F1" t="s">
        <v>127</v>
      </c>
      <c r="G1" t="s">
        <v>128</v>
      </c>
      <c r="I1" t="s">
        <v>129</v>
      </c>
      <c r="J1" t="s">
        <v>130</v>
      </c>
    </row>
    <row r="2" spans="1:14" x14ac:dyDescent="0.25">
      <c r="A2" t="s">
        <v>6</v>
      </c>
      <c r="B2" t="s">
        <v>3</v>
      </c>
      <c r="C2" t="s">
        <v>4</v>
      </c>
      <c r="D2" t="s">
        <v>5</v>
      </c>
      <c r="F2">
        <v>5</v>
      </c>
      <c r="G2">
        <v>3</v>
      </c>
      <c r="I2">
        <v>5</v>
      </c>
      <c r="J2">
        <v>3</v>
      </c>
      <c r="L2">
        <f>J2/(I2+J2)</f>
        <v>0.375</v>
      </c>
      <c r="N2">
        <f>AVEDEV((O26+N64)/2,L2:L31,L36:L63)</f>
        <v>0.23776559170325617</v>
      </c>
    </row>
    <row r="3" spans="1:14" x14ac:dyDescent="0.25">
      <c r="A3" t="s">
        <v>8</v>
      </c>
      <c r="B3" t="s">
        <v>7</v>
      </c>
      <c r="C3" t="s">
        <v>5</v>
      </c>
      <c r="D3" t="s">
        <v>4</v>
      </c>
      <c r="F3">
        <v>4</v>
      </c>
      <c r="G3">
        <v>3</v>
      </c>
      <c r="I3">
        <v>4</v>
      </c>
      <c r="J3">
        <v>3</v>
      </c>
      <c r="L3">
        <f t="shared" ref="L3:L30" si="0">J3/(I3+J3)</f>
        <v>0.42857142857142855</v>
      </c>
    </row>
    <row r="4" spans="1:14" x14ac:dyDescent="0.25">
      <c r="A4" t="s">
        <v>10</v>
      </c>
      <c r="B4" t="s">
        <v>9</v>
      </c>
      <c r="C4" t="s">
        <v>4</v>
      </c>
      <c r="D4" t="s">
        <v>5</v>
      </c>
      <c r="F4">
        <v>0</v>
      </c>
      <c r="G4">
        <v>6</v>
      </c>
      <c r="I4">
        <v>0</v>
      </c>
      <c r="J4">
        <v>6</v>
      </c>
      <c r="L4">
        <f t="shared" si="0"/>
        <v>1</v>
      </c>
    </row>
    <row r="5" spans="1:14" x14ac:dyDescent="0.25">
      <c r="A5" t="s">
        <v>12</v>
      </c>
      <c r="B5" t="s">
        <v>11</v>
      </c>
      <c r="C5" t="s">
        <v>4</v>
      </c>
      <c r="D5" t="s">
        <v>5</v>
      </c>
      <c r="F5">
        <v>3</v>
      </c>
      <c r="G5">
        <v>4</v>
      </c>
      <c r="I5">
        <v>3</v>
      </c>
      <c r="J5">
        <v>4</v>
      </c>
      <c r="L5">
        <f t="shared" si="0"/>
        <v>0.5714285714285714</v>
      </c>
    </row>
    <row r="6" spans="1:14" x14ac:dyDescent="0.25">
      <c r="A6" t="s">
        <v>14</v>
      </c>
      <c r="B6" t="s">
        <v>13</v>
      </c>
      <c r="C6" t="s">
        <v>4</v>
      </c>
      <c r="D6" t="s">
        <v>5</v>
      </c>
      <c r="F6">
        <v>4</v>
      </c>
      <c r="G6">
        <v>1</v>
      </c>
      <c r="I6">
        <v>4</v>
      </c>
      <c r="J6">
        <v>1</v>
      </c>
      <c r="L6">
        <f t="shared" si="0"/>
        <v>0.2</v>
      </c>
    </row>
    <row r="7" spans="1:14" x14ac:dyDescent="0.25">
      <c r="A7" t="s">
        <v>16</v>
      </c>
      <c r="B7" t="s">
        <v>15</v>
      </c>
      <c r="C7" t="s">
        <v>4</v>
      </c>
      <c r="D7" t="s">
        <v>5</v>
      </c>
      <c r="F7">
        <v>1</v>
      </c>
      <c r="G7">
        <v>0</v>
      </c>
      <c r="I7">
        <v>1</v>
      </c>
      <c r="J7">
        <v>0</v>
      </c>
      <c r="L7">
        <f t="shared" si="0"/>
        <v>0</v>
      </c>
    </row>
    <row r="8" spans="1:14" x14ac:dyDescent="0.25">
      <c r="A8" t="s">
        <v>18</v>
      </c>
      <c r="B8" t="s">
        <v>17</v>
      </c>
      <c r="C8" t="s">
        <v>5</v>
      </c>
      <c r="D8" t="s">
        <v>4</v>
      </c>
      <c r="F8">
        <v>6</v>
      </c>
      <c r="G8">
        <v>0</v>
      </c>
      <c r="I8">
        <v>0</v>
      </c>
      <c r="J8">
        <v>6</v>
      </c>
      <c r="L8">
        <f t="shared" si="0"/>
        <v>1</v>
      </c>
    </row>
    <row r="9" spans="1:14" x14ac:dyDescent="0.25">
      <c r="A9" t="s">
        <v>20</v>
      </c>
      <c r="B9" t="s">
        <v>19</v>
      </c>
      <c r="C9" t="s">
        <v>5</v>
      </c>
      <c r="D9" t="s">
        <v>4</v>
      </c>
      <c r="F9">
        <v>2</v>
      </c>
      <c r="G9">
        <v>4</v>
      </c>
      <c r="I9">
        <v>4</v>
      </c>
      <c r="J9">
        <v>2</v>
      </c>
      <c r="L9">
        <f t="shared" si="0"/>
        <v>0.33333333333333331</v>
      </c>
    </row>
    <row r="10" spans="1:14" x14ac:dyDescent="0.25">
      <c r="A10" t="s">
        <v>22</v>
      </c>
      <c r="B10" t="s">
        <v>21</v>
      </c>
      <c r="C10" t="s">
        <v>4</v>
      </c>
      <c r="D10" t="s">
        <v>5</v>
      </c>
      <c r="F10">
        <v>6</v>
      </c>
      <c r="G10">
        <v>1</v>
      </c>
      <c r="I10">
        <v>6</v>
      </c>
      <c r="J10">
        <v>1</v>
      </c>
      <c r="L10">
        <f t="shared" si="0"/>
        <v>0.14285714285714285</v>
      </c>
    </row>
    <row r="11" spans="1:14" x14ac:dyDescent="0.25">
      <c r="A11" t="s">
        <v>24</v>
      </c>
      <c r="B11" t="s">
        <v>23</v>
      </c>
      <c r="C11" t="s">
        <v>5</v>
      </c>
      <c r="D11" t="s">
        <v>4</v>
      </c>
      <c r="F11">
        <v>1</v>
      </c>
      <c r="G11">
        <v>5</v>
      </c>
      <c r="I11">
        <v>5</v>
      </c>
      <c r="J11">
        <v>1</v>
      </c>
      <c r="L11">
        <f t="shared" si="0"/>
        <v>0.16666666666666666</v>
      </c>
    </row>
    <row r="12" spans="1:14" x14ac:dyDescent="0.25">
      <c r="A12" t="s">
        <v>26</v>
      </c>
      <c r="B12" t="s">
        <v>25</v>
      </c>
      <c r="C12" t="s">
        <v>5</v>
      </c>
      <c r="D12" t="s">
        <v>4</v>
      </c>
      <c r="F12">
        <v>7</v>
      </c>
      <c r="G12">
        <v>0</v>
      </c>
      <c r="I12">
        <v>0</v>
      </c>
      <c r="J12">
        <v>7</v>
      </c>
      <c r="L12">
        <f t="shared" si="0"/>
        <v>1</v>
      </c>
    </row>
    <row r="13" spans="1:14" x14ac:dyDescent="0.25">
      <c r="A13" t="s">
        <v>28</v>
      </c>
      <c r="B13" t="s">
        <v>27</v>
      </c>
      <c r="C13" t="s">
        <v>5</v>
      </c>
      <c r="D13" t="s">
        <v>4</v>
      </c>
      <c r="F13">
        <v>5</v>
      </c>
      <c r="G13">
        <v>2</v>
      </c>
      <c r="I13">
        <v>2</v>
      </c>
      <c r="J13">
        <v>5</v>
      </c>
      <c r="L13">
        <f t="shared" si="0"/>
        <v>0.7142857142857143</v>
      </c>
    </row>
    <row r="14" spans="1:14" x14ac:dyDescent="0.25">
      <c r="A14" t="s">
        <v>30</v>
      </c>
      <c r="B14" t="s">
        <v>29</v>
      </c>
      <c r="C14" t="s">
        <v>4</v>
      </c>
      <c r="D14" t="s">
        <v>5</v>
      </c>
      <c r="F14">
        <v>1</v>
      </c>
      <c r="G14">
        <v>4</v>
      </c>
      <c r="I14">
        <v>1</v>
      </c>
      <c r="J14">
        <v>4</v>
      </c>
      <c r="L14">
        <f t="shared" si="0"/>
        <v>0.8</v>
      </c>
    </row>
    <row r="15" spans="1:14" x14ac:dyDescent="0.25">
      <c r="A15" t="s">
        <v>32</v>
      </c>
      <c r="B15" t="s">
        <v>31</v>
      </c>
      <c r="C15" t="s">
        <v>4</v>
      </c>
      <c r="D15" t="s">
        <v>5</v>
      </c>
      <c r="F15">
        <v>5</v>
      </c>
      <c r="G15">
        <v>1</v>
      </c>
      <c r="I15">
        <v>5</v>
      </c>
      <c r="J15">
        <v>1</v>
      </c>
      <c r="L15">
        <f t="shared" si="0"/>
        <v>0.16666666666666666</v>
      </c>
    </row>
    <row r="16" spans="1:14" x14ac:dyDescent="0.25">
      <c r="A16" t="s">
        <v>34</v>
      </c>
      <c r="B16" t="s">
        <v>33</v>
      </c>
      <c r="C16" t="s">
        <v>4</v>
      </c>
      <c r="D16" t="s">
        <v>5</v>
      </c>
      <c r="F16">
        <v>0</v>
      </c>
      <c r="G16">
        <v>3</v>
      </c>
      <c r="I16">
        <v>0</v>
      </c>
      <c r="J16">
        <v>3</v>
      </c>
      <c r="L16">
        <f t="shared" si="0"/>
        <v>1</v>
      </c>
    </row>
    <row r="17" spans="1:15" x14ac:dyDescent="0.25">
      <c r="A17" t="s">
        <v>36</v>
      </c>
      <c r="B17" t="s">
        <v>35</v>
      </c>
      <c r="C17" t="s">
        <v>4</v>
      </c>
      <c r="D17" t="s">
        <v>5</v>
      </c>
      <c r="F17">
        <v>3</v>
      </c>
      <c r="G17">
        <v>3</v>
      </c>
      <c r="I17">
        <v>3</v>
      </c>
      <c r="J17">
        <v>3</v>
      </c>
      <c r="L17">
        <f t="shared" si="0"/>
        <v>0.5</v>
      </c>
    </row>
    <row r="18" spans="1:15" x14ac:dyDescent="0.25">
      <c r="A18" t="s">
        <v>38</v>
      </c>
      <c r="B18" t="s">
        <v>37</v>
      </c>
      <c r="C18" t="s">
        <v>4</v>
      </c>
      <c r="D18" t="s">
        <v>5</v>
      </c>
      <c r="F18">
        <v>3</v>
      </c>
      <c r="G18">
        <v>2</v>
      </c>
      <c r="I18">
        <v>3</v>
      </c>
      <c r="J18">
        <v>2</v>
      </c>
      <c r="L18">
        <f t="shared" si="0"/>
        <v>0.4</v>
      </c>
    </row>
    <row r="19" spans="1:15" x14ac:dyDescent="0.25">
      <c r="A19" t="s">
        <v>40</v>
      </c>
      <c r="B19" t="s">
        <v>39</v>
      </c>
      <c r="C19" t="s">
        <v>4</v>
      </c>
      <c r="D19" t="s">
        <v>5</v>
      </c>
      <c r="F19">
        <v>5</v>
      </c>
      <c r="G19">
        <v>2</v>
      </c>
      <c r="I19">
        <v>5</v>
      </c>
      <c r="J19">
        <v>2</v>
      </c>
      <c r="L19">
        <f t="shared" si="0"/>
        <v>0.2857142857142857</v>
      </c>
    </row>
    <row r="20" spans="1:15" x14ac:dyDescent="0.25">
      <c r="A20" t="s">
        <v>42</v>
      </c>
      <c r="B20" t="s">
        <v>41</v>
      </c>
      <c r="C20" t="s">
        <v>4</v>
      </c>
      <c r="D20" t="s">
        <v>5</v>
      </c>
      <c r="F20">
        <v>4</v>
      </c>
      <c r="G20">
        <v>2</v>
      </c>
      <c r="I20">
        <v>4</v>
      </c>
      <c r="J20">
        <v>2</v>
      </c>
      <c r="L20">
        <f t="shared" si="0"/>
        <v>0.33333333333333331</v>
      </c>
    </row>
    <row r="21" spans="1:15" x14ac:dyDescent="0.25">
      <c r="A21" t="s">
        <v>44</v>
      </c>
      <c r="B21" t="s">
        <v>43</v>
      </c>
      <c r="C21" t="s">
        <v>4</v>
      </c>
      <c r="D21" t="s">
        <v>5</v>
      </c>
      <c r="F21">
        <v>0</v>
      </c>
      <c r="G21">
        <v>5</v>
      </c>
      <c r="I21">
        <v>0</v>
      </c>
      <c r="J21">
        <v>5</v>
      </c>
      <c r="L21">
        <f t="shared" si="0"/>
        <v>1</v>
      </c>
    </row>
    <row r="22" spans="1:15" x14ac:dyDescent="0.25">
      <c r="A22" t="s">
        <v>46</v>
      </c>
      <c r="B22" t="s">
        <v>45</v>
      </c>
      <c r="C22" t="s">
        <v>4</v>
      </c>
      <c r="D22" t="s">
        <v>5</v>
      </c>
      <c r="F22">
        <v>2</v>
      </c>
      <c r="G22">
        <v>4</v>
      </c>
      <c r="I22">
        <v>2</v>
      </c>
      <c r="J22">
        <v>4</v>
      </c>
      <c r="L22">
        <f t="shared" si="0"/>
        <v>0.66666666666666663</v>
      </c>
    </row>
    <row r="23" spans="1:15" x14ac:dyDescent="0.25">
      <c r="A23" t="s">
        <v>48</v>
      </c>
      <c r="B23" t="s">
        <v>47</v>
      </c>
      <c r="C23" t="s">
        <v>4</v>
      </c>
      <c r="D23" t="s">
        <v>5</v>
      </c>
      <c r="F23">
        <v>0</v>
      </c>
      <c r="G23">
        <v>3</v>
      </c>
      <c r="I23">
        <v>0</v>
      </c>
      <c r="J23">
        <v>3</v>
      </c>
      <c r="L23">
        <f t="shared" si="0"/>
        <v>1</v>
      </c>
    </row>
    <row r="24" spans="1:15" x14ac:dyDescent="0.25">
      <c r="A24" t="s">
        <v>50</v>
      </c>
      <c r="B24" t="s">
        <v>49</v>
      </c>
      <c r="C24" t="s">
        <v>4</v>
      </c>
      <c r="D24" t="s">
        <v>5</v>
      </c>
      <c r="F24">
        <v>2</v>
      </c>
      <c r="G24">
        <v>0</v>
      </c>
      <c r="I24">
        <v>2</v>
      </c>
      <c r="J24">
        <v>0</v>
      </c>
      <c r="L24">
        <f t="shared" si="0"/>
        <v>0</v>
      </c>
    </row>
    <row r="25" spans="1:15" x14ac:dyDescent="0.25">
      <c r="A25" t="s">
        <v>52</v>
      </c>
      <c r="B25" t="s">
        <v>51</v>
      </c>
      <c r="C25" t="s">
        <v>4</v>
      </c>
      <c r="D25" t="s">
        <v>5</v>
      </c>
      <c r="F25">
        <v>1</v>
      </c>
      <c r="G25">
        <v>6</v>
      </c>
      <c r="I25">
        <v>1</v>
      </c>
      <c r="J25">
        <v>6</v>
      </c>
      <c r="L25">
        <f t="shared" si="0"/>
        <v>0.8571428571428571</v>
      </c>
    </row>
    <row r="26" spans="1:15" x14ac:dyDescent="0.25">
      <c r="A26" t="s">
        <v>54</v>
      </c>
      <c r="B26" t="s">
        <v>53</v>
      </c>
      <c r="C26" t="s">
        <v>4</v>
      </c>
      <c r="D26" t="s">
        <v>5</v>
      </c>
      <c r="F26">
        <v>4</v>
      </c>
      <c r="G26">
        <v>4</v>
      </c>
      <c r="I26">
        <v>4</v>
      </c>
      <c r="J26">
        <v>4</v>
      </c>
      <c r="L26">
        <f t="shared" si="0"/>
        <v>0.5</v>
      </c>
      <c r="O26">
        <f>SUM(results!J2:J31)/(SUM(results!J2:J31)+SUM(results!I2:I31))</f>
        <v>0.52873563218390807</v>
      </c>
    </row>
    <row r="27" spans="1:15" x14ac:dyDescent="0.25">
      <c r="A27" t="s">
        <v>56</v>
      </c>
      <c r="B27" t="s">
        <v>55</v>
      </c>
      <c r="C27" t="s">
        <v>4</v>
      </c>
      <c r="D27" t="s">
        <v>5</v>
      </c>
      <c r="F27">
        <v>2</v>
      </c>
      <c r="G27">
        <v>4</v>
      </c>
      <c r="I27">
        <v>2</v>
      </c>
      <c r="J27">
        <v>4</v>
      </c>
      <c r="L27">
        <f t="shared" si="0"/>
        <v>0.66666666666666663</v>
      </c>
    </row>
    <row r="28" spans="1:15" x14ac:dyDescent="0.25">
      <c r="A28" t="s">
        <v>58</v>
      </c>
      <c r="B28" t="s">
        <v>57</v>
      </c>
      <c r="C28" t="s">
        <v>4</v>
      </c>
      <c r="D28" t="s">
        <v>5</v>
      </c>
      <c r="F28">
        <v>4</v>
      </c>
      <c r="G28">
        <v>1</v>
      </c>
      <c r="I28">
        <v>4</v>
      </c>
      <c r="J28">
        <v>1</v>
      </c>
      <c r="L28">
        <f t="shared" si="0"/>
        <v>0.2</v>
      </c>
    </row>
    <row r="29" spans="1:15" x14ac:dyDescent="0.25">
      <c r="A29" t="s">
        <v>60</v>
      </c>
      <c r="B29" t="s">
        <v>59</v>
      </c>
      <c r="C29" t="s">
        <v>4</v>
      </c>
      <c r="D29" t="s">
        <v>5</v>
      </c>
      <c r="F29">
        <v>5</v>
      </c>
      <c r="G29">
        <v>3</v>
      </c>
      <c r="I29">
        <v>5</v>
      </c>
      <c r="J29">
        <v>3</v>
      </c>
      <c r="L29">
        <f t="shared" si="0"/>
        <v>0.375</v>
      </c>
    </row>
    <row r="30" spans="1:15" x14ac:dyDescent="0.25">
      <c r="A30" t="s">
        <v>62</v>
      </c>
      <c r="B30" t="s">
        <v>61</v>
      </c>
      <c r="C30" t="s">
        <v>4</v>
      </c>
      <c r="D30" t="s">
        <v>5</v>
      </c>
      <c r="F30">
        <v>5</v>
      </c>
      <c r="G30">
        <v>2</v>
      </c>
      <c r="I30">
        <v>5</v>
      </c>
      <c r="J30">
        <v>2</v>
      </c>
      <c r="L30">
        <f t="shared" si="0"/>
        <v>0.2857142857142857</v>
      </c>
    </row>
    <row r="31" spans="1:15" x14ac:dyDescent="0.25">
      <c r="A31" t="s">
        <v>64</v>
      </c>
      <c r="B31" t="s">
        <v>63</v>
      </c>
      <c r="C31" t="s">
        <v>4</v>
      </c>
      <c r="D31" t="s">
        <v>5</v>
      </c>
      <c r="F31">
        <v>2</v>
      </c>
      <c r="G31">
        <v>4</v>
      </c>
      <c r="I31">
        <v>2</v>
      </c>
      <c r="J31">
        <v>4</v>
      </c>
      <c r="L31">
        <f>J31/(I31+J31)</f>
        <v>0.66666666666666663</v>
      </c>
    </row>
    <row r="32" spans="1:15" x14ac:dyDescent="0.25">
      <c r="L32">
        <f>AVERAGE(L2:L31)</f>
        <v>0.52119047619047632</v>
      </c>
    </row>
    <row r="33" spans="1:12" x14ac:dyDescent="0.25">
      <c r="I33" t="s">
        <v>131</v>
      </c>
      <c r="J33" t="s">
        <v>132</v>
      </c>
    </row>
    <row r="34" spans="1:12" x14ac:dyDescent="0.25">
      <c r="A34" t="s">
        <v>67</v>
      </c>
      <c r="B34" t="s">
        <v>65</v>
      </c>
      <c r="C34" t="s">
        <v>66</v>
      </c>
      <c r="D34" t="s">
        <v>5</v>
      </c>
      <c r="F34">
        <v>0</v>
      </c>
      <c r="G34">
        <v>0</v>
      </c>
      <c r="I34">
        <v>0</v>
      </c>
      <c r="J34">
        <v>0</v>
      </c>
    </row>
    <row r="35" spans="1:12" x14ac:dyDescent="0.25">
      <c r="A35" t="s">
        <v>69</v>
      </c>
      <c r="B35" t="s">
        <v>68</v>
      </c>
      <c r="C35" t="s">
        <v>66</v>
      </c>
      <c r="D35" t="s">
        <v>5</v>
      </c>
      <c r="F35">
        <v>0</v>
      </c>
      <c r="G35">
        <v>0</v>
      </c>
      <c r="I35">
        <v>0</v>
      </c>
      <c r="J35">
        <v>0</v>
      </c>
    </row>
    <row r="36" spans="1:12" x14ac:dyDescent="0.25">
      <c r="A36" t="s">
        <v>71</v>
      </c>
      <c r="B36" t="s">
        <v>70</v>
      </c>
      <c r="C36" t="s">
        <v>66</v>
      </c>
      <c r="D36" t="s">
        <v>5</v>
      </c>
      <c r="F36">
        <v>1</v>
      </c>
      <c r="G36">
        <v>5</v>
      </c>
      <c r="I36">
        <v>1</v>
      </c>
      <c r="J36">
        <v>5</v>
      </c>
      <c r="L36">
        <f>J36/(J36+I36)</f>
        <v>0.83333333333333337</v>
      </c>
    </row>
    <row r="37" spans="1:12" x14ac:dyDescent="0.25">
      <c r="A37" t="s">
        <v>73</v>
      </c>
      <c r="B37" t="s">
        <v>72</v>
      </c>
      <c r="C37" t="s">
        <v>66</v>
      </c>
      <c r="D37" t="s">
        <v>5</v>
      </c>
      <c r="F37">
        <v>2</v>
      </c>
      <c r="G37">
        <v>4</v>
      </c>
      <c r="I37">
        <v>2</v>
      </c>
      <c r="J37">
        <v>4</v>
      </c>
      <c r="L37">
        <f t="shared" ref="L37:L63" si="1">J37/(J37+I37)</f>
        <v>0.66666666666666663</v>
      </c>
    </row>
    <row r="38" spans="1:12" x14ac:dyDescent="0.25">
      <c r="A38" t="s">
        <v>75</v>
      </c>
      <c r="B38" t="s">
        <v>74</v>
      </c>
      <c r="C38" t="s">
        <v>66</v>
      </c>
      <c r="D38" t="s">
        <v>5</v>
      </c>
      <c r="F38">
        <v>1</v>
      </c>
      <c r="G38">
        <v>4</v>
      </c>
      <c r="I38">
        <v>1</v>
      </c>
      <c r="J38">
        <v>4</v>
      </c>
      <c r="L38">
        <f t="shared" si="1"/>
        <v>0.8</v>
      </c>
    </row>
    <row r="39" spans="1:12" x14ac:dyDescent="0.25">
      <c r="A39" t="s">
        <v>77</v>
      </c>
      <c r="B39" t="s">
        <v>76</v>
      </c>
      <c r="C39" t="s">
        <v>66</v>
      </c>
      <c r="D39" t="s">
        <v>5</v>
      </c>
      <c r="F39">
        <v>3</v>
      </c>
      <c r="G39">
        <v>4</v>
      </c>
      <c r="I39">
        <v>3</v>
      </c>
      <c r="J39">
        <v>4</v>
      </c>
      <c r="L39">
        <f t="shared" si="1"/>
        <v>0.5714285714285714</v>
      </c>
    </row>
    <row r="40" spans="1:12" x14ac:dyDescent="0.25">
      <c r="A40" t="s">
        <v>79</v>
      </c>
      <c r="B40" t="s">
        <v>78</v>
      </c>
      <c r="C40" t="s">
        <v>66</v>
      </c>
      <c r="D40" t="s">
        <v>5</v>
      </c>
      <c r="F40">
        <v>2</v>
      </c>
      <c r="G40">
        <v>5</v>
      </c>
      <c r="I40">
        <v>2</v>
      </c>
      <c r="J40">
        <v>5</v>
      </c>
      <c r="L40">
        <f t="shared" si="1"/>
        <v>0.7142857142857143</v>
      </c>
    </row>
    <row r="41" spans="1:12" x14ac:dyDescent="0.25">
      <c r="A41" t="s">
        <v>81</v>
      </c>
      <c r="B41" t="s">
        <v>80</v>
      </c>
      <c r="C41" t="s">
        <v>66</v>
      </c>
      <c r="D41" t="s">
        <v>5</v>
      </c>
      <c r="F41">
        <v>4</v>
      </c>
      <c r="G41">
        <v>1</v>
      </c>
      <c r="I41">
        <v>4</v>
      </c>
      <c r="J41">
        <v>1</v>
      </c>
      <c r="L41">
        <f t="shared" si="1"/>
        <v>0.2</v>
      </c>
    </row>
    <row r="42" spans="1:12" x14ac:dyDescent="0.25">
      <c r="A42" t="s">
        <v>83</v>
      </c>
      <c r="B42" t="s">
        <v>82</v>
      </c>
      <c r="C42" t="s">
        <v>66</v>
      </c>
      <c r="D42" t="s">
        <v>5</v>
      </c>
      <c r="F42">
        <v>1</v>
      </c>
      <c r="G42">
        <v>3</v>
      </c>
      <c r="I42">
        <v>1</v>
      </c>
      <c r="J42">
        <v>3</v>
      </c>
      <c r="L42">
        <f t="shared" si="1"/>
        <v>0.75</v>
      </c>
    </row>
    <row r="43" spans="1:12" x14ac:dyDescent="0.25">
      <c r="A43" t="s">
        <v>85</v>
      </c>
      <c r="B43" t="s">
        <v>84</v>
      </c>
      <c r="C43" t="s">
        <v>66</v>
      </c>
      <c r="D43" t="s">
        <v>5</v>
      </c>
      <c r="F43">
        <v>3</v>
      </c>
      <c r="G43">
        <v>0</v>
      </c>
      <c r="I43">
        <v>3</v>
      </c>
      <c r="J43">
        <v>0</v>
      </c>
      <c r="L43">
        <f t="shared" si="1"/>
        <v>0</v>
      </c>
    </row>
    <row r="44" spans="1:12" x14ac:dyDescent="0.25">
      <c r="A44" t="s">
        <v>87</v>
      </c>
      <c r="B44" t="s">
        <v>86</v>
      </c>
      <c r="C44" t="s">
        <v>66</v>
      </c>
      <c r="D44" t="s">
        <v>5</v>
      </c>
      <c r="F44">
        <v>1</v>
      </c>
      <c r="G44">
        <v>6</v>
      </c>
      <c r="I44">
        <v>1</v>
      </c>
      <c r="J44">
        <v>6</v>
      </c>
      <c r="L44">
        <f t="shared" si="1"/>
        <v>0.8571428571428571</v>
      </c>
    </row>
    <row r="45" spans="1:12" x14ac:dyDescent="0.25">
      <c r="A45" t="s">
        <v>89</v>
      </c>
      <c r="B45" t="s">
        <v>88</v>
      </c>
      <c r="C45" t="s">
        <v>66</v>
      </c>
      <c r="D45" t="s">
        <v>5</v>
      </c>
      <c r="F45">
        <v>1</v>
      </c>
      <c r="G45">
        <v>5</v>
      </c>
      <c r="I45">
        <v>1</v>
      </c>
      <c r="J45">
        <v>5</v>
      </c>
      <c r="L45">
        <f t="shared" si="1"/>
        <v>0.83333333333333337</v>
      </c>
    </row>
    <row r="46" spans="1:12" x14ac:dyDescent="0.25">
      <c r="A46" t="s">
        <v>91</v>
      </c>
      <c r="B46" t="s">
        <v>90</v>
      </c>
      <c r="C46" t="s">
        <v>66</v>
      </c>
      <c r="D46" t="s">
        <v>5</v>
      </c>
      <c r="F46">
        <v>1</v>
      </c>
      <c r="G46">
        <v>5</v>
      </c>
      <c r="I46">
        <v>1</v>
      </c>
      <c r="J46">
        <v>5</v>
      </c>
      <c r="L46">
        <f t="shared" si="1"/>
        <v>0.83333333333333337</v>
      </c>
    </row>
    <row r="47" spans="1:12" x14ac:dyDescent="0.25">
      <c r="A47" t="s">
        <v>93</v>
      </c>
      <c r="B47" t="s">
        <v>92</v>
      </c>
      <c r="C47" t="s">
        <v>66</v>
      </c>
      <c r="D47" t="s">
        <v>5</v>
      </c>
      <c r="F47">
        <v>2</v>
      </c>
      <c r="G47">
        <v>4</v>
      </c>
      <c r="I47">
        <v>2</v>
      </c>
      <c r="J47">
        <v>4</v>
      </c>
      <c r="L47">
        <f t="shared" si="1"/>
        <v>0.66666666666666663</v>
      </c>
    </row>
    <row r="48" spans="1:12" x14ac:dyDescent="0.25">
      <c r="A48" t="s">
        <v>95</v>
      </c>
      <c r="B48" t="s">
        <v>94</v>
      </c>
      <c r="C48" t="s">
        <v>66</v>
      </c>
      <c r="D48" t="s">
        <v>5</v>
      </c>
      <c r="F48">
        <v>2</v>
      </c>
      <c r="G48">
        <v>4</v>
      </c>
      <c r="I48">
        <v>2</v>
      </c>
      <c r="J48">
        <v>4</v>
      </c>
      <c r="L48">
        <f t="shared" si="1"/>
        <v>0.66666666666666663</v>
      </c>
    </row>
    <row r="49" spans="1:14" x14ac:dyDescent="0.25">
      <c r="A49" t="s">
        <v>97</v>
      </c>
      <c r="B49" t="s">
        <v>96</v>
      </c>
      <c r="C49" t="s">
        <v>5</v>
      </c>
      <c r="D49" t="s">
        <v>66</v>
      </c>
      <c r="F49">
        <v>5</v>
      </c>
      <c r="G49">
        <v>1</v>
      </c>
      <c r="I49">
        <v>1</v>
      </c>
      <c r="J49">
        <v>5</v>
      </c>
      <c r="L49">
        <f t="shared" si="1"/>
        <v>0.83333333333333337</v>
      </c>
    </row>
    <row r="50" spans="1:14" x14ac:dyDescent="0.25">
      <c r="A50" t="s">
        <v>99</v>
      </c>
      <c r="B50" t="s">
        <v>98</v>
      </c>
      <c r="C50" t="s">
        <v>5</v>
      </c>
      <c r="D50" t="s">
        <v>66</v>
      </c>
      <c r="F50">
        <v>7</v>
      </c>
      <c r="G50">
        <v>0</v>
      </c>
      <c r="I50">
        <v>0</v>
      </c>
      <c r="J50">
        <v>7</v>
      </c>
      <c r="L50">
        <f t="shared" si="1"/>
        <v>1</v>
      </c>
    </row>
    <row r="51" spans="1:14" x14ac:dyDescent="0.25">
      <c r="A51" t="s">
        <v>101</v>
      </c>
      <c r="B51" t="s">
        <v>100</v>
      </c>
      <c r="C51" t="s">
        <v>5</v>
      </c>
      <c r="D51" t="s">
        <v>66</v>
      </c>
      <c r="F51">
        <v>5</v>
      </c>
      <c r="G51">
        <v>1</v>
      </c>
      <c r="I51">
        <v>1</v>
      </c>
      <c r="J51">
        <v>5</v>
      </c>
      <c r="L51">
        <f t="shared" si="1"/>
        <v>0.83333333333333337</v>
      </c>
    </row>
    <row r="52" spans="1:14" x14ac:dyDescent="0.25">
      <c r="A52" t="s">
        <v>103</v>
      </c>
      <c r="B52" t="s">
        <v>102</v>
      </c>
      <c r="C52" t="s">
        <v>5</v>
      </c>
      <c r="D52" t="s">
        <v>66</v>
      </c>
      <c r="F52">
        <v>4</v>
      </c>
      <c r="G52">
        <v>2</v>
      </c>
      <c r="I52">
        <v>2</v>
      </c>
      <c r="J52">
        <v>4</v>
      </c>
      <c r="L52">
        <f t="shared" si="1"/>
        <v>0.66666666666666663</v>
      </c>
    </row>
    <row r="53" spans="1:14" x14ac:dyDescent="0.25">
      <c r="A53" t="s">
        <v>105</v>
      </c>
      <c r="B53" t="s">
        <v>104</v>
      </c>
      <c r="C53" t="s">
        <v>5</v>
      </c>
      <c r="D53" t="s">
        <v>66</v>
      </c>
      <c r="F53">
        <v>5</v>
      </c>
      <c r="G53">
        <v>2</v>
      </c>
      <c r="I53">
        <v>2</v>
      </c>
      <c r="J53">
        <v>5</v>
      </c>
      <c r="L53">
        <f t="shared" si="1"/>
        <v>0.7142857142857143</v>
      </c>
    </row>
    <row r="54" spans="1:14" x14ac:dyDescent="0.25">
      <c r="A54" t="s">
        <v>107</v>
      </c>
      <c r="B54" t="s">
        <v>106</v>
      </c>
      <c r="C54" t="s">
        <v>5</v>
      </c>
      <c r="D54" t="s">
        <v>66</v>
      </c>
      <c r="F54">
        <v>2</v>
      </c>
      <c r="G54">
        <v>3</v>
      </c>
      <c r="I54">
        <v>3</v>
      </c>
      <c r="J54">
        <v>2</v>
      </c>
      <c r="L54">
        <f t="shared" si="1"/>
        <v>0.4</v>
      </c>
    </row>
    <row r="55" spans="1:14" x14ac:dyDescent="0.25">
      <c r="A55" t="s">
        <v>109</v>
      </c>
      <c r="B55" t="s">
        <v>108</v>
      </c>
      <c r="C55" t="s">
        <v>5</v>
      </c>
      <c r="D55" t="s">
        <v>66</v>
      </c>
      <c r="F55">
        <v>3</v>
      </c>
      <c r="G55">
        <v>3</v>
      </c>
      <c r="I55">
        <v>3</v>
      </c>
      <c r="J55">
        <v>3</v>
      </c>
      <c r="L55">
        <f t="shared" si="1"/>
        <v>0.5</v>
      </c>
    </row>
    <row r="56" spans="1:14" x14ac:dyDescent="0.25">
      <c r="A56" t="s">
        <v>111</v>
      </c>
      <c r="B56" t="s">
        <v>110</v>
      </c>
      <c r="C56" t="s">
        <v>5</v>
      </c>
      <c r="D56" t="s">
        <v>66</v>
      </c>
      <c r="F56">
        <v>3</v>
      </c>
      <c r="G56">
        <v>3</v>
      </c>
      <c r="I56">
        <v>3</v>
      </c>
      <c r="J56">
        <v>3</v>
      </c>
      <c r="L56">
        <f t="shared" si="1"/>
        <v>0.5</v>
      </c>
    </row>
    <row r="57" spans="1:14" x14ac:dyDescent="0.25">
      <c r="A57" t="s">
        <v>113</v>
      </c>
      <c r="B57" t="s">
        <v>112</v>
      </c>
      <c r="C57" t="s">
        <v>5</v>
      </c>
      <c r="D57" t="s">
        <v>66</v>
      </c>
      <c r="F57">
        <v>6</v>
      </c>
      <c r="G57">
        <v>1</v>
      </c>
      <c r="I57">
        <v>1</v>
      </c>
      <c r="J57">
        <v>6</v>
      </c>
      <c r="L57">
        <f t="shared" si="1"/>
        <v>0.8571428571428571</v>
      </c>
    </row>
    <row r="58" spans="1:14" x14ac:dyDescent="0.25">
      <c r="A58" t="s">
        <v>115</v>
      </c>
      <c r="B58" t="s">
        <v>114</v>
      </c>
      <c r="C58" t="s">
        <v>5</v>
      </c>
      <c r="D58" t="s">
        <v>66</v>
      </c>
      <c r="F58">
        <v>4</v>
      </c>
      <c r="G58">
        <v>2</v>
      </c>
      <c r="I58">
        <v>2</v>
      </c>
      <c r="J58">
        <v>4</v>
      </c>
      <c r="L58">
        <f t="shared" si="1"/>
        <v>0.66666666666666663</v>
      </c>
    </row>
    <row r="59" spans="1:14" x14ac:dyDescent="0.25">
      <c r="A59" t="s">
        <v>117</v>
      </c>
      <c r="B59" t="s">
        <v>116</v>
      </c>
      <c r="C59" t="s">
        <v>5</v>
      </c>
      <c r="D59" t="s">
        <v>66</v>
      </c>
      <c r="F59">
        <v>4</v>
      </c>
      <c r="G59">
        <v>2</v>
      </c>
      <c r="I59">
        <v>2</v>
      </c>
      <c r="J59">
        <v>4</v>
      </c>
      <c r="L59">
        <f t="shared" si="1"/>
        <v>0.66666666666666663</v>
      </c>
    </row>
    <row r="60" spans="1:14" x14ac:dyDescent="0.25">
      <c r="A60" t="s">
        <v>119</v>
      </c>
      <c r="B60" t="s">
        <v>118</v>
      </c>
      <c r="C60" t="s">
        <v>5</v>
      </c>
      <c r="D60" t="s">
        <v>66</v>
      </c>
      <c r="F60">
        <v>6</v>
      </c>
      <c r="G60">
        <v>1</v>
      </c>
      <c r="I60">
        <v>1</v>
      </c>
      <c r="J60">
        <v>6</v>
      </c>
      <c r="L60">
        <f t="shared" si="1"/>
        <v>0.8571428571428571</v>
      </c>
    </row>
    <row r="61" spans="1:14" x14ac:dyDescent="0.25">
      <c r="A61" t="s">
        <v>121</v>
      </c>
      <c r="B61" t="s">
        <v>120</v>
      </c>
      <c r="C61" t="s">
        <v>5</v>
      </c>
      <c r="D61" t="s">
        <v>66</v>
      </c>
      <c r="F61">
        <v>5</v>
      </c>
      <c r="G61">
        <v>0</v>
      </c>
      <c r="I61">
        <v>0</v>
      </c>
      <c r="J61">
        <v>5</v>
      </c>
      <c r="L61">
        <f t="shared" si="1"/>
        <v>1</v>
      </c>
    </row>
    <row r="62" spans="1:14" x14ac:dyDescent="0.25">
      <c r="A62" t="s">
        <v>123</v>
      </c>
      <c r="B62" t="s">
        <v>122</v>
      </c>
      <c r="C62" t="s">
        <v>5</v>
      </c>
      <c r="D62" t="s">
        <v>66</v>
      </c>
      <c r="F62">
        <v>4</v>
      </c>
      <c r="G62">
        <v>2</v>
      </c>
      <c r="I62">
        <v>2</v>
      </c>
      <c r="J62">
        <v>4</v>
      </c>
      <c r="L62">
        <f t="shared" si="1"/>
        <v>0.66666666666666663</v>
      </c>
    </row>
    <row r="63" spans="1:14" x14ac:dyDescent="0.25">
      <c r="A63" t="s">
        <v>125</v>
      </c>
      <c r="B63" t="s">
        <v>124</v>
      </c>
      <c r="C63" t="s">
        <v>5</v>
      </c>
      <c r="D63" t="s">
        <v>66</v>
      </c>
      <c r="F63">
        <v>5</v>
      </c>
      <c r="G63">
        <v>2</v>
      </c>
      <c r="I63">
        <v>2</v>
      </c>
      <c r="J63">
        <v>5</v>
      </c>
      <c r="L63">
        <f t="shared" si="1"/>
        <v>0.7142857142857143</v>
      </c>
    </row>
    <row r="64" spans="1:14" x14ac:dyDescent="0.25">
      <c r="L64">
        <f>AVERAGE(L36:L63)</f>
        <v>0.68818027210884369</v>
      </c>
      <c r="N64">
        <f>SUM(results!J36:J63)/(SUM(results!I36:I63)+SUM(results!J36:J63))</f>
        <v>0.70658682634730541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A5DD6-128D-4CE7-9EDA-AA49D75F89C0}">
  <dimension ref="A1:E64"/>
  <sheetViews>
    <sheetView topLeftCell="D1" zoomScale="115" zoomScaleNormal="115" workbookViewId="0">
      <selection activeCell="W16" sqref="W16"/>
    </sheetView>
  </sheetViews>
  <sheetFormatPr defaultRowHeight="15" x14ac:dyDescent="0.25"/>
  <cols>
    <col min="1" max="1" width="22.7109375" bestFit="1" customWidth="1"/>
    <col min="2" max="2" width="16.7109375" bestFit="1" customWidth="1"/>
    <col min="4" max="4" width="38.42578125" bestFit="1" customWidth="1"/>
  </cols>
  <sheetData>
    <row r="1" spans="1:5" x14ac:dyDescent="0.25">
      <c r="B1" t="s">
        <v>133</v>
      </c>
      <c r="D1" t="s">
        <v>135</v>
      </c>
      <c r="E1">
        <f>B32</f>
        <v>0.52119047619047632</v>
      </c>
    </row>
    <row r="2" spans="1:5" x14ac:dyDescent="0.25">
      <c r="A2" t="s">
        <v>3</v>
      </c>
      <c r="B2">
        <f>results!J2/(results!J2+results!I2)</f>
        <v>0.375</v>
      </c>
      <c r="D2" t="s">
        <v>136</v>
      </c>
      <c r="E2">
        <f>B64</f>
        <v>0.68818027210884369</v>
      </c>
    </row>
    <row r="3" spans="1:5" x14ac:dyDescent="0.25">
      <c r="A3" t="s">
        <v>7</v>
      </c>
      <c r="B3">
        <f>results!J3/(results!J3+results!I3)</f>
        <v>0.42857142857142855</v>
      </c>
    </row>
    <row r="4" spans="1:5" x14ac:dyDescent="0.25">
      <c r="A4" t="s">
        <v>9</v>
      </c>
      <c r="B4">
        <f>results!J4/(results!J4+results!I4)</f>
        <v>1</v>
      </c>
      <c r="D4" t="s">
        <v>135</v>
      </c>
      <c r="E4">
        <f>SUM(results!J2:J31)/(SUM(results!J2:J31)+SUM(results!I2:I31))</f>
        <v>0.52873563218390807</v>
      </c>
    </row>
    <row r="5" spans="1:5" x14ac:dyDescent="0.25">
      <c r="A5" t="s">
        <v>11</v>
      </c>
      <c r="B5">
        <f>results!J5/(results!J5+results!I5)</f>
        <v>0.5714285714285714</v>
      </c>
      <c r="D5" t="s">
        <v>136</v>
      </c>
      <c r="E5">
        <f>SUM(results!J36:J63)/(SUM(results!I36:I63)+SUM(results!J36:J63))</f>
        <v>0.70658682634730541</v>
      </c>
    </row>
    <row r="6" spans="1:5" x14ac:dyDescent="0.25">
      <c r="A6" t="s">
        <v>13</v>
      </c>
      <c r="B6">
        <f>results!J6/(results!J6+results!I6)</f>
        <v>0.2</v>
      </c>
    </row>
    <row r="7" spans="1:5" x14ac:dyDescent="0.25">
      <c r="A7" t="s">
        <v>15</v>
      </c>
      <c r="B7">
        <f>results!J7/(results!J7+results!I7)</f>
        <v>0</v>
      </c>
    </row>
    <row r="8" spans="1:5" x14ac:dyDescent="0.25">
      <c r="A8" t="s">
        <v>17</v>
      </c>
      <c r="B8">
        <f>results!J8/(results!J8+results!I8)</f>
        <v>1</v>
      </c>
    </row>
    <row r="9" spans="1:5" x14ac:dyDescent="0.25">
      <c r="A9" t="s">
        <v>19</v>
      </c>
      <c r="B9">
        <f>results!J9/(results!J9+results!I9)</f>
        <v>0.33333333333333331</v>
      </c>
    </row>
    <row r="10" spans="1:5" x14ac:dyDescent="0.25">
      <c r="A10" t="s">
        <v>21</v>
      </c>
      <c r="B10">
        <f>results!J10/(results!J10+results!I10)</f>
        <v>0.14285714285714285</v>
      </c>
    </row>
    <row r="11" spans="1:5" x14ac:dyDescent="0.25">
      <c r="A11" t="s">
        <v>23</v>
      </c>
      <c r="B11">
        <f>results!J11/(results!J11+results!I11)</f>
        <v>0.16666666666666666</v>
      </c>
    </row>
    <row r="12" spans="1:5" x14ac:dyDescent="0.25">
      <c r="A12" t="s">
        <v>25</v>
      </c>
      <c r="B12">
        <f>results!J12/(results!J12+results!I12)</f>
        <v>1</v>
      </c>
    </row>
    <row r="13" spans="1:5" x14ac:dyDescent="0.25">
      <c r="A13" t="s">
        <v>27</v>
      </c>
      <c r="B13">
        <f>results!J13/(results!J13+results!I13)</f>
        <v>0.7142857142857143</v>
      </c>
    </row>
    <row r="14" spans="1:5" x14ac:dyDescent="0.25">
      <c r="A14" t="s">
        <v>29</v>
      </c>
      <c r="B14">
        <f>results!J14/(results!J14+results!I14)</f>
        <v>0.8</v>
      </c>
    </row>
    <row r="15" spans="1:5" x14ac:dyDescent="0.25">
      <c r="A15" t="s">
        <v>31</v>
      </c>
      <c r="B15">
        <f>results!J15/(results!J15+results!I15)</f>
        <v>0.16666666666666666</v>
      </c>
    </row>
    <row r="16" spans="1:5" x14ac:dyDescent="0.25">
      <c r="A16" t="s">
        <v>33</v>
      </c>
      <c r="B16">
        <f>results!J16/(results!J16+results!I16)</f>
        <v>1</v>
      </c>
    </row>
    <row r="17" spans="1:2" x14ac:dyDescent="0.25">
      <c r="A17" t="s">
        <v>35</v>
      </c>
      <c r="B17">
        <f>results!J17/(results!J17+results!I17)</f>
        <v>0.5</v>
      </c>
    </row>
    <row r="18" spans="1:2" x14ac:dyDescent="0.25">
      <c r="A18" t="s">
        <v>37</v>
      </c>
      <c r="B18">
        <f>results!J18/(results!J18+results!I18)</f>
        <v>0.4</v>
      </c>
    </row>
    <row r="19" spans="1:2" x14ac:dyDescent="0.25">
      <c r="A19" t="s">
        <v>39</v>
      </c>
      <c r="B19">
        <f>results!J19/(results!J19+results!I19)</f>
        <v>0.2857142857142857</v>
      </c>
    </row>
    <row r="20" spans="1:2" x14ac:dyDescent="0.25">
      <c r="A20" t="s">
        <v>41</v>
      </c>
      <c r="B20">
        <f>results!J20/(results!J20+results!I20)</f>
        <v>0.33333333333333331</v>
      </c>
    </row>
    <row r="21" spans="1:2" x14ac:dyDescent="0.25">
      <c r="A21" t="s">
        <v>43</v>
      </c>
      <c r="B21">
        <f>results!J21/(results!J21+results!I21)</f>
        <v>1</v>
      </c>
    </row>
    <row r="22" spans="1:2" x14ac:dyDescent="0.25">
      <c r="A22" t="s">
        <v>45</v>
      </c>
      <c r="B22">
        <f>results!J22/(results!J22+results!I22)</f>
        <v>0.66666666666666663</v>
      </c>
    </row>
    <row r="23" spans="1:2" x14ac:dyDescent="0.25">
      <c r="A23" t="s">
        <v>47</v>
      </c>
      <c r="B23">
        <f>results!J23/(results!J23+results!I23)</f>
        <v>1</v>
      </c>
    </row>
    <row r="24" spans="1:2" x14ac:dyDescent="0.25">
      <c r="A24" t="s">
        <v>49</v>
      </c>
      <c r="B24">
        <f>results!J24/(results!J24+results!I24)</f>
        <v>0</v>
      </c>
    </row>
    <row r="25" spans="1:2" x14ac:dyDescent="0.25">
      <c r="A25" t="s">
        <v>51</v>
      </c>
      <c r="B25">
        <f>results!J25/(results!J25+results!I25)</f>
        <v>0.8571428571428571</v>
      </c>
    </row>
    <row r="26" spans="1:2" x14ac:dyDescent="0.25">
      <c r="A26" t="s">
        <v>53</v>
      </c>
      <c r="B26">
        <f>results!J26/(results!J26+results!I26)</f>
        <v>0.5</v>
      </c>
    </row>
    <row r="27" spans="1:2" x14ac:dyDescent="0.25">
      <c r="A27" t="s">
        <v>55</v>
      </c>
      <c r="B27">
        <f>results!J27/(results!J27+results!I27)</f>
        <v>0.66666666666666663</v>
      </c>
    </row>
    <row r="28" spans="1:2" x14ac:dyDescent="0.25">
      <c r="A28" t="s">
        <v>57</v>
      </c>
      <c r="B28">
        <f>results!J28/(results!J28+results!I28)</f>
        <v>0.2</v>
      </c>
    </row>
    <row r="29" spans="1:2" x14ac:dyDescent="0.25">
      <c r="A29" t="s">
        <v>59</v>
      </c>
      <c r="B29">
        <f>results!J29/(results!J29+results!I29)</f>
        <v>0.375</v>
      </c>
    </row>
    <row r="30" spans="1:2" x14ac:dyDescent="0.25">
      <c r="A30" t="s">
        <v>61</v>
      </c>
      <c r="B30">
        <f>results!J30/(results!J30+results!I30)</f>
        <v>0.2857142857142857</v>
      </c>
    </row>
    <row r="31" spans="1:2" x14ac:dyDescent="0.25">
      <c r="A31" t="s">
        <v>63</v>
      </c>
      <c r="B31">
        <f>results!J31/(results!J31+results!I31)</f>
        <v>0.66666666666666663</v>
      </c>
    </row>
    <row r="32" spans="1:2" x14ac:dyDescent="0.25">
      <c r="A32" t="s">
        <v>134</v>
      </c>
      <c r="B32">
        <f>AVERAGE(B2:B31)</f>
        <v>0.52119047619047632</v>
      </c>
    </row>
    <row r="34" spans="1:2" x14ac:dyDescent="0.25">
      <c r="A34" t="s">
        <v>65</v>
      </c>
    </row>
    <row r="35" spans="1:2" x14ac:dyDescent="0.25">
      <c r="A35" t="s">
        <v>68</v>
      </c>
    </row>
    <row r="36" spans="1:2" x14ac:dyDescent="0.25">
      <c r="A36" t="s">
        <v>70</v>
      </c>
      <c r="B36">
        <f>results!J36/(results!J36+results!I36)</f>
        <v>0.83333333333333337</v>
      </c>
    </row>
    <row r="37" spans="1:2" x14ac:dyDescent="0.25">
      <c r="A37" t="s">
        <v>72</v>
      </c>
      <c r="B37">
        <f>results!J37/(results!J37+results!I37)</f>
        <v>0.66666666666666663</v>
      </c>
    </row>
    <row r="38" spans="1:2" x14ac:dyDescent="0.25">
      <c r="A38" t="s">
        <v>74</v>
      </c>
      <c r="B38">
        <f>results!J38/(results!J38+results!I38)</f>
        <v>0.8</v>
      </c>
    </row>
    <row r="39" spans="1:2" x14ac:dyDescent="0.25">
      <c r="A39" t="s">
        <v>76</v>
      </c>
      <c r="B39">
        <f>results!J39/(results!J39+results!I39)</f>
        <v>0.5714285714285714</v>
      </c>
    </row>
    <row r="40" spans="1:2" x14ac:dyDescent="0.25">
      <c r="A40" t="s">
        <v>78</v>
      </c>
      <c r="B40">
        <f>results!J40/(results!J40+results!I40)</f>
        <v>0.7142857142857143</v>
      </c>
    </row>
    <row r="41" spans="1:2" x14ac:dyDescent="0.25">
      <c r="A41" t="s">
        <v>80</v>
      </c>
      <c r="B41">
        <f>results!J41/(results!J41+results!I41)</f>
        <v>0.2</v>
      </c>
    </row>
    <row r="42" spans="1:2" x14ac:dyDescent="0.25">
      <c r="A42" t="s">
        <v>82</v>
      </c>
      <c r="B42">
        <f>results!J42/(results!J42+results!I42)</f>
        <v>0.75</v>
      </c>
    </row>
    <row r="43" spans="1:2" x14ac:dyDescent="0.25">
      <c r="A43" t="s">
        <v>84</v>
      </c>
      <c r="B43">
        <f>results!J43/(results!J43+results!I43)</f>
        <v>0</v>
      </c>
    </row>
    <row r="44" spans="1:2" x14ac:dyDescent="0.25">
      <c r="A44" t="s">
        <v>86</v>
      </c>
      <c r="B44">
        <f>results!J44/(results!J44+results!I44)</f>
        <v>0.8571428571428571</v>
      </c>
    </row>
    <row r="45" spans="1:2" x14ac:dyDescent="0.25">
      <c r="A45" t="s">
        <v>88</v>
      </c>
      <c r="B45">
        <f>results!J45/(results!J45+results!I45)</f>
        <v>0.83333333333333337</v>
      </c>
    </row>
    <row r="46" spans="1:2" x14ac:dyDescent="0.25">
      <c r="A46" t="s">
        <v>90</v>
      </c>
      <c r="B46">
        <f>results!J46/(results!J46+results!I46)</f>
        <v>0.83333333333333337</v>
      </c>
    </row>
    <row r="47" spans="1:2" x14ac:dyDescent="0.25">
      <c r="A47" t="s">
        <v>92</v>
      </c>
      <c r="B47">
        <f>results!J47/(results!J47+results!I47)</f>
        <v>0.66666666666666663</v>
      </c>
    </row>
    <row r="48" spans="1:2" x14ac:dyDescent="0.25">
      <c r="A48" t="s">
        <v>94</v>
      </c>
      <c r="B48">
        <f>results!J48/(results!J48+results!I48)</f>
        <v>0.66666666666666663</v>
      </c>
    </row>
    <row r="49" spans="1:2" x14ac:dyDescent="0.25">
      <c r="A49" t="s">
        <v>96</v>
      </c>
      <c r="B49">
        <f>results!J49/(results!J49+results!I49)</f>
        <v>0.83333333333333337</v>
      </c>
    </row>
    <row r="50" spans="1:2" x14ac:dyDescent="0.25">
      <c r="A50" t="s">
        <v>98</v>
      </c>
      <c r="B50">
        <f>results!J50/(results!J50+results!I50)</f>
        <v>1</v>
      </c>
    </row>
    <row r="51" spans="1:2" x14ac:dyDescent="0.25">
      <c r="A51" t="s">
        <v>100</v>
      </c>
      <c r="B51">
        <f>results!J51/(results!J51+results!I51)</f>
        <v>0.83333333333333337</v>
      </c>
    </row>
    <row r="52" spans="1:2" x14ac:dyDescent="0.25">
      <c r="A52" t="s">
        <v>102</v>
      </c>
      <c r="B52">
        <f>results!J52/(results!J52+results!I52)</f>
        <v>0.66666666666666663</v>
      </c>
    </row>
    <row r="53" spans="1:2" x14ac:dyDescent="0.25">
      <c r="A53" t="s">
        <v>104</v>
      </c>
      <c r="B53">
        <f>results!J53/(results!J53+results!I53)</f>
        <v>0.7142857142857143</v>
      </c>
    </row>
    <row r="54" spans="1:2" x14ac:dyDescent="0.25">
      <c r="A54" t="s">
        <v>106</v>
      </c>
      <c r="B54">
        <f>results!J54/(results!J54+results!I54)</f>
        <v>0.4</v>
      </c>
    </row>
    <row r="55" spans="1:2" x14ac:dyDescent="0.25">
      <c r="A55" t="s">
        <v>108</v>
      </c>
      <c r="B55">
        <f>results!J55/(results!J55+results!I55)</f>
        <v>0.5</v>
      </c>
    </row>
    <row r="56" spans="1:2" x14ac:dyDescent="0.25">
      <c r="A56" t="s">
        <v>110</v>
      </c>
      <c r="B56">
        <f>results!J56/(results!J56+results!I56)</f>
        <v>0.5</v>
      </c>
    </row>
    <row r="57" spans="1:2" x14ac:dyDescent="0.25">
      <c r="A57" t="s">
        <v>112</v>
      </c>
      <c r="B57">
        <f>results!J57/(results!J57+results!I57)</f>
        <v>0.8571428571428571</v>
      </c>
    </row>
    <row r="58" spans="1:2" x14ac:dyDescent="0.25">
      <c r="A58" t="s">
        <v>114</v>
      </c>
      <c r="B58">
        <f>results!J58/(results!J58+results!I58)</f>
        <v>0.66666666666666663</v>
      </c>
    </row>
    <row r="59" spans="1:2" x14ac:dyDescent="0.25">
      <c r="A59" t="s">
        <v>116</v>
      </c>
      <c r="B59">
        <f>results!J59/(results!J59+results!I59)</f>
        <v>0.66666666666666663</v>
      </c>
    </row>
    <row r="60" spans="1:2" x14ac:dyDescent="0.25">
      <c r="A60" t="s">
        <v>118</v>
      </c>
      <c r="B60">
        <f>results!J60/(results!J60+results!I60)</f>
        <v>0.8571428571428571</v>
      </c>
    </row>
    <row r="61" spans="1:2" x14ac:dyDescent="0.25">
      <c r="A61" t="s">
        <v>120</v>
      </c>
      <c r="B61">
        <f>results!J61/(results!J61+results!I61)</f>
        <v>1</v>
      </c>
    </row>
    <row r="62" spans="1:2" x14ac:dyDescent="0.25">
      <c r="A62" t="s">
        <v>122</v>
      </c>
      <c r="B62">
        <f>results!J62/(results!J62+results!I62)</f>
        <v>0.66666666666666663</v>
      </c>
    </row>
    <row r="63" spans="1:2" x14ac:dyDescent="0.25">
      <c r="A63" t="s">
        <v>124</v>
      </c>
      <c r="B63">
        <f>results!J63/(results!J63+results!I63)</f>
        <v>0.7142857142857143</v>
      </c>
    </row>
    <row r="64" spans="1:2" x14ac:dyDescent="0.25">
      <c r="A64" t="s">
        <v>134</v>
      </c>
      <c r="B64">
        <f>AVERAGE(B36:B63)</f>
        <v>0.68818027210884369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results</vt:lpstr>
      <vt:lpstr>boxplot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Jeroen Vermazeren</dc:creator>
  <cp:lastModifiedBy>Jeroen Vermazeren</cp:lastModifiedBy>
  <dcterms:created xsi:type="dcterms:W3CDTF">2020-04-04T12:10:44Z</dcterms:created>
  <dcterms:modified xsi:type="dcterms:W3CDTF">2020-04-04T13:03:44Z</dcterms:modified>
</cp:coreProperties>
</file>