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logan\Documents\Spring Semester Classes 2022\BANA 4085\Individual Assignments\"/>
    </mc:Choice>
  </mc:AlternateContent>
  <xr:revisionPtr revIDLastSave="0" documentId="13_ncr:1_{28FE1E9C-45BE-439E-A131-2A6470FDD110}" xr6:coauthVersionLast="47" xr6:coauthVersionMax="47" xr10:uidLastSave="{00000000-0000-0000-0000-000000000000}"/>
  <bookViews>
    <workbookView xWindow="-108" yWindow="-108" windowWidth="23256" windowHeight="12456" activeTab="1" xr2:uid="{64A8A655-D509-43AA-8237-318F3CE46ABA}"/>
  </bookViews>
  <sheets>
    <sheet name="Car Design Changes" sheetId="1" r:id="rId1"/>
    <sheet name="Newman Alarms" sheetId="2" r:id="rId2"/>
  </sheets>
  <definedNames>
    <definedName name="anscount" hidden="1">1</definedName>
    <definedName name="limcount" hidden="1">1</definedName>
    <definedName name="sencount" hidden="1">1</definedName>
    <definedName name="solver_adj" localSheetId="0" hidden="1">'Car Design Changes'!$B$27:$K$27</definedName>
    <definedName name="solver_adj" localSheetId="1" hidden="1">'Newman Alarms'!$B$36:$E$36</definedName>
    <definedName name="solver_corr" hidden="1">1</definedName>
    <definedName name="solver_ctp1" hidden="1">0</definedName>
    <definedName name="solver_ctp2" hidden="1">0</definedName>
    <definedName name="solver_cvg" localSheetId="0" hidden="1">0.0001</definedName>
    <definedName name="solver_cvg" localSheetId="1" hidden="1">0.0001</definedName>
    <definedName name="solver_disp" hidden="1">0</definedName>
    <definedName name="solver_drv" localSheetId="0" hidden="1">1</definedName>
    <definedName name="solver_drv" localSheetId="1" hidden="1">1</definedName>
    <definedName name="solver_eng" localSheetId="0" hidden="1">2</definedName>
    <definedName name="solver_eng" localSheetId="1" hidden="1">2</definedName>
    <definedName name="solver_est" localSheetId="0" hidden="1">1</definedName>
    <definedName name="solver_est" localSheetId="1" hidden="1">1</definedName>
    <definedName name="solver_eval" hidden="1">0</definedName>
    <definedName name="solver_itr" localSheetId="0" hidden="1">2147483647</definedName>
    <definedName name="solver_itr" localSheetId="1" hidden="1">2147483647</definedName>
    <definedName name="solver_lcens" hidden="1">-1E+30</definedName>
    <definedName name="solver_lcut" hidden="1">-1E+30</definedName>
    <definedName name="solver_lhs1" localSheetId="0" hidden="1">'Car Design Changes'!$B$27:$K$27</definedName>
    <definedName name="solver_lhs1" localSheetId="1" hidden="1">'Newman Alarms'!$F$42:$F$45</definedName>
    <definedName name="solver_lhs2" localSheetId="0" hidden="1">'Car Design Changes'!$L$33</definedName>
    <definedName name="solver_lhs2" localSheetId="1" hidden="1">'Newman Alarms'!$F$46:$F$47</definedName>
    <definedName name="solver_lhs3" localSheetId="0" hidden="1">'Car Design Changes'!$L$34</definedName>
    <definedName name="solver_lhs3" localSheetId="1" hidden="1">'Newman Alarms'!$F$46:$F$47</definedName>
    <definedName name="solver_mip" localSheetId="0" hidden="1">2147483647</definedName>
    <definedName name="solver_mip" localSheetId="1" hidden="1">2147483647</definedName>
    <definedName name="solver_mni" localSheetId="0" hidden="1">30</definedName>
    <definedName name="solver_mni" localSheetId="1" hidden="1">30</definedName>
    <definedName name="solver_mrt" localSheetId="0" hidden="1">0.075</definedName>
    <definedName name="solver_mrt" localSheetId="1" hidden="1">0.075</definedName>
    <definedName name="solver_msl" localSheetId="0" hidden="1">2</definedName>
    <definedName name="solver_msl" localSheetId="1" hidden="1">2</definedName>
    <definedName name="solver_neg" localSheetId="0" hidden="1">1</definedName>
    <definedName name="solver_neg" localSheetId="1" hidden="1">1</definedName>
    <definedName name="solver_nod" localSheetId="0" hidden="1">2147483647</definedName>
    <definedName name="solver_nod" localSheetId="1" hidden="1">2147483647</definedName>
    <definedName name="solver_nsim" hidden="1">2</definedName>
    <definedName name="solver_nssim" hidden="1">-1</definedName>
    <definedName name="solver_ntri" hidden="1">10000</definedName>
    <definedName name="solver_num" localSheetId="0" hidden="1">3</definedName>
    <definedName name="solver_num" localSheetId="1" hidden="1">2</definedName>
    <definedName name="solver_nwt" localSheetId="0" hidden="1">1</definedName>
    <definedName name="solver_nwt" localSheetId="1" hidden="1">1</definedName>
    <definedName name="solver_opt" localSheetId="0" hidden="1">'Car Design Changes'!$L$30</definedName>
    <definedName name="solver_opt" localSheetId="1" hidden="1">'Newman Alarms'!$F$39</definedName>
    <definedName name="solver_pre" localSheetId="0" hidden="1">0.000001</definedName>
    <definedName name="solver_pre" localSheetId="1" hidden="1">0.000001</definedName>
    <definedName name="solver_rbv" localSheetId="0" hidden="1">1</definedName>
    <definedName name="solver_rbv" localSheetId="1" hidden="1">1</definedName>
    <definedName name="solver_rel1" localSheetId="0" hidden="1">5</definedName>
    <definedName name="solver_rel1" localSheetId="1" hidden="1">1</definedName>
    <definedName name="solver_rel2" localSheetId="0" hidden="1">3</definedName>
    <definedName name="solver_rel2" localSheetId="1" hidden="1">2</definedName>
    <definedName name="solver_rel3" localSheetId="0" hidden="1">1</definedName>
    <definedName name="solver_rel3" localSheetId="1" hidden="1">2</definedName>
    <definedName name="solver_rgen" hidden="1">1</definedName>
    <definedName name="solver_rhs1" localSheetId="0" hidden="1">"binary"</definedName>
    <definedName name="solver_rhs1" localSheetId="1" hidden="1">'Newman Alarms'!$H$42:$H$45</definedName>
    <definedName name="solver_rhs2" localSheetId="0" hidden="1">'Car Design Changes'!$N$33</definedName>
    <definedName name="solver_rhs2" localSheetId="1" hidden="1">'Newman Alarms'!$H$46:$H$47</definedName>
    <definedName name="solver_rhs3" localSheetId="0" hidden="1">'Car Design Changes'!$N$34</definedName>
    <definedName name="solver_rhs3" localSheetId="1" hidden="1">'Newman Alarms'!$H$46:$H$47</definedName>
    <definedName name="solver_rlx" localSheetId="0" hidden="1">2</definedName>
    <definedName name="solver_rlx" localSheetId="1" hidden="1">2</definedName>
    <definedName name="solver_rsd" localSheetId="0" hidden="1">0</definedName>
    <definedName name="solver_rsd" localSheetId="1" hidden="1">0</definedName>
    <definedName name="solver_rsmp" hidden="1">1</definedName>
    <definedName name="solver_scl" localSheetId="0" hidden="1">1</definedName>
    <definedName name="solver_scl" localSheetId="1" hidden="1">1</definedName>
    <definedName name="solver_seed" hidden="1">0</definedName>
    <definedName name="solver_sho" localSheetId="0" hidden="1">2</definedName>
    <definedName name="solver_sho" localSheetId="1" hidden="1">2</definedName>
    <definedName name="solver_ssz" localSheetId="0" hidden="1">100</definedName>
    <definedName name="solver_ssz" localSheetId="1" hidden="1">100</definedName>
    <definedName name="solver_strm" hidden="1">0</definedName>
    <definedName name="solver_tim" localSheetId="0" hidden="1">2147483647</definedName>
    <definedName name="solver_tim" localSheetId="1" hidden="1">2147483647</definedName>
    <definedName name="solver_tol" localSheetId="0" hidden="1">0.01</definedName>
    <definedName name="solver_tol" localSheetId="1" hidden="1">0.01</definedName>
    <definedName name="solver_typ" localSheetId="0" hidden="1">2</definedName>
    <definedName name="solver_typ" localSheetId="1" hidden="1">1</definedName>
    <definedName name="solver_ucens" hidden="1">1E+30</definedName>
    <definedName name="solver_ucut" hidden="1">1E+30</definedName>
    <definedName name="solver_val" localSheetId="0" hidden="1">0</definedName>
    <definedName name="solver_val" localSheetId="1" hidden="1">0</definedName>
    <definedName name="solver_ver" localSheetId="0" hidden="1">3</definedName>
    <definedName name="solver_ver" localSheetId="1" hidden="1">3</definedName>
    <definedName name="solveri_CCol" hidden="1">"System.Drawing.Color:102:153:0:255"</definedName>
    <definedName name="solvero_C3D" hidden="1">"System.Boolean:False"</definedName>
    <definedName name="solvero_CAuDen" hidden="1">"System.Boolean:True"</definedName>
    <definedName name="solvero_CCol" hidden="1">"System.Drawing.Color:102:153:0:255"</definedName>
    <definedName name="solvero_CTyp" hidden="1">"System.Int32:2"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1" i="2" l="1"/>
  <c r="F45" i="2"/>
  <c r="F46" i="2"/>
  <c r="F47" i="2"/>
  <c r="F39" i="2"/>
  <c r="F43" i="2"/>
  <c r="F44" i="2"/>
  <c r="F42" i="2"/>
  <c r="E39" i="2"/>
  <c r="D39" i="2"/>
  <c r="C39" i="2"/>
  <c r="B39" i="2"/>
  <c r="L34" i="1"/>
  <c r="L30" i="1"/>
  <c r="L33" i="1"/>
</calcChain>
</file>

<file path=xl/sharedStrings.xml><?xml version="1.0" encoding="utf-8"?>
<sst xmlns="http://schemas.openxmlformats.org/spreadsheetml/2006/main" count="64" uniqueCount="44">
  <si>
    <t>An automobile manufacturer is considering mechanical design changes in one of its top-selling cars to reduce the weight of the car by at least 400 pounds to improve its fuel efficiency. Design engineers have identified 10 changes that could be made in the car to make it lighter (e.g., using composite body pieces rather than metal). The weight saved by each design change and the estimated costs of implementing each change are summarized in the following table:</t>
  </si>
  <si>
    <t>Question a)</t>
  </si>
  <si>
    <t>Question b)</t>
  </si>
  <si>
    <t>Question c)</t>
  </si>
  <si>
    <t>Question d)</t>
  </si>
  <si>
    <t>Design Change</t>
  </si>
  <si>
    <t>Weight Saved (lbs.)</t>
  </si>
  <si>
    <t>Cost (in $1,000s)</t>
  </si>
  <si>
    <t>Car Design Changes</t>
  </si>
  <si>
    <t>The company wants to determine which changes to make in order to reduce the total weight of the car by at least 400 pounds in the least costly manner. Develop and solve an optimization model to accomplish this task. Also, answer the following questions in the highlighted cells N4:N7.
a) What is the minimum cost under these conditions?
b) Which design changes should they implement?
c) Suppose design changes 6 and 10 represent alternate ways of modifying the back seat and, therefore, only one of these options could be selected. What is the minimum cost with this additional requirement?
d) Which design changes should they implement if the additional requirement in part c) is considered?</t>
  </si>
  <si>
    <t>A sudden increase in the demand for smoke detectors has left Newman Alarms with insufficient capacity to meet demand. The company has seen monthly demand from its retailers for its electronic and battery-operated detectors rise to 20,000 and 10,000, respectively, and Newman wishes to continue meeting demand. Newman's production process involves three departments: fabrication, assembly, and shipping. The relevant quantitative data on production and prices are summarized as follows:</t>
  </si>
  <si>
    <t>Department</t>
  </si>
  <si>
    <t>Monthly Hours Available</t>
  </si>
  <si>
    <t>Hours/Unit (electronic)</t>
  </si>
  <si>
    <t>Hours/Unit (battery)</t>
  </si>
  <si>
    <t>Fabrication</t>
  </si>
  <si>
    <t>Assembly</t>
  </si>
  <si>
    <t>Shipping</t>
  </si>
  <si>
    <t>Variable cost/unit ($)</t>
  </si>
  <si>
    <t>Retail price ($)</t>
  </si>
  <si>
    <t>The company also has the option to obtain additional units from a subcontractor, who has offered to supply up to 20,000 units per month in any combination of electronic and battery-operated models, at a charge of $21.50 per unit. For this price, the subcontractor will test and ship its models directly to the retailers without using Newman's production process.
In the worksheet provided, develop and solve an integer programming model to determine how many electronic and battery-operated units Newman should produce and how many of each they should buy from the subcontractor in order to maximize the total profit.
Also, answer the following questions in the highlighted cells:
a) What is the maximum profit?
b) Compare the maximum profit in question A to the maximum profit achievable without integer constraints. By how much (in percentage terms) do the integer restrictions alter the value of the optimal objective function?</t>
  </si>
  <si>
    <t>Newman Alarms</t>
  </si>
  <si>
    <t>Decision Variables</t>
  </si>
  <si>
    <t>Objective Function</t>
  </si>
  <si>
    <t>Total Cost (in $1,000s)</t>
  </si>
  <si>
    <t>Constraints</t>
  </si>
  <si>
    <t>LHS</t>
  </si>
  <si>
    <t>RHS</t>
  </si>
  <si>
    <t>Weight Saved</t>
  </si>
  <si>
    <t>&gt;=</t>
  </si>
  <si>
    <t>4,5,6,9,10</t>
  </si>
  <si>
    <t>Alt. Back Seat</t>
  </si>
  <si>
    <t>&lt;=</t>
  </si>
  <si>
    <t>3,4,5,6,9</t>
  </si>
  <si>
    <t>Production Units</t>
  </si>
  <si>
    <t>Subcontractor Units</t>
  </si>
  <si>
    <t>Electronic</t>
  </si>
  <si>
    <t>Battery</t>
  </si>
  <si>
    <t>Number of Units</t>
  </si>
  <si>
    <t>Electronic Demand</t>
  </si>
  <si>
    <t>Battery Demand</t>
  </si>
  <si>
    <t>Total Profit</t>
  </si>
  <si>
    <t>Profit Per Unit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</si>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</sst>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4" formatCode="_(&quot;$&quot;* #,##0.00_);_(&quot;$&quot;* \(#,##0.00\);_(&quot;$&quot;* &quot;-&quot;??_);_(@_)"/>
    <numFmt numFmtId="164" formatCode="&quot;$&quot;#,##0"/>
    <numFmt numFmtId="168" formatCode="&quot;$&quot;#,##0.00"/>
    <numFmt numFmtId="183" formatCode="0.0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44" fontId="1" fillId="0" borderId="0" applyFont="0" applyFill="0" applyBorder="0" applyAlignment="0" applyProtection="0"/>
  </cellStyleXfs>
  <cellXfs count="65">
    <xf numFmtId="0" fontId="0" fillId="0" borderId="0" xfId="0"/>
    <xf numFmtId="0" fontId="1" fillId="0" borderId="0" xfId="1" applyAlignment="1">
      <alignment vertical="top" wrapText="1"/>
    </xf>
    <xf numFmtId="0" fontId="1" fillId="0" borderId="0" xfId="1"/>
    <xf numFmtId="0" fontId="1" fillId="2" borderId="0" xfId="1" applyFill="1"/>
    <xf numFmtId="0" fontId="2" fillId="0" borderId="0" xfId="1" applyFont="1" applyAlignment="1">
      <alignment horizontal="center" wrapText="1"/>
    </xf>
    <xf numFmtId="0" fontId="2" fillId="0" borderId="7" xfId="1" applyFont="1" applyBorder="1" applyAlignment="1">
      <alignment horizontal="left"/>
    </xf>
    <xf numFmtId="1" fontId="2" fillId="0" borderId="9" xfId="1" applyNumberFormat="1" applyFont="1" applyBorder="1" applyAlignment="1">
      <alignment horizontal="center"/>
    </xf>
    <xf numFmtId="0" fontId="2" fillId="0" borderId="9" xfId="1" applyFont="1" applyBorder="1" applyAlignment="1">
      <alignment horizontal="center" vertical="top" wrapText="1"/>
    </xf>
    <xf numFmtId="0" fontId="1" fillId="0" borderId="0" xfId="1" applyAlignment="1">
      <alignment horizontal="left"/>
    </xf>
    <xf numFmtId="1" fontId="1" fillId="0" borderId="0" xfId="1" applyNumberFormat="1" applyAlignment="1">
      <alignment horizontal="center"/>
    </xf>
    <xf numFmtId="1" fontId="1" fillId="0" borderId="0" xfId="1" applyNumberFormat="1" applyAlignment="1">
      <alignment horizontal="center" vertical="top" wrapText="1"/>
    </xf>
    <xf numFmtId="0" fontId="1" fillId="0" borderId="7" xfId="1" applyBorder="1" applyAlignment="1">
      <alignment horizontal="left"/>
    </xf>
    <xf numFmtId="164" fontId="1" fillId="0" borderId="7" xfId="1" applyNumberFormat="1" applyBorder="1" applyAlignment="1">
      <alignment horizontal="center"/>
    </xf>
    <xf numFmtId="164" fontId="1" fillId="0" borderId="7" xfId="1" applyNumberFormat="1" applyBorder="1" applyAlignment="1">
      <alignment horizontal="center" vertical="top" wrapText="1"/>
    </xf>
    <xf numFmtId="0" fontId="2" fillId="0" borderId="0" xfId="1" applyFont="1"/>
    <xf numFmtId="0" fontId="0" fillId="0" borderId="0" xfId="0" applyAlignment="1">
      <alignment vertical="top" wrapText="1"/>
    </xf>
    <xf numFmtId="0" fontId="2" fillId="0" borderId="10" xfId="0" applyFont="1" applyBorder="1" applyAlignment="1">
      <alignment vertical="center" wrapText="1"/>
    </xf>
    <xf numFmtId="0" fontId="2" fillId="0" borderId="10" xfId="0" applyFont="1" applyBorder="1" applyAlignment="1">
      <alignment horizontal="right" vertical="center" wrapText="1"/>
    </xf>
    <xf numFmtId="0" fontId="0" fillId="0" borderId="10" xfId="0" applyBorder="1" applyAlignment="1">
      <alignment vertical="center" wrapText="1"/>
    </xf>
    <xf numFmtId="0" fontId="0" fillId="0" borderId="0" xfId="0" applyAlignment="1">
      <alignment vertical="center" wrapText="1"/>
    </xf>
    <xf numFmtId="0" fontId="2" fillId="0" borderId="0" xfId="0" applyFont="1"/>
    <xf numFmtId="0" fontId="1" fillId="0" borderId="1" xfId="1" applyBorder="1" applyAlignment="1">
      <alignment vertical="top" wrapText="1"/>
    </xf>
    <xf numFmtId="0" fontId="1" fillId="0" borderId="2" xfId="1" applyBorder="1" applyAlignment="1">
      <alignment vertical="top" wrapText="1"/>
    </xf>
    <xf numFmtId="0" fontId="1" fillId="0" borderId="3" xfId="1" applyBorder="1" applyAlignment="1">
      <alignment vertical="top" wrapText="1"/>
    </xf>
    <xf numFmtId="0" fontId="1" fillId="0" borderId="4" xfId="1" applyBorder="1" applyAlignment="1">
      <alignment vertical="top" wrapText="1"/>
    </xf>
    <xf numFmtId="0" fontId="1" fillId="0" borderId="0" xfId="1" applyAlignment="1">
      <alignment vertical="top" wrapText="1"/>
    </xf>
    <xf numFmtId="0" fontId="1" fillId="0" borderId="5" xfId="1" applyBorder="1" applyAlignment="1">
      <alignment vertical="top" wrapText="1"/>
    </xf>
    <xf numFmtId="0" fontId="1" fillId="0" borderId="6" xfId="1" applyBorder="1" applyAlignment="1">
      <alignment vertical="top" wrapText="1"/>
    </xf>
    <xf numFmtId="0" fontId="1" fillId="0" borderId="7" xfId="1" applyBorder="1" applyAlignment="1">
      <alignment vertical="top" wrapText="1"/>
    </xf>
    <xf numFmtId="0" fontId="1" fillId="0" borderId="8" xfId="1" applyBorder="1" applyAlignment="1">
      <alignment vertical="top" wrapText="1"/>
    </xf>
    <xf numFmtId="0" fontId="2" fillId="0" borderId="7" xfId="1" applyFont="1" applyBorder="1" applyAlignment="1">
      <alignment horizontal="center" wrapText="1"/>
    </xf>
    <xf numFmtId="0" fontId="0" fillId="0" borderId="1"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0" xfId="0"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2" xfId="0" applyBorder="1" applyAlignment="1">
      <alignment horizontal="left" vertical="top" wrapText="1"/>
    </xf>
    <xf numFmtId="0" fontId="0" fillId="0" borderId="0" xfId="0" applyAlignment="1">
      <alignment horizontal="left" vertical="top" wrapText="1"/>
    </xf>
    <xf numFmtId="0" fontId="1" fillId="3" borderId="0" xfId="1" applyFill="1"/>
    <xf numFmtId="0" fontId="1" fillId="0" borderId="0" xfId="1" applyAlignment="1">
      <alignment horizontal="right"/>
    </xf>
    <xf numFmtId="164" fontId="1" fillId="0" borderId="10" xfId="1" applyNumberFormat="1" applyBorder="1" applyAlignment="1">
      <alignment horizontal="center"/>
    </xf>
    <xf numFmtId="164" fontId="1" fillId="0" borderId="10" xfId="1" applyNumberFormat="1" applyBorder="1" applyAlignment="1">
      <alignment horizontal="center" vertical="top" wrapText="1"/>
    </xf>
    <xf numFmtId="0" fontId="1" fillId="4" borderId="10" xfId="1" applyFill="1" applyBorder="1"/>
    <xf numFmtId="1" fontId="1" fillId="0" borderId="10" xfId="1" applyNumberFormat="1" applyBorder="1" applyAlignment="1">
      <alignment horizontal="center"/>
    </xf>
    <xf numFmtId="1" fontId="1" fillId="0" borderId="10" xfId="1" applyNumberFormat="1" applyBorder="1" applyAlignment="1">
      <alignment horizontal="center" vertical="top" wrapText="1"/>
    </xf>
    <xf numFmtId="0" fontId="1" fillId="0" borderId="10" xfId="1" applyBorder="1"/>
    <xf numFmtId="0" fontId="1" fillId="5" borderId="10" xfId="1" applyFill="1" applyBorder="1"/>
    <xf numFmtId="0" fontId="1" fillId="0" borderId="10" xfId="1" applyBorder="1" applyAlignment="1">
      <alignment horizontal="center"/>
    </xf>
    <xf numFmtId="6" fontId="1" fillId="2" borderId="0" xfId="1" applyNumberFormat="1" applyFill="1"/>
    <xf numFmtId="164" fontId="1" fillId="2" borderId="0" xfId="2" applyNumberFormat="1" applyFill="1"/>
    <xf numFmtId="0" fontId="0" fillId="0" borderId="0" xfId="0" applyAlignment="1">
      <alignment horizontal="center"/>
    </xf>
    <xf numFmtId="0" fontId="0" fillId="3" borderId="0" xfId="0" applyFill="1"/>
    <xf numFmtId="0" fontId="0" fillId="0" borderId="0" xfId="0" applyAlignment="1">
      <alignment horizontal="right"/>
    </xf>
    <xf numFmtId="168" fontId="0" fillId="0" borderId="10" xfId="2" applyNumberFormat="1" applyFont="1" applyBorder="1"/>
    <xf numFmtId="0" fontId="0" fillId="0" borderId="10" xfId="0" applyBorder="1"/>
    <xf numFmtId="0" fontId="0" fillId="5" borderId="10" xfId="0" applyFill="1" applyBorder="1"/>
    <xf numFmtId="0" fontId="0" fillId="0" borderId="0" xfId="0" applyFill="1" applyBorder="1" applyAlignment="1">
      <alignment horizontal="right"/>
    </xf>
    <xf numFmtId="0" fontId="0" fillId="0" borderId="10" xfId="0" applyFill="1" applyBorder="1" applyAlignment="1">
      <alignment vertical="center" wrapText="1"/>
    </xf>
    <xf numFmtId="168" fontId="0" fillId="4" borderId="0" xfId="0" applyNumberFormat="1" applyFill="1"/>
    <xf numFmtId="168" fontId="0" fillId="2" borderId="0" xfId="0" applyNumberFormat="1" applyFill="1"/>
    <xf numFmtId="183" fontId="0" fillId="2" borderId="0" xfId="2" applyNumberFormat="1" applyFont="1" applyFill="1"/>
  </cellXfs>
  <cellStyles count="3">
    <cellStyle name="Currency" xfId="2" builtinId="4"/>
    <cellStyle name="Normal" xfId="0" builtinId="0"/>
    <cellStyle name="Normal 2" xfId="1" xr:uid="{4C67EEFA-A3CA-4AF9-99C1-9A31D17725C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3E295-23EB-4A2D-A7DB-DEEEBE8E9526}">
  <dimension ref="A1:N34"/>
  <sheetViews>
    <sheetView topLeftCell="A4" zoomScale="80" zoomScaleNormal="80" workbookViewId="0">
      <selection activeCell="N8" sqref="N8"/>
    </sheetView>
  </sheetViews>
  <sheetFormatPr defaultColWidth="9.109375" defaultRowHeight="14.4" x14ac:dyDescent="0.3"/>
  <cols>
    <col min="1" max="1" width="19.88671875" style="2" customWidth="1"/>
    <col min="2" max="11" width="10.109375" style="2" customWidth="1"/>
    <col min="12" max="12" width="19.88671875" style="2" bestFit="1" customWidth="1"/>
    <col min="13" max="13" width="11.44140625" style="2" bestFit="1" customWidth="1"/>
    <col min="14" max="14" width="21.44140625" style="2" customWidth="1"/>
    <col min="15" max="16384" width="9.109375" style="2"/>
  </cols>
  <sheetData>
    <row r="1" spans="1:14" x14ac:dyDescent="0.3">
      <c r="A1" s="14" t="s">
        <v>8</v>
      </c>
    </row>
    <row r="3" spans="1:14" ht="15" customHeight="1" x14ac:dyDescent="0.3">
      <c r="A3" s="21" t="s">
        <v>0</v>
      </c>
      <c r="B3" s="22"/>
      <c r="C3" s="22"/>
      <c r="D3" s="22"/>
      <c r="E3" s="22"/>
      <c r="F3" s="22"/>
      <c r="G3" s="22"/>
      <c r="H3" s="22"/>
      <c r="I3" s="22"/>
      <c r="J3" s="23"/>
      <c r="K3" s="1"/>
      <c r="L3" s="1"/>
      <c r="M3" s="1"/>
      <c r="N3" s="1"/>
    </row>
    <row r="4" spans="1:14" x14ac:dyDescent="0.3">
      <c r="A4" s="24"/>
      <c r="B4" s="25"/>
      <c r="C4" s="25"/>
      <c r="D4" s="25"/>
      <c r="E4" s="25"/>
      <c r="F4" s="25"/>
      <c r="G4" s="25"/>
      <c r="H4" s="25"/>
      <c r="I4" s="25"/>
      <c r="J4" s="26"/>
      <c r="K4" s="1"/>
      <c r="L4" s="1"/>
      <c r="M4" s="2" t="s">
        <v>1</v>
      </c>
      <c r="N4" s="52">
        <v>715000</v>
      </c>
    </row>
    <row r="5" spans="1:14" x14ac:dyDescent="0.3">
      <c r="A5" s="24"/>
      <c r="B5" s="25"/>
      <c r="C5" s="25"/>
      <c r="D5" s="25"/>
      <c r="E5" s="25"/>
      <c r="F5" s="25"/>
      <c r="G5" s="25"/>
      <c r="H5" s="25"/>
      <c r="I5" s="25"/>
      <c r="J5" s="26"/>
      <c r="K5" s="1"/>
      <c r="L5" s="1"/>
      <c r="M5" s="2" t="s">
        <v>2</v>
      </c>
      <c r="N5" s="3" t="s">
        <v>30</v>
      </c>
    </row>
    <row r="6" spans="1:14" x14ac:dyDescent="0.3">
      <c r="A6" s="24"/>
      <c r="B6" s="25"/>
      <c r="C6" s="25"/>
      <c r="D6" s="25"/>
      <c r="E6" s="25"/>
      <c r="F6" s="25"/>
      <c r="G6" s="25"/>
      <c r="H6" s="25"/>
      <c r="I6" s="25"/>
      <c r="J6" s="26"/>
      <c r="K6" s="1"/>
      <c r="L6" s="1"/>
      <c r="M6" s="2" t="s">
        <v>3</v>
      </c>
      <c r="N6" s="53">
        <v>735000</v>
      </c>
    </row>
    <row r="7" spans="1:14" x14ac:dyDescent="0.3">
      <c r="A7" s="27"/>
      <c r="B7" s="28"/>
      <c r="C7" s="28"/>
      <c r="D7" s="28"/>
      <c r="E7" s="28"/>
      <c r="F7" s="28"/>
      <c r="G7" s="28"/>
      <c r="H7" s="28"/>
      <c r="I7" s="28"/>
      <c r="J7" s="29"/>
      <c r="K7" s="1"/>
      <c r="L7" s="1"/>
      <c r="M7" s="2" t="s">
        <v>4</v>
      </c>
      <c r="N7" s="3" t="s">
        <v>33</v>
      </c>
    </row>
    <row r="8" spans="1:14" x14ac:dyDescent="0.3">
      <c r="A8" s="1"/>
      <c r="B8" s="1"/>
      <c r="C8" s="1"/>
      <c r="D8" s="1"/>
      <c r="E8" s="1"/>
      <c r="F8" s="1"/>
      <c r="G8" s="1"/>
      <c r="H8" s="1"/>
      <c r="I8" s="1"/>
      <c r="J8" s="1"/>
      <c r="K8" s="1"/>
      <c r="L8" s="1"/>
      <c r="M8" s="1"/>
      <c r="N8" s="1"/>
    </row>
    <row r="9" spans="1:14" ht="15" customHeight="1" x14ac:dyDescent="0.3">
      <c r="A9" s="4"/>
      <c r="B9" s="30" t="s">
        <v>5</v>
      </c>
      <c r="C9" s="30"/>
      <c r="D9" s="30"/>
      <c r="E9" s="30"/>
      <c r="F9" s="30"/>
      <c r="G9" s="30"/>
      <c r="H9" s="30"/>
      <c r="I9" s="30"/>
      <c r="J9" s="30"/>
      <c r="K9" s="30"/>
      <c r="L9" s="1"/>
      <c r="M9" s="1"/>
      <c r="N9" s="1"/>
    </row>
    <row r="10" spans="1:14" x14ac:dyDescent="0.3">
      <c r="A10" s="5"/>
      <c r="B10" s="6">
        <v>1</v>
      </c>
      <c r="C10" s="6">
        <v>2</v>
      </c>
      <c r="D10" s="6">
        <v>3</v>
      </c>
      <c r="E10" s="6">
        <v>4</v>
      </c>
      <c r="F10" s="7">
        <v>5</v>
      </c>
      <c r="G10" s="7">
        <v>6</v>
      </c>
      <c r="H10" s="7">
        <v>7</v>
      </c>
      <c r="I10" s="7">
        <v>8</v>
      </c>
      <c r="J10" s="7">
        <v>9</v>
      </c>
      <c r="K10" s="7">
        <v>10</v>
      </c>
      <c r="L10" s="1"/>
      <c r="M10" s="1"/>
      <c r="N10" s="1"/>
    </row>
    <row r="11" spans="1:14" x14ac:dyDescent="0.3">
      <c r="A11" s="8" t="s">
        <v>6</v>
      </c>
      <c r="B11" s="9">
        <v>50</v>
      </c>
      <c r="C11" s="9">
        <v>75</v>
      </c>
      <c r="D11" s="9">
        <v>25</v>
      </c>
      <c r="E11" s="9">
        <v>150</v>
      </c>
      <c r="F11" s="10">
        <v>60</v>
      </c>
      <c r="G11" s="10">
        <v>95</v>
      </c>
      <c r="H11" s="10">
        <v>200</v>
      </c>
      <c r="I11" s="10">
        <v>40</v>
      </c>
      <c r="J11" s="10">
        <v>80</v>
      </c>
      <c r="K11" s="10">
        <v>30</v>
      </c>
      <c r="L11" s="1"/>
      <c r="M11" s="1"/>
      <c r="N11" s="1"/>
    </row>
    <row r="12" spans="1:14" x14ac:dyDescent="0.3">
      <c r="A12" s="11" t="s">
        <v>7</v>
      </c>
      <c r="B12" s="12">
        <v>150</v>
      </c>
      <c r="C12" s="12">
        <v>350</v>
      </c>
      <c r="D12" s="12">
        <v>50</v>
      </c>
      <c r="E12" s="12">
        <v>450</v>
      </c>
      <c r="F12" s="13">
        <v>90</v>
      </c>
      <c r="G12" s="13">
        <v>35</v>
      </c>
      <c r="H12" s="13">
        <v>650</v>
      </c>
      <c r="I12" s="13">
        <v>75</v>
      </c>
      <c r="J12" s="13">
        <v>110</v>
      </c>
      <c r="K12" s="13">
        <v>30</v>
      </c>
      <c r="L12" s="1"/>
      <c r="M12" s="1"/>
      <c r="N12" s="1"/>
    </row>
    <row r="13" spans="1:14" x14ac:dyDescent="0.3">
      <c r="A13" s="1"/>
      <c r="B13" s="1"/>
      <c r="C13" s="1"/>
      <c r="D13" s="1"/>
      <c r="E13" s="1"/>
      <c r="F13" s="1"/>
      <c r="G13" s="1"/>
      <c r="H13" s="1"/>
      <c r="I13" s="1"/>
      <c r="J13" s="1"/>
      <c r="K13" s="1"/>
      <c r="L13" s="1"/>
      <c r="M13" s="1"/>
      <c r="N13" s="1"/>
    </row>
    <row r="14" spans="1:14" x14ac:dyDescent="0.3">
      <c r="A14" s="21" t="s">
        <v>9</v>
      </c>
      <c r="B14" s="22"/>
      <c r="C14" s="22"/>
      <c r="D14" s="22"/>
      <c r="E14" s="22"/>
      <c r="F14" s="22"/>
      <c r="G14" s="22"/>
      <c r="H14" s="22"/>
      <c r="I14" s="22"/>
      <c r="J14" s="23"/>
    </row>
    <row r="15" spans="1:14" x14ac:dyDescent="0.3">
      <c r="A15" s="24"/>
      <c r="B15" s="25"/>
      <c r="C15" s="25"/>
      <c r="D15" s="25"/>
      <c r="E15" s="25"/>
      <c r="F15" s="25"/>
      <c r="G15" s="25"/>
      <c r="H15" s="25"/>
      <c r="I15" s="25"/>
      <c r="J15" s="26"/>
    </row>
    <row r="16" spans="1:14" x14ac:dyDescent="0.3">
      <c r="A16" s="24"/>
      <c r="B16" s="25"/>
      <c r="C16" s="25"/>
      <c r="D16" s="25"/>
      <c r="E16" s="25"/>
      <c r="F16" s="25"/>
      <c r="G16" s="25"/>
      <c r="H16" s="25"/>
      <c r="I16" s="25"/>
      <c r="J16" s="26"/>
    </row>
    <row r="17" spans="1:14" x14ac:dyDescent="0.3">
      <c r="A17" s="24"/>
      <c r="B17" s="25"/>
      <c r="C17" s="25"/>
      <c r="D17" s="25"/>
      <c r="E17" s="25"/>
      <c r="F17" s="25"/>
      <c r="G17" s="25"/>
      <c r="H17" s="25"/>
      <c r="I17" s="25"/>
      <c r="J17" s="26"/>
    </row>
    <row r="18" spans="1:14" x14ac:dyDescent="0.3">
      <c r="A18" s="24"/>
      <c r="B18" s="25"/>
      <c r="C18" s="25"/>
      <c r="D18" s="25"/>
      <c r="E18" s="25"/>
      <c r="F18" s="25"/>
      <c r="G18" s="25"/>
      <c r="H18" s="25"/>
      <c r="I18" s="25"/>
      <c r="J18" s="26"/>
    </row>
    <row r="19" spans="1:14" x14ac:dyDescent="0.3">
      <c r="A19" s="24"/>
      <c r="B19" s="25"/>
      <c r="C19" s="25"/>
      <c r="D19" s="25"/>
      <c r="E19" s="25"/>
      <c r="F19" s="25"/>
      <c r="G19" s="25"/>
      <c r="H19" s="25"/>
      <c r="I19" s="25"/>
      <c r="J19" s="26"/>
    </row>
    <row r="20" spans="1:14" x14ac:dyDescent="0.3">
      <c r="A20" s="24"/>
      <c r="B20" s="25"/>
      <c r="C20" s="25"/>
      <c r="D20" s="25"/>
      <c r="E20" s="25"/>
      <c r="F20" s="25"/>
      <c r="G20" s="25"/>
      <c r="H20" s="25"/>
      <c r="I20" s="25"/>
      <c r="J20" s="26"/>
    </row>
    <row r="21" spans="1:14" x14ac:dyDescent="0.3">
      <c r="A21" s="24"/>
      <c r="B21" s="25"/>
      <c r="C21" s="25"/>
      <c r="D21" s="25"/>
      <c r="E21" s="25"/>
      <c r="F21" s="25"/>
      <c r="G21" s="25"/>
      <c r="H21" s="25"/>
      <c r="I21" s="25"/>
      <c r="J21" s="26"/>
    </row>
    <row r="22" spans="1:14" x14ac:dyDescent="0.3">
      <c r="A22" s="24"/>
      <c r="B22" s="25"/>
      <c r="C22" s="25"/>
      <c r="D22" s="25"/>
      <c r="E22" s="25"/>
      <c r="F22" s="25"/>
      <c r="G22" s="25"/>
      <c r="H22" s="25"/>
      <c r="I22" s="25"/>
      <c r="J22" s="26"/>
    </row>
    <row r="23" spans="1:14" x14ac:dyDescent="0.3">
      <c r="A23" s="27"/>
      <c r="B23" s="28"/>
      <c r="C23" s="28"/>
      <c r="D23" s="28"/>
      <c r="E23" s="28"/>
      <c r="F23" s="28"/>
      <c r="G23" s="28"/>
      <c r="H23" s="28"/>
      <c r="I23" s="28"/>
      <c r="J23" s="29"/>
    </row>
    <row r="25" spans="1:14" x14ac:dyDescent="0.3">
      <c r="A25" s="14" t="s">
        <v>22</v>
      </c>
    </row>
    <row r="26" spans="1:14" x14ac:dyDescent="0.3">
      <c r="B26" s="2">
        <v>1</v>
      </c>
      <c r="C26" s="2">
        <v>2</v>
      </c>
      <c r="D26" s="2">
        <v>3</v>
      </c>
      <c r="E26" s="2">
        <v>4</v>
      </c>
      <c r="F26" s="2">
        <v>5</v>
      </c>
      <c r="G26" s="2">
        <v>6</v>
      </c>
      <c r="H26" s="2">
        <v>7</v>
      </c>
      <c r="I26" s="2">
        <v>8</v>
      </c>
      <c r="J26" s="2">
        <v>9</v>
      </c>
      <c r="K26" s="2">
        <v>10</v>
      </c>
    </row>
    <row r="27" spans="1:14" x14ac:dyDescent="0.3">
      <c r="A27" s="43" t="s">
        <v>5</v>
      </c>
      <c r="B27" s="42">
        <v>0</v>
      </c>
      <c r="C27" s="42">
        <v>0</v>
      </c>
      <c r="D27" s="42">
        <v>1</v>
      </c>
      <c r="E27" s="42">
        <v>1</v>
      </c>
      <c r="F27" s="42">
        <v>1</v>
      </c>
      <c r="G27" s="42">
        <v>1</v>
      </c>
      <c r="H27" s="42">
        <v>0</v>
      </c>
      <c r="I27" s="42">
        <v>0</v>
      </c>
      <c r="J27" s="42">
        <v>1</v>
      </c>
      <c r="K27" s="42">
        <v>0</v>
      </c>
    </row>
    <row r="29" spans="1:14" x14ac:dyDescent="0.3">
      <c r="A29" s="14" t="s">
        <v>23</v>
      </c>
      <c r="L29" s="2" t="s">
        <v>24</v>
      </c>
    </row>
    <row r="30" spans="1:14" x14ac:dyDescent="0.3">
      <c r="A30" s="43" t="s">
        <v>7</v>
      </c>
      <c r="B30" s="44">
        <v>150</v>
      </c>
      <c r="C30" s="44">
        <v>350</v>
      </c>
      <c r="D30" s="44">
        <v>50</v>
      </c>
      <c r="E30" s="44">
        <v>450</v>
      </c>
      <c r="F30" s="45">
        <v>90</v>
      </c>
      <c r="G30" s="45">
        <v>35</v>
      </c>
      <c r="H30" s="45">
        <v>650</v>
      </c>
      <c r="I30" s="45">
        <v>75</v>
      </c>
      <c r="J30" s="45">
        <v>110</v>
      </c>
      <c r="K30" s="45">
        <v>30</v>
      </c>
      <c r="L30" s="46">
        <f>SUMPRODUCT(B27:K27,B30:K30)</f>
        <v>735</v>
      </c>
    </row>
    <row r="32" spans="1:14" x14ac:dyDescent="0.3">
      <c r="A32" s="14" t="s">
        <v>25</v>
      </c>
      <c r="L32" s="2" t="s">
        <v>26</v>
      </c>
      <c r="N32" s="2" t="s">
        <v>27</v>
      </c>
    </row>
    <row r="33" spans="1:14" x14ac:dyDescent="0.3">
      <c r="A33" s="43" t="s">
        <v>28</v>
      </c>
      <c r="B33" s="47">
        <v>50</v>
      </c>
      <c r="C33" s="47">
        <v>75</v>
      </c>
      <c r="D33" s="47">
        <v>25</v>
      </c>
      <c r="E33" s="47">
        <v>150</v>
      </c>
      <c r="F33" s="48">
        <v>60</v>
      </c>
      <c r="G33" s="48">
        <v>95</v>
      </c>
      <c r="H33" s="48">
        <v>200</v>
      </c>
      <c r="I33" s="48">
        <v>40</v>
      </c>
      <c r="J33" s="48">
        <v>80</v>
      </c>
      <c r="K33" s="48">
        <v>30</v>
      </c>
      <c r="L33" s="50">
        <f>SUMPRODUCT($B$27:$K$27,B33:K33)</f>
        <v>410</v>
      </c>
      <c r="M33" s="2" t="s">
        <v>29</v>
      </c>
      <c r="N33" s="51">
        <v>400</v>
      </c>
    </row>
    <row r="34" spans="1:14" x14ac:dyDescent="0.3">
      <c r="A34" s="43" t="s">
        <v>31</v>
      </c>
      <c r="B34" s="49">
        <v>0</v>
      </c>
      <c r="C34" s="49">
        <v>0</v>
      </c>
      <c r="D34" s="49">
        <v>0</v>
      </c>
      <c r="E34" s="49">
        <v>0</v>
      </c>
      <c r="F34" s="49">
        <v>0</v>
      </c>
      <c r="G34" s="49">
        <v>1</v>
      </c>
      <c r="H34" s="49">
        <v>0</v>
      </c>
      <c r="I34" s="49">
        <v>0</v>
      </c>
      <c r="J34" s="49">
        <v>0</v>
      </c>
      <c r="K34" s="49">
        <v>1</v>
      </c>
      <c r="L34" s="50">
        <f>SUMPRODUCT($B$27:$K$27,B34:K34)</f>
        <v>1</v>
      </c>
      <c r="M34" s="2" t="s">
        <v>32</v>
      </c>
      <c r="N34" s="51">
        <v>1</v>
      </c>
    </row>
  </sheetData>
  <mergeCells count="3">
    <mergeCell ref="A3:J7"/>
    <mergeCell ref="B9:K9"/>
    <mergeCell ref="A14:J23"/>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7FB44-295D-45BE-A99D-C1B9654C5324}">
  <dimension ref="A1:N47"/>
  <sheetViews>
    <sheetView tabSelected="1" topLeftCell="A22" workbookViewId="0">
      <selection activeCell="F32" sqref="F32"/>
    </sheetView>
  </sheetViews>
  <sheetFormatPr defaultRowHeight="14.4" x14ac:dyDescent="0.3"/>
  <cols>
    <col min="1" max="1" width="22" customWidth="1"/>
    <col min="2" max="5" width="14" customWidth="1"/>
    <col min="6" max="6" width="22.33203125" bestFit="1" customWidth="1"/>
  </cols>
  <sheetData>
    <row r="1" spans="1:14" x14ac:dyDescent="0.3">
      <c r="A1" s="20" t="s">
        <v>21</v>
      </c>
    </row>
    <row r="3" spans="1:14" ht="15" customHeight="1" x14ac:dyDescent="0.3">
      <c r="A3" s="31" t="s">
        <v>10</v>
      </c>
      <c r="B3" s="32"/>
      <c r="C3" s="32"/>
      <c r="D3" s="32"/>
      <c r="E3" s="32"/>
      <c r="F3" s="32"/>
      <c r="G3" s="32"/>
      <c r="H3" s="32"/>
      <c r="I3" s="32"/>
      <c r="J3" s="33"/>
      <c r="K3" s="15"/>
      <c r="L3" s="15"/>
      <c r="M3" s="15"/>
      <c r="N3" s="15"/>
    </row>
    <row r="4" spans="1:14" x14ac:dyDescent="0.3">
      <c r="A4" s="34"/>
      <c r="B4" s="35"/>
      <c r="C4" s="35"/>
      <c r="D4" s="35"/>
      <c r="E4" s="35"/>
      <c r="F4" s="35"/>
      <c r="G4" s="35"/>
      <c r="H4" s="35"/>
      <c r="I4" s="35"/>
      <c r="J4" s="36"/>
      <c r="K4" s="15"/>
      <c r="L4" s="15"/>
      <c r="M4" s="15"/>
      <c r="N4" s="15"/>
    </row>
    <row r="5" spans="1:14" x14ac:dyDescent="0.3">
      <c r="A5" s="34"/>
      <c r="B5" s="35"/>
      <c r="C5" s="35"/>
      <c r="D5" s="35"/>
      <c r="E5" s="35"/>
      <c r="F5" s="35"/>
      <c r="G5" s="35"/>
      <c r="H5" s="35"/>
      <c r="I5" s="35"/>
      <c r="J5" s="36"/>
      <c r="K5" s="15"/>
      <c r="L5" s="15"/>
      <c r="M5" s="15"/>
      <c r="N5" s="15"/>
    </row>
    <row r="6" spans="1:14" x14ac:dyDescent="0.3">
      <c r="A6" s="34"/>
      <c r="B6" s="35"/>
      <c r="C6" s="35"/>
      <c r="D6" s="35"/>
      <c r="E6" s="35"/>
      <c r="F6" s="35"/>
      <c r="G6" s="35"/>
      <c r="H6" s="35"/>
      <c r="I6" s="35"/>
      <c r="J6" s="36"/>
      <c r="K6" s="15"/>
      <c r="L6" s="15"/>
      <c r="M6" s="15"/>
      <c r="N6" s="15"/>
    </row>
    <row r="7" spans="1:14" x14ac:dyDescent="0.3">
      <c r="A7" s="37"/>
      <c r="B7" s="38"/>
      <c r="C7" s="38"/>
      <c r="D7" s="38"/>
      <c r="E7" s="38"/>
      <c r="F7" s="38"/>
      <c r="G7" s="38"/>
      <c r="H7" s="38"/>
      <c r="I7" s="38"/>
      <c r="J7" s="39"/>
      <c r="K7" s="15"/>
      <c r="L7" s="15"/>
      <c r="M7" s="15"/>
      <c r="N7" s="15"/>
    </row>
    <row r="8" spans="1:14" x14ac:dyDescent="0.3">
      <c r="A8" s="15"/>
      <c r="B8" s="15"/>
      <c r="C8" s="15"/>
      <c r="D8" s="15"/>
      <c r="E8" s="15"/>
      <c r="F8" s="15"/>
      <c r="G8" s="15"/>
      <c r="H8" s="15"/>
      <c r="I8" s="15"/>
      <c r="J8" s="15"/>
      <c r="K8" s="15"/>
      <c r="L8" s="15"/>
      <c r="M8" s="15"/>
      <c r="N8" s="15"/>
    </row>
    <row r="9" spans="1:14" ht="28.8" x14ac:dyDescent="0.3">
      <c r="A9" s="16" t="s">
        <v>11</v>
      </c>
      <c r="B9" s="17" t="s">
        <v>12</v>
      </c>
      <c r="C9" s="17" t="s">
        <v>13</v>
      </c>
      <c r="D9" s="17" t="s">
        <v>14</v>
      </c>
      <c r="E9" s="15"/>
      <c r="F9" s="15"/>
      <c r="G9" s="15"/>
      <c r="H9" s="15"/>
      <c r="I9" s="15"/>
      <c r="J9" s="15"/>
      <c r="K9" s="15"/>
      <c r="L9" s="15"/>
      <c r="M9" s="15"/>
    </row>
    <row r="10" spans="1:14" x14ac:dyDescent="0.3">
      <c r="A10" s="18" t="s">
        <v>15</v>
      </c>
      <c r="B10" s="18">
        <v>2000</v>
      </c>
      <c r="C10" s="18">
        <v>0.15</v>
      </c>
      <c r="D10" s="18">
        <v>0.1</v>
      </c>
      <c r="E10" s="15"/>
      <c r="F10" s="15"/>
      <c r="G10" s="15"/>
      <c r="H10" s="15"/>
      <c r="I10" s="15"/>
      <c r="J10" s="15"/>
      <c r="K10" s="15"/>
      <c r="L10" s="15"/>
      <c r="M10" s="15"/>
    </row>
    <row r="11" spans="1:14" x14ac:dyDescent="0.3">
      <c r="A11" s="18" t="s">
        <v>16</v>
      </c>
      <c r="B11" s="18">
        <v>4200</v>
      </c>
      <c r="C11" s="18">
        <v>0.2</v>
      </c>
      <c r="D11" s="18">
        <v>0.2</v>
      </c>
      <c r="E11" s="15"/>
      <c r="F11" s="15"/>
      <c r="G11" s="15"/>
      <c r="H11" s="15"/>
      <c r="I11" s="15"/>
      <c r="J11" s="15"/>
      <c r="K11" s="15"/>
      <c r="L11" s="15"/>
      <c r="M11" s="15"/>
    </row>
    <row r="12" spans="1:14" x14ac:dyDescent="0.3">
      <c r="A12" s="18" t="s">
        <v>17</v>
      </c>
      <c r="B12" s="18">
        <v>2500</v>
      </c>
      <c r="C12" s="18">
        <v>0.1</v>
      </c>
      <c r="D12" s="18">
        <v>0.15</v>
      </c>
      <c r="E12" s="15"/>
      <c r="F12" s="15"/>
      <c r="G12" s="15"/>
      <c r="H12" s="15"/>
      <c r="I12" s="15"/>
      <c r="J12" s="15"/>
      <c r="K12" s="15"/>
      <c r="L12" s="15"/>
      <c r="M12" s="15"/>
    </row>
    <row r="13" spans="1:14" x14ac:dyDescent="0.3">
      <c r="A13" s="19"/>
      <c r="B13" s="19"/>
      <c r="C13" s="19"/>
      <c r="D13" s="19"/>
      <c r="E13" s="15"/>
      <c r="F13" s="15"/>
      <c r="G13" s="15"/>
      <c r="H13" s="15"/>
      <c r="I13" s="15"/>
      <c r="J13" s="15"/>
      <c r="K13" s="15"/>
      <c r="L13" s="15"/>
      <c r="M13" s="15"/>
    </row>
    <row r="14" spans="1:14" x14ac:dyDescent="0.3">
      <c r="A14" s="18" t="s">
        <v>18</v>
      </c>
      <c r="B14" s="18"/>
      <c r="C14" s="18">
        <v>18.8</v>
      </c>
      <c r="D14" s="18">
        <v>16</v>
      </c>
      <c r="E14" s="15"/>
      <c r="F14" s="15"/>
      <c r="G14" s="15"/>
      <c r="H14" s="15"/>
      <c r="I14" s="15"/>
      <c r="J14" s="15"/>
      <c r="K14" s="15"/>
      <c r="L14" s="15"/>
      <c r="M14" s="15"/>
    </row>
    <row r="15" spans="1:14" x14ac:dyDescent="0.3">
      <c r="A15" s="18" t="s">
        <v>19</v>
      </c>
      <c r="B15" s="18"/>
      <c r="C15" s="18">
        <v>29.5</v>
      </c>
      <c r="D15" s="18">
        <v>28</v>
      </c>
      <c r="E15" s="15"/>
      <c r="F15" s="15"/>
      <c r="G15" s="15"/>
      <c r="H15" s="15"/>
      <c r="I15" s="15"/>
      <c r="J15" s="15"/>
      <c r="K15" s="15"/>
      <c r="L15" s="15"/>
      <c r="M15" s="15"/>
    </row>
    <row r="16" spans="1:14" x14ac:dyDescent="0.3">
      <c r="A16" s="15"/>
      <c r="B16" s="15"/>
      <c r="C16" s="15"/>
      <c r="D16" s="15"/>
      <c r="E16" s="15"/>
      <c r="F16" s="15"/>
      <c r="G16" s="15"/>
      <c r="H16" s="15"/>
      <c r="I16" s="15"/>
      <c r="J16" s="15"/>
      <c r="K16" s="15"/>
      <c r="L16" s="15"/>
      <c r="M16" s="15"/>
      <c r="N16" s="15"/>
    </row>
    <row r="17" spans="1:10" ht="15" customHeight="1" x14ac:dyDescent="0.3">
      <c r="A17" s="40" t="s">
        <v>20</v>
      </c>
      <c r="B17" s="40"/>
      <c r="C17" s="40"/>
      <c r="D17" s="40"/>
      <c r="E17" s="40"/>
      <c r="F17" s="40"/>
      <c r="G17" s="40"/>
      <c r="H17" s="40"/>
      <c r="I17" s="40"/>
      <c r="J17" s="40"/>
    </row>
    <row r="18" spans="1:10" x14ac:dyDescent="0.3">
      <c r="A18" s="41"/>
      <c r="B18" s="41"/>
      <c r="C18" s="41"/>
      <c r="D18" s="41"/>
      <c r="E18" s="41"/>
      <c r="F18" s="41"/>
      <c r="G18" s="41"/>
      <c r="H18" s="41"/>
      <c r="I18" s="41"/>
      <c r="J18" s="41"/>
    </row>
    <row r="19" spans="1:10" x14ac:dyDescent="0.3">
      <c r="A19" s="41"/>
      <c r="B19" s="41"/>
      <c r="C19" s="41"/>
      <c r="D19" s="41"/>
      <c r="E19" s="41"/>
      <c r="F19" s="41"/>
      <c r="G19" s="41"/>
      <c r="H19" s="41"/>
      <c r="I19" s="41"/>
      <c r="J19" s="41"/>
    </row>
    <row r="20" spans="1:10" x14ac:dyDescent="0.3">
      <c r="A20" s="41"/>
      <c r="B20" s="41"/>
      <c r="C20" s="41"/>
      <c r="D20" s="41"/>
      <c r="E20" s="41"/>
      <c r="F20" s="41"/>
      <c r="G20" s="41"/>
      <c r="H20" s="41"/>
      <c r="I20" s="41"/>
      <c r="J20" s="41"/>
    </row>
    <row r="21" spans="1:10" x14ac:dyDescent="0.3">
      <c r="A21" s="41"/>
      <c r="B21" s="41"/>
      <c r="C21" s="41"/>
      <c r="D21" s="41"/>
      <c r="E21" s="41"/>
      <c r="F21" s="41"/>
      <c r="G21" s="41"/>
      <c r="H21" s="41"/>
      <c r="I21" s="41"/>
      <c r="J21" s="41"/>
    </row>
    <row r="22" spans="1:10" x14ac:dyDescent="0.3">
      <c r="A22" s="41"/>
      <c r="B22" s="41"/>
      <c r="C22" s="41"/>
      <c r="D22" s="41"/>
      <c r="E22" s="41"/>
      <c r="F22" s="41"/>
      <c r="G22" s="41"/>
      <c r="H22" s="41"/>
      <c r="I22" s="41"/>
      <c r="J22" s="41"/>
    </row>
    <row r="23" spans="1:10" x14ac:dyDescent="0.3">
      <c r="A23" s="41"/>
      <c r="B23" s="41"/>
      <c r="C23" s="41"/>
      <c r="D23" s="41"/>
      <c r="E23" s="41"/>
      <c r="F23" s="41"/>
      <c r="G23" s="41"/>
      <c r="H23" s="41"/>
      <c r="I23" s="41"/>
      <c r="J23" s="41"/>
    </row>
    <row r="24" spans="1:10" x14ac:dyDescent="0.3">
      <c r="A24" s="41"/>
      <c r="B24" s="41"/>
      <c r="C24" s="41"/>
      <c r="D24" s="41"/>
      <c r="E24" s="41"/>
      <c r="F24" s="41"/>
      <c r="G24" s="41"/>
      <c r="H24" s="41"/>
      <c r="I24" s="41"/>
      <c r="J24" s="41"/>
    </row>
    <row r="25" spans="1:10" x14ac:dyDescent="0.3">
      <c r="A25" s="41"/>
      <c r="B25" s="41"/>
      <c r="C25" s="41"/>
      <c r="D25" s="41"/>
      <c r="E25" s="41"/>
      <c r="F25" s="41"/>
      <c r="G25" s="41"/>
      <c r="H25" s="41"/>
      <c r="I25" s="41"/>
      <c r="J25" s="41"/>
    </row>
    <row r="26" spans="1:10" x14ac:dyDescent="0.3">
      <c r="A26" s="41"/>
      <c r="B26" s="41"/>
      <c r="C26" s="41"/>
      <c r="D26" s="41"/>
      <c r="E26" s="41"/>
      <c r="F26" s="41"/>
      <c r="G26" s="41"/>
      <c r="H26" s="41"/>
      <c r="I26" s="41"/>
      <c r="J26" s="41"/>
    </row>
    <row r="27" spans="1:10" x14ac:dyDescent="0.3">
      <c r="A27" s="41"/>
      <c r="B27" s="41"/>
      <c r="C27" s="41"/>
      <c r="D27" s="41"/>
      <c r="E27" s="41"/>
      <c r="F27" s="41"/>
      <c r="G27" s="41"/>
      <c r="H27" s="41"/>
      <c r="I27" s="41"/>
      <c r="J27" s="41"/>
    </row>
    <row r="28" spans="1:10" x14ac:dyDescent="0.3">
      <c r="A28" s="41"/>
      <c r="B28" s="41"/>
      <c r="C28" s="41"/>
      <c r="D28" s="41"/>
      <c r="E28" s="41"/>
      <c r="F28" s="41"/>
      <c r="G28" s="41"/>
      <c r="H28" s="41"/>
      <c r="I28" s="41"/>
      <c r="J28" s="41"/>
    </row>
    <row r="30" spans="1:10" x14ac:dyDescent="0.3">
      <c r="B30" t="s">
        <v>1</v>
      </c>
      <c r="C30" s="63">
        <v>297998.2</v>
      </c>
    </row>
    <row r="31" spans="1:10" x14ac:dyDescent="0.3">
      <c r="B31" t="s">
        <v>2</v>
      </c>
      <c r="C31" s="64">
        <f>1-297998.2/298000</f>
        <v>6.0402684562976816E-6</v>
      </c>
    </row>
    <row r="33" spans="1:8" x14ac:dyDescent="0.3">
      <c r="A33" s="20" t="s">
        <v>22</v>
      </c>
    </row>
    <row r="34" spans="1:8" x14ac:dyDescent="0.3">
      <c r="B34" s="54" t="s">
        <v>34</v>
      </c>
      <c r="C34" s="54"/>
      <c r="D34" s="54" t="s">
        <v>35</v>
      </c>
      <c r="E34" s="54"/>
    </row>
    <row r="35" spans="1:8" x14ac:dyDescent="0.3">
      <c r="B35" t="s">
        <v>36</v>
      </c>
      <c r="C35" t="s">
        <v>37</v>
      </c>
      <c r="D35" t="s">
        <v>36</v>
      </c>
      <c r="E35" t="s">
        <v>37</v>
      </c>
    </row>
    <row r="36" spans="1:8" x14ac:dyDescent="0.3">
      <c r="A36" s="56" t="s">
        <v>38</v>
      </c>
      <c r="B36" s="55">
        <v>6666.666666666667</v>
      </c>
      <c r="C36" s="55">
        <v>10000</v>
      </c>
      <c r="D36" s="55">
        <v>13333.333333333332</v>
      </c>
      <c r="E36" s="55">
        <v>0</v>
      </c>
    </row>
    <row r="38" spans="1:8" x14ac:dyDescent="0.3">
      <c r="A38" s="20" t="s">
        <v>23</v>
      </c>
      <c r="F38" t="s">
        <v>41</v>
      </c>
    </row>
    <row r="39" spans="1:8" x14ac:dyDescent="0.3">
      <c r="A39" s="56" t="s">
        <v>42</v>
      </c>
      <c r="B39" s="57">
        <f>C15-C14</f>
        <v>10.7</v>
      </c>
      <c r="C39" s="57">
        <f>D15-D14</f>
        <v>12</v>
      </c>
      <c r="D39" s="57">
        <f>C15-21.5</f>
        <v>8</v>
      </c>
      <c r="E39" s="57">
        <f>D15-21.5</f>
        <v>6.5</v>
      </c>
      <c r="F39" s="62">
        <f>SUMPRODUCT($B$36:$E$36,B39:E39)</f>
        <v>298000</v>
      </c>
    </row>
    <row r="41" spans="1:8" x14ac:dyDescent="0.3">
      <c r="A41" s="20" t="s">
        <v>25</v>
      </c>
      <c r="F41" t="s">
        <v>26</v>
      </c>
      <c r="H41" t="s">
        <v>27</v>
      </c>
    </row>
    <row r="42" spans="1:8" x14ac:dyDescent="0.3">
      <c r="A42" s="56" t="s">
        <v>15</v>
      </c>
      <c r="B42" s="18">
        <v>0.15</v>
      </c>
      <c r="C42" s="18">
        <v>0.1</v>
      </c>
      <c r="D42" s="58">
        <v>0</v>
      </c>
      <c r="E42" s="58">
        <v>0</v>
      </c>
      <c r="F42" s="59">
        <f>SUMPRODUCT($B$36:$E$36,B42:E42)</f>
        <v>2000</v>
      </c>
      <c r="G42" t="s">
        <v>32</v>
      </c>
      <c r="H42" s="18">
        <v>2000</v>
      </c>
    </row>
    <row r="43" spans="1:8" x14ac:dyDescent="0.3">
      <c r="A43" s="56" t="s">
        <v>16</v>
      </c>
      <c r="B43" s="18">
        <v>0.2</v>
      </c>
      <c r="C43" s="18">
        <v>0.2</v>
      </c>
      <c r="D43" s="58">
        <v>0</v>
      </c>
      <c r="E43" s="58">
        <v>0</v>
      </c>
      <c r="F43" s="59">
        <f t="shared" ref="F43:F47" si="0">SUMPRODUCT($B$36:$E$36,B43:E43)</f>
        <v>3333.3333333333335</v>
      </c>
      <c r="G43" t="s">
        <v>32</v>
      </c>
      <c r="H43" s="18">
        <v>4200</v>
      </c>
    </row>
    <row r="44" spans="1:8" x14ac:dyDescent="0.3">
      <c r="A44" s="56" t="s">
        <v>17</v>
      </c>
      <c r="B44" s="18">
        <v>0.1</v>
      </c>
      <c r="C44" s="18">
        <v>0.15</v>
      </c>
      <c r="D44" s="58">
        <v>0</v>
      </c>
      <c r="E44" s="58">
        <v>0</v>
      </c>
      <c r="F44" s="59">
        <f t="shared" si="0"/>
        <v>2166.666666666667</v>
      </c>
      <c r="G44" t="s">
        <v>32</v>
      </c>
      <c r="H44" s="18">
        <v>2500</v>
      </c>
    </row>
    <row r="45" spans="1:8" x14ac:dyDescent="0.3">
      <c r="A45" s="60" t="s">
        <v>35</v>
      </c>
      <c r="B45" s="58">
        <v>0</v>
      </c>
      <c r="C45" s="58">
        <v>0</v>
      </c>
      <c r="D45" s="58">
        <v>1</v>
      </c>
      <c r="E45" s="58">
        <v>1</v>
      </c>
      <c r="F45" s="59">
        <f t="shared" si="0"/>
        <v>13333.333333333332</v>
      </c>
      <c r="G45" t="s">
        <v>32</v>
      </c>
      <c r="H45" s="58">
        <v>20000</v>
      </c>
    </row>
    <row r="46" spans="1:8" x14ac:dyDescent="0.3">
      <c r="A46" s="60" t="s">
        <v>39</v>
      </c>
      <c r="B46" s="61">
        <v>1</v>
      </c>
      <c r="C46" s="61">
        <v>0</v>
      </c>
      <c r="D46" s="58">
        <v>1</v>
      </c>
      <c r="E46" s="58">
        <v>0</v>
      </c>
      <c r="F46" s="59">
        <f t="shared" si="0"/>
        <v>20000</v>
      </c>
      <c r="G46" t="s">
        <v>43</v>
      </c>
      <c r="H46" s="61">
        <v>20000</v>
      </c>
    </row>
    <row r="47" spans="1:8" x14ac:dyDescent="0.3">
      <c r="A47" s="60" t="s">
        <v>40</v>
      </c>
      <c r="B47" s="61">
        <v>0</v>
      </c>
      <c r="C47" s="61">
        <v>1</v>
      </c>
      <c r="D47" s="58">
        <v>0</v>
      </c>
      <c r="E47" s="58">
        <v>1</v>
      </c>
      <c r="F47" s="59">
        <f t="shared" si="0"/>
        <v>10000</v>
      </c>
      <c r="G47" t="s">
        <v>43</v>
      </c>
      <c r="H47" s="61">
        <v>10000</v>
      </c>
    </row>
  </sheetData>
  <mergeCells count="4">
    <mergeCell ref="A3:J7"/>
    <mergeCell ref="A17:J28"/>
    <mergeCell ref="B34:C34"/>
    <mergeCell ref="D34:E34"/>
  </mergeCells>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Car Design Changes</vt:lpstr>
      <vt:lpstr>Newman Alarms</vt:lpstr>
    </vt:vector>
  </TitlesOfParts>
  <Company>Lindner College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Platt</dc:creator>
  <cp:lastModifiedBy>Logan Sartain</cp:lastModifiedBy>
  <dcterms:created xsi:type="dcterms:W3CDTF">2022-04-06T15:55:20Z</dcterms:created>
  <dcterms:modified xsi:type="dcterms:W3CDTF">2022-04-13T16:35:23Z</dcterms:modified>
</cp:coreProperties>
</file>