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es\6th Sem\"/>
    </mc:Choice>
  </mc:AlternateContent>
  <xr:revisionPtr revIDLastSave="0" documentId="13_ncr:1_{EAC7A721-4126-439D-9F48-3123B57CF00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GPA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5" i="1" l="1"/>
  <c r="I85" i="1" s="1"/>
  <c r="G85" i="1"/>
  <c r="H84" i="1"/>
  <c r="I84" i="1" s="1"/>
  <c r="G84" i="1"/>
  <c r="H83" i="1"/>
  <c r="I83" i="1" s="1"/>
  <c r="G83" i="1"/>
  <c r="H81" i="1"/>
  <c r="I81" i="1" s="1"/>
  <c r="G81" i="1"/>
  <c r="H79" i="1"/>
  <c r="I79" i="1" s="1"/>
  <c r="G79" i="1"/>
  <c r="H77" i="1"/>
  <c r="I77" i="1" s="1"/>
  <c r="G77" i="1"/>
  <c r="H76" i="1"/>
  <c r="I76" i="1" s="1"/>
  <c r="G76" i="1"/>
  <c r="H75" i="1"/>
  <c r="I75" i="1" s="1"/>
  <c r="G75" i="1"/>
  <c r="H74" i="1"/>
  <c r="I74" i="1" s="1"/>
  <c r="G74" i="1"/>
  <c r="E71" i="1"/>
  <c r="H70" i="1"/>
  <c r="I70" i="1" s="1"/>
  <c r="G70" i="1"/>
  <c r="H69" i="1"/>
  <c r="I69" i="1" s="1"/>
  <c r="G69" i="1"/>
  <c r="H68" i="1"/>
  <c r="I68" i="1" s="1"/>
  <c r="G68" i="1"/>
  <c r="H67" i="1"/>
  <c r="I67" i="1" s="1"/>
  <c r="G67" i="1"/>
  <c r="H65" i="1"/>
  <c r="I65" i="1" s="1"/>
  <c r="G65" i="1"/>
  <c r="H64" i="1"/>
  <c r="I64" i="1" s="1"/>
  <c r="G64" i="1"/>
  <c r="H63" i="1"/>
  <c r="I63" i="1" s="1"/>
  <c r="G63" i="1"/>
  <c r="H62" i="1"/>
  <c r="I62" i="1" s="1"/>
  <c r="G62" i="1"/>
  <c r="H56" i="1"/>
  <c r="H57" i="1"/>
  <c r="H58" i="1"/>
  <c r="H55" i="1"/>
  <c r="H50" i="1"/>
  <c r="H51" i="1"/>
  <c r="H52" i="1"/>
  <c r="H53" i="1"/>
  <c r="H49" i="1"/>
  <c r="H44" i="1"/>
  <c r="H45" i="1"/>
  <c r="H43" i="1"/>
  <c r="H37" i="1"/>
  <c r="H38" i="1"/>
  <c r="H39" i="1"/>
  <c r="H40" i="1"/>
  <c r="H41" i="1"/>
  <c r="H36" i="1"/>
  <c r="H32" i="1"/>
  <c r="H31" i="1"/>
  <c r="H25" i="1"/>
  <c r="H26" i="1"/>
  <c r="H27" i="1"/>
  <c r="H28" i="1"/>
  <c r="H24" i="1"/>
  <c r="H18" i="1"/>
  <c r="H19" i="1"/>
  <c r="H20" i="1"/>
  <c r="H17" i="1"/>
  <c r="H12" i="1"/>
  <c r="H13" i="1"/>
  <c r="H14" i="1"/>
  <c r="H11" i="1"/>
  <c r="G86" i="1" l="1"/>
  <c r="H86" i="1"/>
  <c r="I86" i="1"/>
  <c r="G71" i="1"/>
  <c r="I71" i="1"/>
  <c r="H71" i="1"/>
  <c r="G58" i="1"/>
  <c r="G57" i="1"/>
  <c r="G56" i="1"/>
  <c r="G55" i="1"/>
  <c r="G53" i="1"/>
  <c r="G52" i="1"/>
  <c r="G51" i="1"/>
  <c r="G50" i="1"/>
  <c r="G49" i="1"/>
  <c r="G44" i="1"/>
  <c r="G45" i="1"/>
  <c r="G43" i="1"/>
  <c r="G36" i="1"/>
  <c r="G37" i="1"/>
  <c r="G38" i="1"/>
  <c r="G39" i="1"/>
  <c r="G40" i="1"/>
  <c r="G41" i="1"/>
  <c r="G32" i="1"/>
  <c r="G31" i="1"/>
  <c r="G25" i="1"/>
  <c r="G26" i="1"/>
  <c r="G27" i="1"/>
  <c r="G28" i="1"/>
  <c r="G24" i="1"/>
  <c r="G18" i="1"/>
  <c r="G19" i="1"/>
  <c r="G20" i="1"/>
  <c r="G17" i="1"/>
  <c r="G12" i="1"/>
  <c r="G13" i="1"/>
  <c r="G14" i="1"/>
  <c r="G11" i="1"/>
  <c r="L16" i="1" l="1"/>
  <c r="L15" i="1"/>
  <c r="H59" i="1"/>
  <c r="G59" i="1"/>
  <c r="H46" i="1"/>
  <c r="G46" i="1"/>
  <c r="H21" i="1"/>
  <c r="G21" i="1"/>
  <c r="H33" i="1"/>
  <c r="G33" i="1"/>
  <c r="I11" i="1"/>
  <c r="I12" i="1"/>
  <c r="I13" i="1"/>
  <c r="I14" i="1"/>
  <c r="I17" i="1"/>
  <c r="I56" i="1" l="1"/>
  <c r="I57" i="1"/>
  <c r="I58" i="1"/>
  <c r="I55" i="1"/>
  <c r="I50" i="1"/>
  <c r="I51" i="1"/>
  <c r="I52" i="1"/>
  <c r="I53" i="1"/>
  <c r="I49" i="1"/>
  <c r="E59" i="1"/>
  <c r="I59" i="1" l="1"/>
  <c r="L14" i="1" s="1"/>
  <c r="I45" i="1" l="1"/>
  <c r="I44" i="1"/>
  <c r="I43" i="1"/>
  <c r="I41" i="1"/>
  <c r="I40" i="1"/>
  <c r="I39" i="1"/>
  <c r="I38" i="1"/>
  <c r="I37" i="1"/>
  <c r="I36" i="1"/>
  <c r="I25" i="1"/>
  <c r="I26" i="1"/>
  <c r="I27" i="1"/>
  <c r="I28" i="1"/>
  <c r="I31" i="1"/>
  <c r="I32" i="1"/>
  <c r="I24" i="1"/>
  <c r="I18" i="1"/>
  <c r="I19" i="1"/>
  <c r="I20" i="1"/>
  <c r="E46" i="1" l="1"/>
  <c r="E33" i="1"/>
  <c r="E21" i="1"/>
  <c r="I46" i="1" l="1"/>
  <c r="L13" i="1" s="1"/>
  <c r="I33" i="1"/>
  <c r="L12" i="1" s="1"/>
  <c r="I21" i="1"/>
  <c r="L11" i="1" s="1"/>
  <c r="L18" i="1" l="1"/>
  <c r="L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02A252-D447-4DB5-8279-56F09F420CF2}" keepAlive="1" name="Query - Table002 (Page 1)" description="Connection to the 'Table002 (Page 1)' query in the workbook." type="5" refreshedVersion="7" background="1" saveData="1">
    <dbPr connection="Provider=Microsoft.Mashup.OleDb.1;Data Source=$Workbook$;Location=&quot;Table002 (Page 1)&quot;;Extended Properties=&quot;&quot;" command="SELECT * FROM [Table002 (Page 1)]"/>
  </connection>
</connections>
</file>

<file path=xl/sharedStrings.xml><?xml version="1.0" encoding="utf-8"?>
<sst xmlns="http://schemas.openxmlformats.org/spreadsheetml/2006/main" count="193" uniqueCount="137">
  <si>
    <t>CREDITS</t>
  </si>
  <si>
    <t>GRADE PTS</t>
  </si>
  <si>
    <t>SEM 1</t>
  </si>
  <si>
    <t>SEM 2</t>
  </si>
  <si>
    <t>SEM 3</t>
  </si>
  <si>
    <t>GPA</t>
  </si>
  <si>
    <t>SUB CODE</t>
  </si>
  <si>
    <t>SUBJECT</t>
  </si>
  <si>
    <t>Probability &amp; Statistics</t>
  </si>
  <si>
    <t>Engineering Mechanics - Statics &amp; Dynamics</t>
  </si>
  <si>
    <t>Engineering Thermodynamics</t>
  </si>
  <si>
    <t>Fluid Mechanics and Machinery</t>
  </si>
  <si>
    <t>Conventional and Smart Manufacturing</t>
  </si>
  <si>
    <t>Instrumentation and Control Systems</t>
  </si>
  <si>
    <t>Fluid Mechanics and Machinery Laboratory</t>
  </si>
  <si>
    <t>Special Machines Laboratory</t>
  </si>
  <si>
    <t>Soft Skills and Aptitude – I</t>
  </si>
  <si>
    <t>LAB</t>
  </si>
  <si>
    <t>SEM 4</t>
  </si>
  <si>
    <t>CGPA</t>
  </si>
  <si>
    <t>CREDITS*GRADE PTS</t>
  </si>
  <si>
    <t>U19GE301</t>
  </si>
  <si>
    <t>U19ME307</t>
  </si>
  <si>
    <t>U19ME306</t>
  </si>
  <si>
    <t>U19ME305</t>
  </si>
  <si>
    <t>U19ME304</t>
  </si>
  <si>
    <t>U19ME303</t>
  </si>
  <si>
    <t>U19ME302</t>
  </si>
  <si>
    <t>U19ME301</t>
  </si>
  <si>
    <t>U19MAT301B</t>
  </si>
  <si>
    <t>U19ENG201C</t>
  </si>
  <si>
    <t>U19MAT202A</t>
  </si>
  <si>
    <t>U19ME201</t>
  </si>
  <si>
    <t>U19PHL210</t>
  </si>
  <si>
    <t>U19PHY203D</t>
  </si>
  <si>
    <t>U19PPL211</t>
  </si>
  <si>
    <t>U19PPR205</t>
  </si>
  <si>
    <t>U19MAT102A</t>
  </si>
  <si>
    <t>U19CHE104E</t>
  </si>
  <si>
    <t>U19EE106</t>
  </si>
  <si>
    <t>U19EGR106</t>
  </si>
  <si>
    <t>U19CHL109</t>
  </si>
  <si>
    <t>U19EEL114</t>
  </si>
  <si>
    <t>U19WPL112</t>
  </si>
  <si>
    <t>U19ENL115</t>
  </si>
  <si>
    <t>GRADE</t>
  </si>
  <si>
    <t>U19ME401</t>
  </si>
  <si>
    <t>Thermal Engineering</t>
  </si>
  <si>
    <t>U19ME402</t>
  </si>
  <si>
    <t>Strength of Materials</t>
  </si>
  <si>
    <t>U19ME403</t>
  </si>
  <si>
    <t>Engineering Materials and Metallurgy</t>
  </si>
  <si>
    <t>U19ME404</t>
  </si>
  <si>
    <t>Object Oriented Programming for Mechanical Engineering</t>
  </si>
  <si>
    <t>U19ME405</t>
  </si>
  <si>
    <t>Kinematics of Machines</t>
  </si>
  <si>
    <t>U19ME406</t>
  </si>
  <si>
    <t>Thermal Engineering Laboratory</t>
  </si>
  <si>
    <t>U19ME407</t>
  </si>
  <si>
    <t>Strength of Materials Laboratory</t>
  </si>
  <si>
    <t>U19ME408</t>
  </si>
  <si>
    <t>Object Oriented Programming Laboratory for Mechanical Engineering</t>
  </si>
  <si>
    <t>U19GE401</t>
  </si>
  <si>
    <t>Soft Skills and Aptitude - II</t>
  </si>
  <si>
    <t>CGPA CALCULATOR</t>
  </si>
  <si>
    <t>Chemistry for Mechanical Engineers</t>
  </si>
  <si>
    <t>Electrical Drives and Arm Processor</t>
  </si>
  <si>
    <t>Engineering Graphics</t>
  </si>
  <si>
    <t>Linear Algebra and Calculus</t>
  </si>
  <si>
    <t>Chemistry Laboratory</t>
  </si>
  <si>
    <t>Electrical Drives and Arm Processor Laboratory</t>
  </si>
  <si>
    <t>Workshop Practice</t>
  </si>
  <si>
    <t>Communication Skills In English- I</t>
  </si>
  <si>
    <t>Communication Skills In English -II</t>
  </si>
  <si>
    <t xml:space="preserve">Differencial Equation and Vector Calculus </t>
  </si>
  <si>
    <t>Manufacturing Process</t>
  </si>
  <si>
    <t>Physics for Mechanical Engineering</t>
  </si>
  <si>
    <t>Problem Solving Using Python Programming</t>
  </si>
  <si>
    <t>Physics Laboratory</t>
  </si>
  <si>
    <t>Python Programming Laboratory</t>
  </si>
  <si>
    <t>DEPARTMENT OF MECHANICAL ENGINEERING</t>
  </si>
  <si>
    <t>CREDITS EARNED</t>
  </si>
  <si>
    <t>O</t>
  </si>
  <si>
    <t>o</t>
  </si>
  <si>
    <t>A+</t>
  </si>
  <si>
    <t>a+</t>
  </si>
  <si>
    <t>A</t>
  </si>
  <si>
    <t>a</t>
  </si>
  <si>
    <t>B+</t>
  </si>
  <si>
    <t>b+</t>
  </si>
  <si>
    <t>B</t>
  </si>
  <si>
    <t>b</t>
  </si>
  <si>
    <t>U</t>
  </si>
  <si>
    <t>u</t>
  </si>
  <si>
    <t>PTS</t>
  </si>
  <si>
    <t>.</t>
  </si>
  <si>
    <t>U19ME501</t>
  </si>
  <si>
    <t>Heat and Mass Transfer</t>
  </si>
  <si>
    <t>U19ME502</t>
  </si>
  <si>
    <t>Dynamics of Machinery</t>
  </si>
  <si>
    <t>U19ME503</t>
  </si>
  <si>
    <t>Computer Aided Design and Analysis</t>
  </si>
  <si>
    <t>U19ME901</t>
  </si>
  <si>
    <t>U19ME504</t>
  </si>
  <si>
    <t>Heat and Mass Transfer Laboratory</t>
  </si>
  <si>
    <t>U19ME505</t>
  </si>
  <si>
    <t>Dynamics of Machinery Laboratory</t>
  </si>
  <si>
    <t>U19ME506</t>
  </si>
  <si>
    <t>Computer Aided Design and Analysis
Laboratory</t>
  </si>
  <si>
    <t>U19GE501</t>
  </si>
  <si>
    <t>Soft Skills and Aptitude - III</t>
  </si>
  <si>
    <t>SEM 5</t>
  </si>
  <si>
    <t>Logo of College</t>
  </si>
  <si>
    <t>Grades</t>
  </si>
  <si>
    <t>Percentage</t>
  </si>
  <si>
    <t>SEM 6</t>
  </si>
  <si>
    <t>U19ME601</t>
  </si>
  <si>
    <t>U19ME602</t>
  </si>
  <si>
    <t>U19ME603</t>
  </si>
  <si>
    <t>U19ME903</t>
  </si>
  <si>
    <t>U19ME902</t>
  </si>
  <si>
    <t>U19ME904</t>
  </si>
  <si>
    <t>-</t>
  </si>
  <si>
    <t>Open Elective</t>
  </si>
  <si>
    <t>Design of Machine Elements</t>
  </si>
  <si>
    <t>Mechatronics System Design</t>
  </si>
  <si>
    <t>Operations Research</t>
  </si>
  <si>
    <t>U19ME604</t>
  </si>
  <si>
    <t>U19ME605</t>
  </si>
  <si>
    <t>U19GE601</t>
  </si>
  <si>
    <t>Sem 6</t>
  </si>
  <si>
    <t>Soft Skills and Aptitude - IV</t>
  </si>
  <si>
    <t xml:space="preserve">Professional Elective_III : Data Analytics </t>
  </si>
  <si>
    <t>Professional Elective_III : Data Structures Using Python</t>
  </si>
  <si>
    <t>Professional Elective_IV : Heat Ventilation and Air Conditioning Design</t>
  </si>
  <si>
    <t>Professional Elective_IV : Modern Vehicle Technology and Automative Testing</t>
  </si>
  <si>
    <t>Professional Elective_II Machine Learning with Python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</si>
</sst>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499984740745262"/>
      <name val="Calibri"/>
      <family val="2"/>
    </font>
    <font>
      <sz val="22"/>
      <color rgb="FFFFFF00"/>
      <name val="Calibri"/>
      <family val="2"/>
      <scheme val="minor"/>
    </font>
    <font>
      <b/>
      <sz val="26"/>
      <color rgb="FFFFFF00"/>
      <name val="Calibri"/>
      <family val="2"/>
      <scheme val="minor"/>
    </font>
    <font>
      <b/>
      <sz val="22"/>
      <color rgb="FFFFFF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8" tint="-0.499984740745262"/>
      <name val="Calibri"/>
      <family val="2"/>
    </font>
    <font>
      <sz val="12"/>
      <color rgb="FFFF0000"/>
      <name val="Calibri"/>
      <family val="2"/>
    </font>
    <font>
      <b/>
      <sz val="12"/>
      <color rgb="FF00B0F0"/>
      <name val="Calibri"/>
      <family val="2"/>
    </font>
    <font>
      <sz val="12"/>
      <name val="Calibri"/>
      <family val="2"/>
    </font>
    <font>
      <b/>
      <sz val="16"/>
      <color theme="1"/>
      <name val="Calibri"/>
      <family val="2"/>
    </font>
    <font>
      <b/>
      <sz val="20"/>
      <color rgb="FF00B050"/>
      <name val="Calibri"/>
      <family val="2"/>
    </font>
    <font>
      <b/>
      <sz val="12"/>
      <name val="Calibri"/>
      <family val="2"/>
    </font>
    <font>
      <b/>
      <sz val="12"/>
      <color rgb="FF00B050"/>
      <name val="Calibri"/>
      <family val="2"/>
    </font>
    <font>
      <sz val="11"/>
      <color theme="1"/>
      <name val="Calibri"/>
      <family val="2"/>
      <scheme val="minor"/>
    </font>
    <font>
      <b/>
      <sz val="18"/>
      <color rgb="FF00B050"/>
      <name val="Calibri"/>
      <family val="2"/>
    </font>
    <font>
      <b/>
      <sz val="12"/>
      <color theme="8" tint="-0.499984740745262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24378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rgb="FF224378"/>
      </top>
      <bottom/>
      <diagonal/>
    </border>
    <border>
      <left/>
      <right/>
      <top/>
      <bottom style="medium">
        <color rgb="FF22437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2" fillId="0" borderId="0" applyFont="0" applyFill="0" applyBorder="0" applyAlignment="0" applyProtection="0"/>
  </cellStyleXfs>
  <cellXfs count="151">
    <xf numFmtId="0" fontId="0" fillId="0" borderId="0" xfId="0"/>
    <xf numFmtId="164" fontId="16" fillId="2" borderId="0" xfId="0" applyNumberFormat="1" applyFont="1" applyFill="1" applyBorder="1" applyAlignment="1">
      <alignment horizontal="center" vertical="center"/>
    </xf>
    <xf numFmtId="0" fontId="3" fillId="8" borderId="44" xfId="0" applyNumberFormat="1" applyFont="1" applyFill="1" applyBorder="1" applyAlignment="1">
      <alignment vertical="center"/>
    </xf>
    <xf numFmtId="0" fontId="3" fillId="8" borderId="0" xfId="0" applyNumberFormat="1" applyFont="1" applyFill="1" applyBorder="1" applyAlignment="1">
      <alignment vertical="center"/>
    </xf>
    <xf numFmtId="0" fontId="3" fillId="8" borderId="45" xfId="0" applyNumberFormat="1" applyFont="1" applyFill="1" applyBorder="1" applyAlignment="1">
      <alignment vertical="center"/>
    </xf>
    <xf numFmtId="0" fontId="12" fillId="3" borderId="6" xfId="0" applyNumberFormat="1" applyFont="1" applyFill="1" applyBorder="1" applyAlignment="1">
      <alignment horizontal="center" vertical="center"/>
    </xf>
    <xf numFmtId="0" fontId="14" fillId="0" borderId="2" xfId="0" applyNumberFormat="1" applyFont="1" applyFill="1" applyBorder="1" applyAlignment="1">
      <alignment vertical="center"/>
    </xf>
    <xf numFmtId="0" fontId="14" fillId="0" borderId="6" xfId="0" applyNumberFormat="1" applyFont="1" applyFill="1" applyBorder="1" applyAlignment="1">
      <alignment vertical="center" wrapText="1"/>
    </xf>
    <xf numFmtId="0" fontId="0" fillId="2" borderId="0" xfId="0" applyNumberFormat="1" applyFill="1" applyAlignment="1">
      <alignment vertical="center"/>
    </xf>
    <xf numFmtId="164" fontId="15" fillId="0" borderId="0" xfId="0" applyNumberFormat="1" applyFont="1" applyFill="1" applyBorder="1" applyAlignment="1">
      <alignment horizontal="center" vertical="center"/>
    </xf>
    <xf numFmtId="164" fontId="13" fillId="0" borderId="0" xfId="0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12" fillId="2" borderId="34" xfId="0" applyNumberFormat="1" applyFont="1" applyFill="1" applyBorder="1" applyAlignment="1">
      <alignment horizontal="center" vertical="center"/>
    </xf>
    <xf numFmtId="0" fontId="12" fillId="2" borderId="32" xfId="0" applyNumberFormat="1" applyFont="1" applyFill="1" applyBorder="1" applyAlignment="1">
      <alignment horizontal="center" vertical="center"/>
    </xf>
    <xf numFmtId="0" fontId="12" fillId="2" borderId="33" xfId="0" applyNumberFormat="1" applyFont="1" applyFill="1" applyBorder="1" applyAlignment="1">
      <alignment horizontal="center" vertical="center"/>
    </xf>
    <xf numFmtId="0" fontId="0" fillId="8" borderId="44" xfId="0" applyNumberFormat="1" applyFill="1" applyBorder="1" applyAlignment="1">
      <alignment vertical="center"/>
    </xf>
    <xf numFmtId="0" fontId="0" fillId="8" borderId="0" xfId="0" applyNumberFormat="1" applyFill="1" applyBorder="1" applyAlignment="1">
      <alignment vertical="center"/>
    </xf>
    <xf numFmtId="0" fontId="0" fillId="8" borderId="45" xfId="0" applyNumberFormat="1" applyFill="1" applyBorder="1" applyAlignment="1">
      <alignment vertic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NumberFormat="1" applyFill="1" applyBorder="1" applyAlignment="1">
      <alignment vertical="center"/>
    </xf>
    <xf numFmtId="0" fontId="0" fillId="2" borderId="48" xfId="0" applyNumberFormat="1" applyFill="1" applyBorder="1" applyAlignment="1">
      <alignment vertical="center"/>
    </xf>
    <xf numFmtId="0" fontId="6" fillId="2" borderId="0" xfId="0" applyNumberFormat="1" applyFont="1" applyFill="1" applyAlignment="1">
      <alignment vertical="center"/>
    </xf>
    <xf numFmtId="164" fontId="7" fillId="3" borderId="16" xfId="0" applyNumberFormat="1" applyFont="1" applyFill="1" applyBorder="1" applyAlignment="1">
      <alignment horizontal="center" vertical="center"/>
    </xf>
    <xf numFmtId="164" fontId="8" fillId="6" borderId="16" xfId="0" applyNumberFormat="1" applyFont="1" applyFill="1" applyBorder="1" applyAlignment="1">
      <alignment vertical="center"/>
    </xf>
    <xf numFmtId="0" fontId="8" fillId="2" borderId="0" xfId="0" applyNumberFormat="1" applyFont="1" applyFill="1" applyBorder="1" applyAlignment="1">
      <alignment vertical="center"/>
    </xf>
    <xf numFmtId="164" fontId="9" fillId="4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vertical="center"/>
    </xf>
    <xf numFmtId="0" fontId="10" fillId="2" borderId="0" xfId="0" applyNumberFormat="1" applyFont="1" applyFill="1" applyAlignment="1">
      <alignment vertical="center"/>
    </xf>
    <xf numFmtId="0" fontId="10" fillId="2" borderId="0" xfId="0" applyNumberFormat="1" applyFont="1" applyFill="1" applyAlignment="1">
      <alignment horizontal="center" vertical="center"/>
    </xf>
    <xf numFmtId="0" fontId="11" fillId="2" borderId="0" xfId="0" applyNumberFormat="1" applyFont="1" applyFill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9" fillId="5" borderId="24" xfId="0" applyNumberFormat="1" applyFont="1" applyFill="1" applyBorder="1" applyAlignment="1">
      <alignment horizontal="center" vertical="center"/>
    </xf>
    <xf numFmtId="0" fontId="13" fillId="2" borderId="0" xfId="0" applyNumberFormat="1" applyFont="1" applyFill="1" applyAlignment="1">
      <alignment vertical="center"/>
    </xf>
    <xf numFmtId="0" fontId="14" fillId="0" borderId="12" xfId="0" applyNumberFormat="1" applyFont="1" applyFill="1" applyBorder="1" applyAlignment="1">
      <alignment vertical="center"/>
    </xf>
    <xf numFmtId="0" fontId="14" fillId="0" borderId="13" xfId="0" applyNumberFormat="1" applyFont="1" applyFill="1" applyBorder="1" applyAlignment="1">
      <alignment vertical="center"/>
    </xf>
    <xf numFmtId="0" fontId="12" fillId="3" borderId="13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vertical="center"/>
    </xf>
    <xf numFmtId="0" fontId="14" fillId="0" borderId="6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horizontal="left" vertical="center"/>
    </xf>
    <xf numFmtId="0" fontId="14" fillId="0" borderId="17" xfId="0" applyNumberFormat="1" applyFont="1" applyFill="1" applyBorder="1" applyAlignment="1">
      <alignment vertical="center"/>
    </xf>
    <xf numFmtId="0" fontId="14" fillId="0" borderId="7" xfId="0" applyNumberFormat="1" applyFont="1" applyFill="1" applyBorder="1" applyAlignment="1">
      <alignment vertical="center"/>
    </xf>
    <xf numFmtId="0" fontId="12" fillId="3" borderId="7" xfId="0" applyNumberFormat="1" applyFont="1" applyFill="1" applyBorder="1" applyAlignment="1">
      <alignment horizontal="center" vertical="center"/>
    </xf>
    <xf numFmtId="164" fontId="17" fillId="2" borderId="0" xfId="0" applyNumberFormat="1" applyFont="1" applyFill="1" applyAlignment="1">
      <alignment vertical="center"/>
    </xf>
    <xf numFmtId="164" fontId="17" fillId="2" borderId="0" xfId="0" applyNumberFormat="1" applyFont="1" applyFill="1" applyAlignment="1">
      <alignment horizontal="center" vertical="center"/>
    </xf>
    <xf numFmtId="0" fontId="14" fillId="0" borderId="4" xfId="0" applyNumberFormat="1" applyFont="1" applyFill="1" applyBorder="1" applyAlignment="1">
      <alignment vertical="center"/>
    </xf>
    <xf numFmtId="0" fontId="14" fillId="0" borderId="11" xfId="0" applyNumberFormat="1" applyFont="1" applyFill="1" applyBorder="1" applyAlignment="1">
      <alignment vertical="center"/>
    </xf>
    <xf numFmtId="0" fontId="12" fillId="3" borderId="11" xfId="0" applyNumberFormat="1" applyFont="1" applyFill="1" applyBorder="1" applyAlignment="1">
      <alignment horizontal="center" vertical="center"/>
    </xf>
    <xf numFmtId="164" fontId="13" fillId="2" borderId="0" xfId="0" applyNumberFormat="1" applyFont="1" applyFill="1" applyAlignment="1">
      <alignment vertical="center"/>
    </xf>
    <xf numFmtId="164" fontId="13" fillId="2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Border="1" applyAlignment="1">
      <alignment vertical="center"/>
    </xf>
    <xf numFmtId="0" fontId="10" fillId="2" borderId="0" xfId="0" applyNumberFormat="1" applyFont="1" applyFill="1" applyBorder="1" applyAlignment="1">
      <alignment horizontal="right" vertical="center"/>
    </xf>
    <xf numFmtId="164" fontId="12" fillId="4" borderId="0" xfId="0" applyNumberFormat="1" applyFont="1" applyFill="1" applyBorder="1" applyAlignment="1">
      <alignment horizontal="center" vertical="center"/>
    </xf>
    <xf numFmtId="0" fontId="12" fillId="5" borderId="24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 applyProtection="1">
      <alignment vertical="center"/>
      <protection locked="0"/>
    </xf>
    <xf numFmtId="0" fontId="12" fillId="2" borderId="0" xfId="0" applyNumberFormat="1" applyFont="1" applyFill="1" applyBorder="1" applyAlignment="1">
      <alignment horizontal="right" vertical="center"/>
    </xf>
    <xf numFmtId="164" fontId="16" fillId="2" borderId="0" xfId="0" applyNumberFormat="1" applyFont="1" applyFill="1" applyBorder="1" applyAlignment="1" applyProtection="1">
      <alignment horizontal="center" vertical="center"/>
    </xf>
    <xf numFmtId="164" fontId="16" fillId="0" borderId="0" xfId="0" applyNumberFormat="1" applyFont="1" applyBorder="1" applyAlignment="1">
      <alignment horizontal="center" vertical="center"/>
    </xf>
    <xf numFmtId="0" fontId="12" fillId="5" borderId="5" xfId="0" applyNumberFormat="1" applyFont="1" applyFill="1" applyBorder="1" applyAlignment="1">
      <alignment horizontal="center" vertical="center"/>
    </xf>
    <xf numFmtId="0" fontId="13" fillId="2" borderId="0" xfId="0" applyNumberFormat="1" applyFont="1" applyFill="1" applyAlignment="1">
      <alignment horizontal="center" vertical="center"/>
    </xf>
    <xf numFmtId="164" fontId="13" fillId="4" borderId="0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vertical="center"/>
    </xf>
    <xf numFmtId="164" fontId="13" fillId="0" borderId="0" xfId="0" applyNumberFormat="1" applyFont="1" applyBorder="1" applyAlignment="1">
      <alignment vertical="center"/>
    </xf>
    <xf numFmtId="0" fontId="6" fillId="2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Border="1" applyAlignment="1">
      <alignment horizontal="center" vertical="center"/>
    </xf>
    <xf numFmtId="0" fontId="0" fillId="2" borderId="26" xfId="0" applyNumberFormat="1" applyFill="1" applyBorder="1" applyAlignment="1">
      <alignment vertical="center"/>
    </xf>
    <xf numFmtId="0" fontId="0" fillId="2" borderId="26" xfId="0" applyNumberFormat="1" applyFill="1" applyBorder="1" applyAlignment="1">
      <alignment horizontal="center" vertical="center"/>
    </xf>
    <xf numFmtId="0" fontId="12" fillId="5" borderId="4" xfId="0" applyNumberFormat="1" applyFont="1" applyFill="1" applyBorder="1" applyAlignment="1">
      <alignment horizontal="center" vertical="center"/>
    </xf>
    <xf numFmtId="0" fontId="12" fillId="5" borderId="11" xfId="0" applyNumberFormat="1" applyFont="1" applyFill="1" applyBorder="1" applyAlignment="1">
      <alignment horizontal="center" vertical="center"/>
    </xf>
    <xf numFmtId="0" fontId="12" fillId="5" borderId="22" xfId="0" applyNumberFormat="1" applyFont="1" applyFill="1" applyBorder="1" applyAlignment="1">
      <alignment horizontal="center" vertical="center"/>
    </xf>
    <xf numFmtId="0" fontId="12" fillId="5" borderId="23" xfId="0" applyNumberFormat="1" applyFont="1" applyFill="1" applyBorder="1" applyAlignment="1">
      <alignment horizontal="center" vertical="center"/>
    </xf>
    <xf numFmtId="0" fontId="9" fillId="5" borderId="22" xfId="0" applyNumberFormat="1" applyFont="1" applyFill="1" applyBorder="1" applyAlignment="1">
      <alignment horizontal="center" vertical="center"/>
    </xf>
    <xf numFmtId="0" fontId="9" fillId="5" borderId="23" xfId="0" applyNumberFormat="1" applyFont="1" applyFill="1" applyBorder="1" applyAlignment="1">
      <alignment horizontal="center" vertical="center"/>
    </xf>
    <xf numFmtId="2" fontId="10" fillId="0" borderId="35" xfId="0" applyNumberFormat="1" applyFont="1" applyFill="1" applyBorder="1" applyAlignment="1">
      <alignment horizontal="center" vertical="center"/>
    </xf>
    <xf numFmtId="2" fontId="10" fillId="0" borderId="36" xfId="0" applyNumberFormat="1" applyFont="1" applyFill="1" applyBorder="1" applyAlignment="1">
      <alignment horizontal="center" vertical="center"/>
    </xf>
    <xf numFmtId="1" fontId="20" fillId="0" borderId="35" xfId="0" applyNumberFormat="1" applyFont="1" applyFill="1" applyBorder="1" applyAlignment="1">
      <alignment horizontal="center" vertical="center"/>
    </xf>
    <xf numFmtId="0" fontId="21" fillId="0" borderId="14" xfId="0" applyNumberFormat="1" applyFont="1" applyFill="1" applyBorder="1" applyAlignment="1" applyProtection="1">
      <alignment horizontal="center" vertical="center"/>
    </xf>
    <xf numFmtId="0" fontId="21" fillId="0" borderId="3" xfId="0" applyNumberFormat="1" applyFont="1" applyFill="1" applyBorder="1" applyAlignment="1" applyProtection="1">
      <alignment horizontal="center" vertical="center"/>
    </xf>
    <xf numFmtId="0" fontId="21" fillId="0" borderId="18" xfId="0" applyNumberFormat="1" applyFont="1" applyFill="1" applyBorder="1" applyAlignment="1" applyProtection="1">
      <alignment horizontal="center" vertical="center"/>
    </xf>
    <xf numFmtId="0" fontId="21" fillId="0" borderId="5" xfId="0" applyNumberFormat="1" applyFont="1" applyFill="1" applyBorder="1" applyAlignment="1" applyProtection="1">
      <alignment horizontal="center" vertical="center"/>
    </xf>
    <xf numFmtId="0" fontId="12" fillId="2" borderId="15" xfId="0" applyNumberFormat="1" applyFont="1" applyFill="1" applyBorder="1" applyAlignment="1">
      <alignment horizontal="center" vertical="center"/>
    </xf>
    <xf numFmtId="1" fontId="20" fillId="0" borderId="50" xfId="0" applyNumberFormat="1" applyFont="1" applyFill="1" applyBorder="1" applyAlignment="1">
      <alignment horizontal="center" vertical="center"/>
    </xf>
    <xf numFmtId="164" fontId="0" fillId="2" borderId="0" xfId="0" applyNumberFormat="1" applyFill="1" applyAlignment="1">
      <alignment horizontal="left" vertical="center"/>
    </xf>
    <xf numFmtId="164" fontId="0" fillId="2" borderId="0" xfId="0" applyNumberFormat="1" applyFill="1" applyAlignment="1">
      <alignment vertical="center"/>
    </xf>
    <xf numFmtId="0" fontId="14" fillId="0" borderId="7" xfId="0" applyNumberFormat="1" applyFont="1" applyFill="1" applyBorder="1" applyAlignment="1">
      <alignment vertical="center" wrapText="1"/>
    </xf>
    <xf numFmtId="0" fontId="24" fillId="0" borderId="6" xfId="0" applyNumberFormat="1" applyFont="1" applyFill="1" applyBorder="1" applyAlignment="1">
      <alignment vertical="center"/>
    </xf>
    <xf numFmtId="164" fontId="12" fillId="5" borderId="0" xfId="0" applyNumberFormat="1" applyFont="1" applyFill="1" applyBorder="1" applyAlignment="1">
      <alignment horizontal="center" vertical="center"/>
    </xf>
    <xf numFmtId="0" fontId="16" fillId="2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21" fillId="0" borderId="3" xfId="0" applyNumberFormat="1" applyFont="1" applyFill="1" applyBorder="1" applyAlignment="1" applyProtection="1">
      <alignment horizontal="center" vertical="center"/>
      <protection locked="0"/>
    </xf>
    <xf numFmtId="0" fontId="21" fillId="0" borderId="5" xfId="0" applyNumberFormat="1" applyFont="1" applyFill="1" applyBorder="1" applyAlignment="1" applyProtection="1">
      <alignment horizontal="center" vertical="center"/>
      <protection locked="0"/>
    </xf>
    <xf numFmtId="0" fontId="12" fillId="4" borderId="8" xfId="0" applyNumberFormat="1" applyFont="1" applyFill="1" applyBorder="1" applyAlignment="1">
      <alignment horizontal="center" vertical="center"/>
    </xf>
    <xf numFmtId="0" fontId="13" fillId="4" borderId="9" xfId="0" applyNumberFormat="1" applyFont="1" applyFill="1" applyBorder="1" applyAlignment="1">
      <alignment horizontal="center" vertical="center"/>
    </xf>
    <xf numFmtId="0" fontId="13" fillId="4" borderId="10" xfId="0" applyNumberFormat="1" applyFont="1" applyFill="1" applyBorder="1" applyAlignment="1">
      <alignment horizontal="center" vertical="center"/>
    </xf>
    <xf numFmtId="0" fontId="12" fillId="5" borderId="19" xfId="0" applyNumberFormat="1" applyFont="1" applyFill="1" applyBorder="1" applyAlignment="1">
      <alignment horizontal="center" vertical="center"/>
    </xf>
    <xf numFmtId="0" fontId="12" fillId="5" borderId="20" xfId="0" applyNumberFormat="1" applyFont="1" applyFill="1" applyBorder="1" applyAlignment="1">
      <alignment horizontal="center" vertical="center"/>
    </xf>
    <xf numFmtId="0" fontId="12" fillId="5" borderId="21" xfId="0" applyNumberFormat="1" applyFont="1" applyFill="1" applyBorder="1" applyAlignment="1">
      <alignment horizontal="center" vertical="center"/>
    </xf>
    <xf numFmtId="0" fontId="12" fillId="4" borderId="15" xfId="0" applyNumberFormat="1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>
      <alignment horizontal="center" vertical="center"/>
    </xf>
    <xf numFmtId="0" fontId="9" fillId="4" borderId="19" xfId="0" applyNumberFormat="1" applyFont="1" applyFill="1" applyBorder="1" applyAlignment="1">
      <alignment horizontal="center" vertical="center"/>
    </xf>
    <xf numFmtId="0" fontId="9" fillId="4" borderId="20" xfId="0" applyNumberFormat="1" applyFont="1" applyFill="1" applyBorder="1" applyAlignment="1">
      <alignment horizontal="center" vertical="center"/>
    </xf>
    <xf numFmtId="0" fontId="9" fillId="4" borderId="21" xfId="0" applyNumberFormat="1" applyFont="1" applyFill="1" applyBorder="1" applyAlignment="1">
      <alignment horizontal="center" vertical="center"/>
    </xf>
    <xf numFmtId="0" fontId="7" fillId="3" borderId="15" xfId="0" applyNumberFormat="1" applyFont="1" applyFill="1" applyBorder="1" applyAlignment="1">
      <alignment horizontal="center" vertical="center"/>
    </xf>
    <xf numFmtId="0" fontId="7" fillId="3" borderId="16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12" fillId="4" borderId="9" xfId="0" applyNumberFormat="1" applyFont="1" applyFill="1" applyBorder="1" applyAlignment="1">
      <alignment horizontal="center" vertical="center"/>
    </xf>
    <xf numFmtId="0" fontId="12" fillId="4" borderId="10" xfId="0" applyNumberFormat="1" applyFont="1" applyFill="1" applyBorder="1" applyAlignment="1">
      <alignment horizontal="center" vertical="center"/>
    </xf>
    <xf numFmtId="0" fontId="9" fillId="5" borderId="40" xfId="0" applyNumberFormat="1" applyFont="1" applyFill="1" applyBorder="1" applyAlignment="1">
      <alignment horizontal="center" vertical="center"/>
    </xf>
    <xf numFmtId="0" fontId="9" fillId="5" borderId="41" xfId="0" applyNumberFormat="1" applyFont="1" applyFill="1" applyBorder="1" applyAlignment="1">
      <alignment horizontal="center" vertical="center"/>
    </xf>
    <xf numFmtId="0" fontId="9" fillId="5" borderId="42" xfId="0" applyNumberFormat="1" applyFont="1" applyFill="1" applyBorder="1" applyAlignment="1">
      <alignment horizontal="center" vertical="center"/>
    </xf>
    <xf numFmtId="0" fontId="9" fillId="5" borderId="37" xfId="0" applyNumberFormat="1" applyFont="1" applyFill="1" applyBorder="1" applyAlignment="1">
      <alignment horizontal="center" vertical="center"/>
    </xf>
    <xf numFmtId="0" fontId="9" fillId="5" borderId="38" xfId="0" applyNumberFormat="1" applyFont="1" applyFill="1" applyBorder="1" applyAlignment="1">
      <alignment horizontal="center" vertical="center"/>
    </xf>
    <xf numFmtId="0" fontId="9" fillId="5" borderId="39" xfId="0" applyNumberFormat="1" applyFont="1" applyFill="1" applyBorder="1" applyAlignment="1">
      <alignment horizontal="center" vertical="center"/>
    </xf>
    <xf numFmtId="0" fontId="12" fillId="5" borderId="40" xfId="0" applyNumberFormat="1" applyFont="1" applyFill="1" applyBorder="1" applyAlignment="1">
      <alignment horizontal="center" vertical="center"/>
    </xf>
    <xf numFmtId="0" fontId="12" fillId="5" borderId="41" xfId="0" applyNumberFormat="1" applyFont="1" applyFill="1" applyBorder="1" applyAlignment="1">
      <alignment horizontal="center" vertical="center"/>
    </xf>
    <xf numFmtId="0" fontId="12" fillId="5" borderId="42" xfId="0" applyNumberFormat="1" applyFont="1" applyFill="1" applyBorder="1" applyAlignment="1">
      <alignment horizontal="center" vertical="center"/>
    </xf>
    <xf numFmtId="0" fontId="12" fillId="5" borderId="37" xfId="0" applyNumberFormat="1" applyFont="1" applyFill="1" applyBorder="1" applyAlignment="1">
      <alignment horizontal="center" vertical="center"/>
    </xf>
    <xf numFmtId="0" fontId="12" fillId="5" borderId="38" xfId="0" applyNumberFormat="1" applyFont="1" applyFill="1" applyBorder="1" applyAlignment="1">
      <alignment horizontal="center" vertical="center"/>
    </xf>
    <xf numFmtId="0" fontId="12" fillId="5" borderId="39" xfId="0" applyNumberFormat="1" applyFont="1" applyFill="1" applyBorder="1" applyAlignment="1">
      <alignment horizontal="center" vertical="center"/>
    </xf>
    <xf numFmtId="164" fontId="12" fillId="5" borderId="43" xfId="0" applyNumberFormat="1" applyFont="1" applyFill="1" applyBorder="1" applyAlignment="1">
      <alignment horizontal="center" vertical="center"/>
    </xf>
    <xf numFmtId="164" fontId="12" fillId="5" borderId="0" xfId="0" applyNumberFormat="1" applyFont="1" applyFill="1" applyBorder="1" applyAlignment="1">
      <alignment horizontal="center" vertical="center"/>
    </xf>
    <xf numFmtId="0" fontId="18" fillId="4" borderId="46" xfId="0" applyNumberFormat="1" applyFont="1" applyFill="1" applyBorder="1" applyAlignment="1">
      <alignment horizontal="center" vertical="center"/>
    </xf>
    <xf numFmtId="0" fontId="18" fillId="4" borderId="47" xfId="0" applyNumberFormat="1" applyFont="1" applyFill="1" applyBorder="1" applyAlignment="1">
      <alignment horizontal="center" vertical="center"/>
    </xf>
    <xf numFmtId="0" fontId="23" fillId="0" borderId="46" xfId="1" applyNumberFormat="1" applyFont="1" applyFill="1" applyBorder="1" applyAlignment="1">
      <alignment horizontal="center" vertical="center"/>
    </xf>
    <xf numFmtId="0" fontId="23" fillId="0" borderId="47" xfId="1" applyNumberFormat="1" applyFont="1" applyFill="1" applyBorder="1" applyAlignment="1">
      <alignment horizontal="center" vertical="center"/>
    </xf>
    <xf numFmtId="164" fontId="9" fillId="5" borderId="43" xfId="0" applyNumberFormat="1" applyFont="1" applyFill="1" applyBorder="1" applyAlignment="1">
      <alignment horizontal="center" vertical="center"/>
    </xf>
    <xf numFmtId="164" fontId="9" fillId="5" borderId="0" xfId="0" applyNumberFormat="1" applyFont="1" applyFill="1" applyBorder="1" applyAlignment="1">
      <alignment horizontal="center" vertical="center"/>
    </xf>
    <xf numFmtId="2" fontId="19" fillId="0" borderId="46" xfId="0" applyNumberFormat="1" applyFont="1" applyFill="1" applyBorder="1" applyAlignment="1">
      <alignment horizontal="center" vertical="center"/>
    </xf>
    <xf numFmtId="0" fontId="19" fillId="0" borderId="47" xfId="0" applyNumberFormat="1" applyFont="1" applyFill="1" applyBorder="1" applyAlignment="1">
      <alignment horizontal="center" vertical="center"/>
    </xf>
    <xf numFmtId="0" fontId="12" fillId="4" borderId="19" xfId="0" applyNumberFormat="1" applyFont="1" applyFill="1" applyBorder="1" applyAlignment="1">
      <alignment horizontal="center" vertical="center"/>
    </xf>
    <xf numFmtId="0" fontId="12" fillId="4" borderId="20" xfId="0" applyNumberFormat="1" applyFont="1" applyFill="1" applyBorder="1" applyAlignment="1">
      <alignment horizontal="center" vertical="center"/>
    </xf>
    <xf numFmtId="0" fontId="12" fillId="4" borderId="21" xfId="0" applyNumberFormat="1" applyFont="1" applyFill="1" applyBorder="1" applyAlignment="1">
      <alignment horizontal="center" vertical="center"/>
    </xf>
    <xf numFmtId="0" fontId="6" fillId="7" borderId="25" xfId="0" applyNumberFormat="1" applyFont="1" applyFill="1" applyBorder="1" applyAlignment="1">
      <alignment horizontal="center" vertical="center"/>
    </xf>
    <xf numFmtId="0" fontId="6" fillId="7" borderId="27" xfId="0" applyNumberFormat="1" applyFont="1" applyFill="1" applyBorder="1" applyAlignment="1">
      <alignment horizontal="center" vertical="center"/>
    </xf>
    <xf numFmtId="0" fontId="6" fillId="7" borderId="29" xfId="0" applyNumberFormat="1" applyFont="1" applyFill="1" applyBorder="1" applyAlignment="1">
      <alignment horizontal="center" vertical="center"/>
    </xf>
    <xf numFmtId="0" fontId="4" fillId="8" borderId="30" xfId="0" applyNumberFormat="1" applyFont="1" applyFill="1" applyBorder="1" applyAlignment="1">
      <alignment horizontal="center" vertical="center"/>
    </xf>
    <xf numFmtId="0" fontId="4" fillId="8" borderId="0" xfId="0" applyNumberFormat="1" applyFont="1" applyFill="1" applyBorder="1" applyAlignment="1">
      <alignment horizontal="center" vertical="center"/>
    </xf>
    <xf numFmtId="0" fontId="4" fillId="8" borderId="48" xfId="0" applyNumberFormat="1" applyFont="1" applyFill="1" applyBorder="1" applyAlignment="1">
      <alignment horizontal="center" vertical="center"/>
    </xf>
    <xf numFmtId="0" fontId="5" fillId="8" borderId="30" xfId="0" applyNumberFormat="1" applyFont="1" applyFill="1" applyBorder="1" applyAlignment="1">
      <alignment horizontal="center" vertical="center"/>
    </xf>
    <xf numFmtId="0" fontId="5" fillId="8" borderId="0" xfId="0" applyNumberFormat="1" applyFont="1" applyFill="1" applyBorder="1" applyAlignment="1">
      <alignment horizontal="center" vertical="center"/>
    </xf>
    <xf numFmtId="0" fontId="5" fillId="8" borderId="48" xfId="0" applyNumberFormat="1" applyFont="1" applyFill="1" applyBorder="1" applyAlignment="1">
      <alignment horizontal="center" vertical="center"/>
    </xf>
    <xf numFmtId="0" fontId="5" fillId="8" borderId="31" xfId="0" applyNumberFormat="1" applyFont="1" applyFill="1" applyBorder="1" applyAlignment="1">
      <alignment horizontal="center" vertical="center"/>
    </xf>
    <xf numFmtId="0" fontId="5" fillId="8" borderId="28" xfId="0" applyNumberFormat="1" applyFont="1" applyFill="1" applyBorder="1" applyAlignment="1">
      <alignment horizontal="center" vertical="center"/>
    </xf>
    <xf numFmtId="0" fontId="5" fillId="8" borderId="49" xfId="0" applyNumberFormat="1" applyFont="1" applyFill="1" applyBorder="1" applyAlignment="1">
      <alignment horizontal="center" vertical="center"/>
    </xf>
    <xf numFmtId="0" fontId="12" fillId="3" borderId="7" xfId="0" applyNumberFormat="1" applyFont="1" applyFill="1" applyBorder="1" applyAlignment="1">
      <alignment horizontal="center" vertical="center"/>
    </xf>
    <xf numFmtId="0" fontId="12" fillId="3" borderId="13" xfId="0" applyNumberFormat="1" applyFont="1" applyFill="1" applyBorder="1" applyAlignment="1">
      <alignment horizontal="center" vertical="center"/>
    </xf>
    <xf numFmtId="0" fontId="21" fillId="0" borderId="18" xfId="0" applyNumberFormat="1" applyFont="1" applyFill="1" applyBorder="1" applyAlignment="1" applyProtection="1">
      <alignment horizontal="center" vertical="center"/>
      <protection locked="0"/>
    </xf>
    <xf numFmtId="0" fontId="21" fillId="0" borderId="14" xfId="0" applyNumberFormat="1" applyFont="1" applyFill="1" applyBorder="1" applyAlignment="1" applyProtection="1">
      <alignment horizontal="center" vertical="center"/>
      <protection locked="0"/>
    </xf>
    <xf numFmtId="164" fontId="15" fillId="0" borderId="43" xfId="0" applyNumberFormat="1" applyFont="1" applyFill="1" applyBorder="1" applyAlignment="1">
      <alignment horizontal="center" vertical="center"/>
    </xf>
    <xf numFmtId="164" fontId="13" fillId="0" borderId="0" xfId="0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;;;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;;;"/>
      <fill>
        <patternFill patternType="solid">
          <fgColor indexed="64"/>
          <bgColor theme="8" tint="0.79998168889431442"/>
        </patternFill>
      </fill>
      <alignment vertical="center" textRotation="0" indent="0" justifyLastLine="0" shrinkToFit="0" readingOrder="0"/>
    </dxf>
    <dxf>
      <numFmt numFmtId="164" formatCode=";;;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  <numFmt numFmtId="164" formatCode=";;;"/>
      <alignment vertical="center" textRotation="0" indent="0" justifyLastLine="0" shrinkToFit="0" readingOrder="0"/>
    </dxf>
    <dxf>
      <font>
        <strike val="0"/>
        <color rgb="FF00B050"/>
      </font>
    </dxf>
  </dxfs>
  <tableStyles count="0" defaultTableStyle="TableStyleMedium2" defaultPivotStyle="PivotStyleLight16"/>
  <colors>
    <mruColors>
      <color rgb="FFEBC435"/>
      <color rgb="FF224378"/>
      <color rgb="FFE8F5F8"/>
      <color rgb="FFFF0066"/>
      <color rgb="FF024A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1186032</xdr:colOff>
      <xdr:row>7</xdr:row>
      <xdr:rowOff>61480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F8C1DE-EA39-45D2-9544-37173FD44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1176507" cy="10711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N19:O31" totalsRowShown="0" headerRowDxfId="3" dataDxfId="2">
  <autoFilter ref="N19:O31" xr:uid="{00000000-0009-0000-0100-000001000000}"/>
  <tableColumns count="2">
    <tableColumn id="1" xr3:uid="{00000000-0010-0000-0000-000001000000}" name="GRADE" dataDxfId="1"/>
    <tableColumn id="2" xr3:uid="{00000000-0010-0000-0000-000002000000}" name="P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C113"/>
  <sheetViews>
    <sheetView showGridLines="0" tabSelected="1" topLeftCell="A65" zoomScaleNormal="100" workbookViewId="0">
      <selection activeCell="C66" sqref="C66:F66"/>
    </sheetView>
  </sheetViews>
  <sheetFormatPr defaultRowHeight="15" x14ac:dyDescent="0.25"/>
  <cols>
    <col min="1" max="1" width="17.85546875" style="8" customWidth="1"/>
    <col min="2" max="2" width="5.140625" style="8" customWidth="1"/>
    <col min="3" max="3" width="17.42578125" style="8" customWidth="1"/>
    <col min="4" max="4" width="52.42578125" style="8" customWidth="1"/>
    <col min="5" max="5" width="19.28515625" style="8" customWidth="1"/>
    <col min="6" max="6" width="12.5703125" style="8" customWidth="1"/>
    <col min="7" max="8" width="12.5703125" style="8" hidden="1" customWidth="1"/>
    <col min="9" max="9" width="23.140625" style="8" hidden="1" customWidth="1"/>
    <col min="10" max="10" width="9.140625" style="8"/>
    <col min="11" max="11" width="15.42578125" style="8" bestFit="1" customWidth="1"/>
    <col min="12" max="12" width="15.5703125" style="18" bestFit="1" customWidth="1"/>
    <col min="13" max="13" width="9.140625" style="8"/>
    <col min="14" max="14" width="25.85546875" style="8" hidden="1" customWidth="1"/>
    <col min="15" max="15" width="11.140625" style="8" hidden="1" customWidth="1"/>
    <col min="16" max="16384" width="9.140625" style="8"/>
  </cols>
  <sheetData>
    <row r="1" spans="1:29" s="15" customFormat="1" ht="12" customHeight="1" x14ac:dyDescent="0.25">
      <c r="A1" s="132" t="s">
        <v>112</v>
      </c>
      <c r="B1" s="138" t="s">
        <v>80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40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s="16" customFormat="1" ht="12" customHeight="1" x14ac:dyDescent="0.25">
      <c r="A2" s="133"/>
      <c r="B2" s="138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40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s="16" customFormat="1" ht="8.25" customHeight="1" x14ac:dyDescent="0.25">
      <c r="A3" s="133"/>
      <c r="B3" s="141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s="16" customFormat="1" ht="17.25" customHeight="1" x14ac:dyDescent="0.25">
      <c r="A4" s="133"/>
      <c r="B4" s="135" t="s">
        <v>64</v>
      </c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7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s="16" customFormat="1" ht="12.75" customHeight="1" x14ac:dyDescent="0.25">
      <c r="A5" s="133"/>
      <c r="B5" s="135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7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s="17" customFormat="1" ht="4.5" customHeight="1" thickBot="1" x14ac:dyDescent="0.3">
      <c r="A6" s="134"/>
      <c r="B6" s="135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7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3.5" customHeight="1" thickBot="1" x14ac:dyDescent="0.3">
      <c r="O7" s="19"/>
      <c r="Q7" s="20"/>
    </row>
    <row r="8" spans="1:29" ht="16.5" thickBot="1" x14ac:dyDescent="0.3">
      <c r="B8" s="21"/>
      <c r="C8" s="102" t="s">
        <v>64</v>
      </c>
      <c r="D8" s="103"/>
      <c r="E8" s="103"/>
      <c r="F8" s="104"/>
      <c r="G8" s="22"/>
      <c r="H8" s="23"/>
      <c r="I8" s="23"/>
      <c r="J8" s="24"/>
      <c r="K8" s="24"/>
      <c r="L8" s="24"/>
      <c r="M8" s="24"/>
      <c r="Q8" s="20"/>
    </row>
    <row r="9" spans="1:29" ht="16.5" thickBot="1" x14ac:dyDescent="0.3">
      <c r="B9" s="21"/>
      <c r="C9" s="99" t="s">
        <v>2</v>
      </c>
      <c r="D9" s="100"/>
      <c r="E9" s="100"/>
      <c r="F9" s="101"/>
      <c r="G9" s="25"/>
      <c r="H9" s="26"/>
      <c r="I9" s="27"/>
      <c r="J9" s="28"/>
      <c r="K9" s="28"/>
      <c r="L9" s="29"/>
      <c r="M9" s="30"/>
      <c r="N9" s="31"/>
      <c r="O9" s="31"/>
      <c r="P9" s="31"/>
      <c r="Q9" s="20"/>
    </row>
    <row r="10" spans="1:29" ht="16.5" thickBot="1" x14ac:dyDescent="0.3">
      <c r="B10" s="21"/>
      <c r="C10" s="71" t="s">
        <v>6</v>
      </c>
      <c r="D10" s="72" t="s">
        <v>7</v>
      </c>
      <c r="E10" s="72" t="s">
        <v>0</v>
      </c>
      <c r="F10" s="32" t="s">
        <v>45</v>
      </c>
      <c r="G10" s="86" t="s">
        <v>81</v>
      </c>
      <c r="H10" s="27" t="s">
        <v>1</v>
      </c>
      <c r="I10" s="26" t="s">
        <v>20</v>
      </c>
      <c r="J10" s="33"/>
      <c r="K10" s="97" t="s">
        <v>5</v>
      </c>
      <c r="L10" s="98"/>
      <c r="M10" s="21"/>
      <c r="Q10" s="20"/>
    </row>
    <row r="11" spans="1:29" ht="15.75" x14ac:dyDescent="0.25">
      <c r="B11" s="21"/>
      <c r="C11" s="34" t="s">
        <v>37</v>
      </c>
      <c r="D11" s="85" t="s">
        <v>68</v>
      </c>
      <c r="E11" s="36">
        <v>4</v>
      </c>
      <c r="F11" s="77"/>
      <c r="G11" s="9">
        <f>IF(AND(F11="u",F11="U"),0,E11)</f>
        <v>4</v>
      </c>
      <c r="H11" s="10" t="str">
        <f>IFERROR(VLOOKUP(F11,Table1[],2,FALSE)," ")</f>
        <v xml:space="preserve"> </v>
      </c>
      <c r="I11" s="11">
        <f>PRODUCT(E11,H11)</f>
        <v>4</v>
      </c>
      <c r="J11" s="33"/>
      <c r="K11" s="13" t="s">
        <v>2</v>
      </c>
      <c r="L11" s="73">
        <f>ROUND(I21/G21,2)</f>
        <v>1</v>
      </c>
      <c r="M11" s="21"/>
      <c r="N11" s="37"/>
      <c r="Q11" s="20"/>
    </row>
    <row r="12" spans="1:29" ht="15.75" x14ac:dyDescent="0.25">
      <c r="A12" s="54"/>
      <c r="B12" s="21"/>
      <c r="C12" s="6" t="s">
        <v>38</v>
      </c>
      <c r="D12" s="85" t="s">
        <v>65</v>
      </c>
      <c r="E12" s="5">
        <v>4</v>
      </c>
      <c r="F12" s="77"/>
      <c r="G12" s="9">
        <f t="shared" ref="G12:G14" si="0">IF(AND(F12="u",F12="U"),0,E12)</f>
        <v>4</v>
      </c>
      <c r="H12" s="10" t="str">
        <f>IFERROR(VLOOKUP(F12,Table1[],2,FALSE)," ")</f>
        <v xml:space="preserve"> </v>
      </c>
      <c r="I12" s="11">
        <f>PRODUCT(E12,H12)</f>
        <v>4</v>
      </c>
      <c r="J12" s="33"/>
      <c r="K12" s="14" t="s">
        <v>3</v>
      </c>
      <c r="L12" s="74">
        <f>ROUND(I33/G33,2)</f>
        <v>1</v>
      </c>
      <c r="M12" s="21"/>
      <c r="N12" s="39"/>
      <c r="Q12" s="20"/>
    </row>
    <row r="13" spans="1:29" ht="15.75" x14ac:dyDescent="0.25">
      <c r="B13" s="21"/>
      <c r="C13" s="6" t="s">
        <v>39</v>
      </c>
      <c r="D13" s="85" t="s">
        <v>66</v>
      </c>
      <c r="E13" s="5">
        <v>3</v>
      </c>
      <c r="F13" s="77"/>
      <c r="G13" s="9">
        <f t="shared" si="0"/>
        <v>3</v>
      </c>
      <c r="H13" s="10" t="str">
        <f>IFERROR(VLOOKUP(F13,Table1[],2,FALSE)," ")</f>
        <v xml:space="preserve"> </v>
      </c>
      <c r="I13" s="11">
        <f>PRODUCT(E13,H13)</f>
        <v>3</v>
      </c>
      <c r="J13" s="33"/>
      <c r="K13" s="14" t="s">
        <v>4</v>
      </c>
      <c r="L13" s="74">
        <f>ROUND(I46/G46,2)</f>
        <v>1</v>
      </c>
      <c r="M13" s="21"/>
      <c r="N13" s="39"/>
      <c r="Q13" s="20"/>
    </row>
    <row r="14" spans="1:29" ht="16.5" thickBot="1" x14ac:dyDescent="0.3">
      <c r="B14" s="21"/>
      <c r="C14" s="40" t="s">
        <v>40</v>
      </c>
      <c r="D14" s="85" t="s">
        <v>67</v>
      </c>
      <c r="E14" s="42">
        <v>3</v>
      </c>
      <c r="F14" s="77"/>
      <c r="G14" s="9">
        <f t="shared" si="0"/>
        <v>3</v>
      </c>
      <c r="H14" s="10" t="str">
        <f>IFERROR(VLOOKUP(F14,Table1[],2,FALSE)," ")</f>
        <v xml:space="preserve"> </v>
      </c>
      <c r="I14" s="11">
        <f>PRODUCT(E14,H14)</f>
        <v>3</v>
      </c>
      <c r="J14" s="33"/>
      <c r="K14" s="14" t="s">
        <v>18</v>
      </c>
      <c r="L14" s="74">
        <f>ROUND(I59/G59,2)</f>
        <v>1</v>
      </c>
      <c r="M14" s="21"/>
      <c r="N14" s="39"/>
      <c r="Q14" s="20"/>
    </row>
    <row r="15" spans="1:29" ht="13.5" customHeight="1" thickBot="1" x14ac:dyDescent="0.3">
      <c r="B15" s="21"/>
      <c r="C15" s="107" t="s">
        <v>17</v>
      </c>
      <c r="D15" s="108"/>
      <c r="E15" s="108"/>
      <c r="F15" s="109"/>
      <c r="G15" s="125"/>
      <c r="H15" s="126"/>
      <c r="I15" s="126"/>
      <c r="J15" s="33"/>
      <c r="K15" s="12" t="s">
        <v>111</v>
      </c>
      <c r="L15" s="74">
        <f>ROUND(I71/G71,2)</f>
        <v>1</v>
      </c>
      <c r="M15" s="21"/>
      <c r="N15" s="82"/>
      <c r="O15" s="83"/>
      <c r="P15" s="83"/>
      <c r="Q15" s="20"/>
    </row>
    <row r="16" spans="1:29" ht="16.5" thickBot="1" x14ac:dyDescent="0.3">
      <c r="B16" s="21"/>
      <c r="C16" s="110"/>
      <c r="D16" s="111"/>
      <c r="E16" s="111"/>
      <c r="F16" s="112"/>
      <c r="G16" s="125"/>
      <c r="H16" s="126"/>
      <c r="I16" s="126"/>
      <c r="J16" s="33"/>
      <c r="K16" s="12" t="s">
        <v>130</v>
      </c>
      <c r="L16" s="74">
        <f>ROUND(I86/G86,2)</f>
        <v>1</v>
      </c>
      <c r="M16" s="21"/>
      <c r="N16" s="83"/>
      <c r="O16" s="83"/>
      <c r="P16" s="83"/>
      <c r="Q16" s="20"/>
    </row>
    <row r="17" spans="1:17" ht="18.75" customHeight="1" thickBot="1" x14ac:dyDescent="0.3">
      <c r="B17" s="21"/>
      <c r="C17" s="34" t="s">
        <v>41</v>
      </c>
      <c r="D17" s="85" t="s">
        <v>69</v>
      </c>
      <c r="E17" s="36">
        <v>1.5</v>
      </c>
      <c r="F17" s="77"/>
      <c r="G17" s="9">
        <f>IF(AND(F17="u",F17="U"),0,E17)</f>
        <v>1.5</v>
      </c>
      <c r="H17" s="10" t="str">
        <f>IFERROR(VLOOKUP(F17,Table1[],2,FALSE)," ")</f>
        <v xml:space="preserve"> </v>
      </c>
      <c r="I17" s="11">
        <f>PRODUCT(E17,H17)</f>
        <v>1.5</v>
      </c>
      <c r="J17" s="33"/>
      <c r="M17" s="21"/>
      <c r="N17" s="83"/>
      <c r="O17" s="83"/>
      <c r="P17" s="83"/>
      <c r="Q17" s="20"/>
    </row>
    <row r="18" spans="1:17" ht="15.75" customHeight="1" x14ac:dyDescent="0.25">
      <c r="B18" s="21"/>
      <c r="C18" s="6" t="s">
        <v>42</v>
      </c>
      <c r="D18" s="85" t="s">
        <v>70</v>
      </c>
      <c r="E18" s="5">
        <v>2</v>
      </c>
      <c r="F18" s="77"/>
      <c r="G18" s="9">
        <f t="shared" ref="G18:G20" si="1">IF(AND(F18="u",F18="U"),0,E18)</f>
        <v>2</v>
      </c>
      <c r="H18" s="10" t="str">
        <f>IFERROR(VLOOKUP(F18,Table1[],2,FALSE)," ")</f>
        <v xml:space="preserve"> </v>
      </c>
      <c r="I18" s="11">
        <f t="shared" ref="I18:I20" si="2">PRODUCT(E18,H18)</f>
        <v>2</v>
      </c>
      <c r="J18" s="33"/>
      <c r="K18" s="121" t="s">
        <v>19</v>
      </c>
      <c r="L18" s="127">
        <f>ROUND(AVERAGE(L11:L16),2)</f>
        <v>1</v>
      </c>
      <c r="M18" s="21"/>
      <c r="N18" s="83"/>
      <c r="O18" s="83"/>
      <c r="P18" s="83"/>
      <c r="Q18" s="20"/>
    </row>
    <row r="19" spans="1:17" ht="16.5" customHeight="1" thickBot="1" x14ac:dyDescent="0.3">
      <c r="B19" s="21"/>
      <c r="C19" s="6" t="s">
        <v>43</v>
      </c>
      <c r="D19" s="85" t="s">
        <v>71</v>
      </c>
      <c r="E19" s="5">
        <v>1</v>
      </c>
      <c r="F19" s="77"/>
      <c r="G19" s="9">
        <f t="shared" si="1"/>
        <v>1</v>
      </c>
      <c r="H19" s="10" t="str">
        <f>IFERROR(VLOOKUP(F19,Table1[],2,FALSE)," ")</f>
        <v xml:space="preserve"> </v>
      </c>
      <c r="I19" s="11">
        <f t="shared" si="2"/>
        <v>1</v>
      </c>
      <c r="J19" s="33"/>
      <c r="K19" s="122"/>
      <c r="L19" s="128"/>
      <c r="M19" s="21"/>
      <c r="N19" s="43" t="s">
        <v>45</v>
      </c>
      <c r="O19" s="44" t="s">
        <v>94</v>
      </c>
      <c r="P19" s="83"/>
      <c r="Q19" s="20"/>
    </row>
    <row r="20" spans="1:17" ht="16.5" customHeight="1" thickBot="1" x14ac:dyDescent="0.3">
      <c r="B20" s="21"/>
      <c r="C20" s="45" t="s">
        <v>44</v>
      </c>
      <c r="D20" s="46" t="s">
        <v>72</v>
      </c>
      <c r="E20" s="47">
        <v>1</v>
      </c>
      <c r="F20" s="79"/>
      <c r="G20" s="9">
        <f t="shared" si="1"/>
        <v>1</v>
      </c>
      <c r="H20" s="10" t="str">
        <f>IFERROR(VLOOKUP(F20,Table1[],2,FALSE)," ")</f>
        <v xml:space="preserve"> </v>
      </c>
      <c r="I20" s="11">
        <f t="shared" si="2"/>
        <v>1</v>
      </c>
      <c r="J20" s="33"/>
      <c r="K20" s="121" t="s">
        <v>114</v>
      </c>
      <c r="L20" s="123" t="str">
        <f>_xlfn.CONCAT(AVERAGE(L11:L15)*10,"%")</f>
        <v>10%</v>
      </c>
      <c r="M20" s="21"/>
      <c r="N20" s="48" t="s">
        <v>82</v>
      </c>
      <c r="O20" s="49">
        <v>10</v>
      </c>
      <c r="P20" s="83"/>
      <c r="Q20" s="20"/>
    </row>
    <row r="21" spans="1:17" ht="16.5" thickBot="1" x14ac:dyDescent="0.3">
      <c r="B21" s="21"/>
      <c r="C21" s="50"/>
      <c r="D21" s="51"/>
      <c r="E21" s="1">
        <f>SUM(E11:E20)</f>
        <v>19.5</v>
      </c>
      <c r="F21" s="50"/>
      <c r="G21" s="1">
        <f>SUM(G11:G20)</f>
        <v>19.5</v>
      </c>
      <c r="H21" s="1">
        <f>SUM(H11:H20)</f>
        <v>0</v>
      </c>
      <c r="I21" s="1">
        <f>SUM(I11:I20)</f>
        <v>19.5</v>
      </c>
      <c r="J21" s="33"/>
      <c r="K21" s="122"/>
      <c r="L21" s="124"/>
      <c r="M21" s="21"/>
      <c r="N21" s="48" t="s">
        <v>83</v>
      </c>
      <c r="O21" s="49">
        <v>10</v>
      </c>
      <c r="P21" s="83"/>
      <c r="Q21" s="20"/>
    </row>
    <row r="22" spans="1:17" ht="16.5" thickBot="1" x14ac:dyDescent="0.3">
      <c r="B22" s="21"/>
      <c r="C22" s="129" t="s">
        <v>3</v>
      </c>
      <c r="D22" s="130"/>
      <c r="E22" s="130"/>
      <c r="F22" s="131"/>
      <c r="G22" s="52"/>
      <c r="H22" s="26"/>
      <c r="I22" s="27"/>
      <c r="J22" s="28"/>
      <c r="N22" s="48" t="s">
        <v>84</v>
      </c>
      <c r="O22" s="49">
        <v>9</v>
      </c>
      <c r="P22" s="83"/>
      <c r="Q22" s="20"/>
    </row>
    <row r="23" spans="1:17" ht="16.5" thickBot="1" x14ac:dyDescent="0.3">
      <c r="B23" s="21"/>
      <c r="C23" s="69" t="s">
        <v>6</v>
      </c>
      <c r="D23" s="70" t="s">
        <v>7</v>
      </c>
      <c r="E23" s="70" t="s">
        <v>0</v>
      </c>
      <c r="F23" s="53" t="s">
        <v>45</v>
      </c>
      <c r="G23" s="86" t="s">
        <v>81</v>
      </c>
      <c r="H23" s="27" t="s">
        <v>1</v>
      </c>
      <c r="I23" s="26" t="s">
        <v>20</v>
      </c>
      <c r="J23" s="33"/>
      <c r="K23" s="97" t="s">
        <v>113</v>
      </c>
      <c r="L23" s="98"/>
      <c r="M23" s="21"/>
      <c r="N23" s="48" t="s">
        <v>85</v>
      </c>
      <c r="O23" s="49">
        <v>9</v>
      </c>
      <c r="P23" s="83"/>
      <c r="Q23" s="20"/>
    </row>
    <row r="24" spans="1:17" ht="16.5" thickBot="1" x14ac:dyDescent="0.3">
      <c r="B24" s="21"/>
      <c r="C24" s="34" t="s">
        <v>30</v>
      </c>
      <c r="D24" s="85" t="s">
        <v>73</v>
      </c>
      <c r="E24" s="36">
        <v>3</v>
      </c>
      <c r="F24" s="77"/>
      <c r="G24" s="9">
        <f t="shared" ref="G24:G28" si="3">IF(AND(F24="u",F24="U"),0,E24)</f>
        <v>3</v>
      </c>
      <c r="H24" s="10" t="str">
        <f>IFERROR(VLOOKUP(F24,Table1[],2,FALSE)," ")</f>
        <v xml:space="preserve"> </v>
      </c>
      <c r="I24" s="11">
        <f>PRODUCT(E24,H24)</f>
        <v>3</v>
      </c>
      <c r="J24" s="33"/>
      <c r="K24" s="13" t="s">
        <v>82</v>
      </c>
      <c r="L24" s="75">
        <v>10</v>
      </c>
      <c r="M24" s="21"/>
      <c r="N24" s="48" t="s">
        <v>86</v>
      </c>
      <c r="O24" s="49">
        <v>8</v>
      </c>
      <c r="P24" s="83"/>
      <c r="Q24" s="20"/>
    </row>
    <row r="25" spans="1:17" ht="16.5" thickBot="1" x14ac:dyDescent="0.3">
      <c r="B25" s="21"/>
      <c r="C25" s="6" t="s">
        <v>31</v>
      </c>
      <c r="D25" s="85" t="s">
        <v>74</v>
      </c>
      <c r="E25" s="5">
        <v>4</v>
      </c>
      <c r="F25" s="77"/>
      <c r="G25" s="9">
        <f t="shared" si="3"/>
        <v>4</v>
      </c>
      <c r="H25" s="10" t="str">
        <f>IFERROR(VLOOKUP(F25,Table1[],2,FALSE)," ")</f>
        <v xml:space="preserve"> </v>
      </c>
      <c r="I25" s="11">
        <f>PRODUCT(E25,H25)</f>
        <v>4</v>
      </c>
      <c r="J25" s="33"/>
      <c r="K25" s="13" t="s">
        <v>84</v>
      </c>
      <c r="L25" s="75">
        <v>9</v>
      </c>
      <c r="M25" s="21"/>
      <c r="N25" s="48" t="s">
        <v>87</v>
      </c>
      <c r="O25" s="49">
        <v>8</v>
      </c>
      <c r="P25" s="83"/>
      <c r="Q25" s="20"/>
    </row>
    <row r="26" spans="1:17" ht="16.5" thickBot="1" x14ac:dyDescent="0.3">
      <c r="B26" s="21"/>
      <c r="C26" s="6" t="s">
        <v>32</v>
      </c>
      <c r="D26" s="85" t="s">
        <v>75</v>
      </c>
      <c r="E26" s="5">
        <v>4</v>
      </c>
      <c r="F26" s="77"/>
      <c r="G26" s="9">
        <f t="shared" si="3"/>
        <v>4</v>
      </c>
      <c r="H26" s="10" t="str">
        <f>IFERROR(VLOOKUP(F26,Table1[],2,FALSE)," ")</f>
        <v xml:space="preserve"> </v>
      </c>
      <c r="I26" s="11">
        <f>PRODUCT(E26,H26)</f>
        <v>4</v>
      </c>
      <c r="J26" s="33"/>
      <c r="K26" s="13" t="s">
        <v>86</v>
      </c>
      <c r="L26" s="75">
        <v>8</v>
      </c>
      <c r="M26" s="21"/>
      <c r="N26" s="48" t="s">
        <v>88</v>
      </c>
      <c r="O26" s="49">
        <v>7</v>
      </c>
      <c r="P26" s="83"/>
      <c r="Q26" s="20"/>
    </row>
    <row r="27" spans="1:17" ht="16.5" thickBot="1" x14ac:dyDescent="0.3">
      <c r="A27" s="54"/>
      <c r="B27" s="21"/>
      <c r="C27" s="6" t="s">
        <v>34</v>
      </c>
      <c r="D27" s="85" t="s">
        <v>76</v>
      </c>
      <c r="E27" s="5">
        <v>4</v>
      </c>
      <c r="F27" s="77"/>
      <c r="G27" s="9">
        <f t="shared" si="3"/>
        <v>4</v>
      </c>
      <c r="H27" s="10" t="str">
        <f>IFERROR(VLOOKUP(F27,Table1[],2,FALSE)," ")</f>
        <v xml:space="preserve"> </v>
      </c>
      <c r="I27" s="11">
        <f>PRODUCT(E27,H27)</f>
        <v>4</v>
      </c>
      <c r="J27" s="33"/>
      <c r="K27" s="13" t="s">
        <v>88</v>
      </c>
      <c r="L27" s="75">
        <v>7</v>
      </c>
      <c r="M27" s="21"/>
      <c r="N27" s="48" t="s">
        <v>89</v>
      </c>
      <c r="O27" s="49">
        <v>7</v>
      </c>
      <c r="P27" s="83"/>
      <c r="Q27" s="20"/>
    </row>
    <row r="28" spans="1:17" ht="15.75" customHeight="1" thickBot="1" x14ac:dyDescent="0.3">
      <c r="B28" s="21"/>
      <c r="C28" s="40" t="s">
        <v>36</v>
      </c>
      <c r="D28" s="85" t="s">
        <v>77</v>
      </c>
      <c r="E28" s="42">
        <v>3</v>
      </c>
      <c r="F28" s="77"/>
      <c r="G28" s="9">
        <f t="shared" si="3"/>
        <v>3</v>
      </c>
      <c r="H28" s="10" t="str">
        <f>IFERROR(VLOOKUP(F28,Table1[],2,FALSE)," ")</f>
        <v xml:space="preserve"> </v>
      </c>
      <c r="I28" s="11">
        <f>PRODUCT(E28,H28)</f>
        <v>3</v>
      </c>
      <c r="J28" s="33"/>
      <c r="K28" s="13" t="s">
        <v>90</v>
      </c>
      <c r="L28" s="75">
        <v>6</v>
      </c>
      <c r="M28" s="21"/>
      <c r="N28" s="48" t="s">
        <v>90</v>
      </c>
      <c r="O28" s="49">
        <v>6</v>
      </c>
      <c r="P28" s="83"/>
      <c r="Q28" s="20"/>
    </row>
    <row r="29" spans="1:17" ht="12.75" customHeight="1" thickBot="1" x14ac:dyDescent="0.3">
      <c r="B29" s="21"/>
      <c r="C29" s="113" t="s">
        <v>17</v>
      </c>
      <c r="D29" s="114"/>
      <c r="E29" s="114"/>
      <c r="F29" s="115"/>
      <c r="G29" s="119"/>
      <c r="H29" s="120"/>
      <c r="I29" s="120"/>
      <c r="J29" s="33"/>
      <c r="K29" s="80" t="s">
        <v>92</v>
      </c>
      <c r="L29" s="81">
        <v>0</v>
      </c>
      <c r="M29" s="21"/>
      <c r="N29" s="48" t="s">
        <v>91</v>
      </c>
      <c r="O29" s="49">
        <v>6</v>
      </c>
      <c r="P29" s="83"/>
      <c r="Q29" s="20"/>
    </row>
    <row r="30" spans="1:17" ht="13.5" customHeight="1" thickBot="1" x14ac:dyDescent="0.3">
      <c r="B30" s="21"/>
      <c r="C30" s="116"/>
      <c r="D30" s="117"/>
      <c r="E30" s="117"/>
      <c r="F30" s="118"/>
      <c r="G30" s="119"/>
      <c r="H30" s="120"/>
      <c r="I30" s="120"/>
      <c r="J30" s="33"/>
      <c r="M30" s="21"/>
      <c r="N30" s="48" t="s">
        <v>92</v>
      </c>
      <c r="O30" s="49">
        <v>0</v>
      </c>
      <c r="P30" s="83"/>
      <c r="Q30" s="20"/>
    </row>
    <row r="31" spans="1:17" ht="15.75" x14ac:dyDescent="0.25">
      <c r="B31" s="21"/>
      <c r="C31" s="34" t="s">
        <v>35</v>
      </c>
      <c r="D31" s="85" t="s">
        <v>79</v>
      </c>
      <c r="E31" s="36">
        <v>1</v>
      </c>
      <c r="F31" s="77"/>
      <c r="G31" s="9">
        <f t="shared" ref="G31:G32" si="4">IF(AND(F31="u",F31="U"),0,E31)</f>
        <v>1</v>
      </c>
      <c r="H31" s="10" t="str">
        <f>IFERROR(VLOOKUP(F31,Table1[],2,FALSE)," ")</f>
        <v xml:space="preserve"> </v>
      </c>
      <c r="I31" s="11">
        <f>PRODUCT(E31,H31)</f>
        <v>1</v>
      </c>
      <c r="J31" s="33"/>
      <c r="M31" s="21"/>
      <c r="N31" s="48" t="s">
        <v>93</v>
      </c>
      <c r="O31" s="49">
        <v>0</v>
      </c>
      <c r="P31" s="83"/>
      <c r="Q31" s="20"/>
    </row>
    <row r="32" spans="1:17" ht="16.5" thickBot="1" x14ac:dyDescent="0.3">
      <c r="B32" s="21"/>
      <c r="C32" s="45" t="s">
        <v>33</v>
      </c>
      <c r="D32" s="46" t="s">
        <v>78</v>
      </c>
      <c r="E32" s="47">
        <v>1.5</v>
      </c>
      <c r="F32" s="79"/>
      <c r="G32" s="9">
        <f t="shared" si="4"/>
        <v>1.5</v>
      </c>
      <c r="H32" s="10" t="str">
        <f>IFERROR(VLOOKUP(F32,Table1[],2,FALSE)," ")</f>
        <v xml:space="preserve"> </v>
      </c>
      <c r="I32" s="11">
        <f>PRODUCT(E32,H32)</f>
        <v>1.5</v>
      </c>
      <c r="J32" s="33"/>
      <c r="M32" s="21"/>
      <c r="N32" s="83"/>
      <c r="O32" s="83"/>
      <c r="P32" s="83"/>
      <c r="Q32" s="20"/>
    </row>
    <row r="33" spans="2:17" ht="16.5" thickBot="1" x14ac:dyDescent="0.3">
      <c r="B33" s="21"/>
      <c r="C33" s="50"/>
      <c r="D33" s="55"/>
      <c r="E33" s="56">
        <f>SUM(E24:E32)</f>
        <v>20.5</v>
      </c>
      <c r="F33" s="50"/>
      <c r="G33" s="1">
        <f>SUM(G24:G32)</f>
        <v>20.5</v>
      </c>
      <c r="H33" s="57">
        <f>SUM(H24:H32)</f>
        <v>0</v>
      </c>
      <c r="I33" s="57">
        <f>SUM(I24:I32)</f>
        <v>20.5</v>
      </c>
      <c r="J33" s="33"/>
      <c r="M33" s="21"/>
      <c r="N33" s="83"/>
      <c r="O33" s="83"/>
      <c r="P33" s="83"/>
      <c r="Q33" s="20"/>
    </row>
    <row r="34" spans="2:17" ht="15.75" x14ac:dyDescent="0.25">
      <c r="B34" s="21"/>
      <c r="C34" s="91" t="s">
        <v>4</v>
      </c>
      <c r="D34" s="105"/>
      <c r="E34" s="105"/>
      <c r="F34" s="106"/>
      <c r="G34" s="52"/>
      <c r="H34" s="26"/>
      <c r="I34" s="27"/>
      <c r="J34" s="33"/>
      <c r="M34" s="21"/>
      <c r="N34" s="83"/>
      <c r="O34" s="83"/>
      <c r="P34" s="83"/>
      <c r="Q34" s="20"/>
    </row>
    <row r="35" spans="2:17" ht="16.5" thickBot="1" x14ac:dyDescent="0.3">
      <c r="B35" s="21"/>
      <c r="C35" s="67" t="s">
        <v>6</v>
      </c>
      <c r="D35" s="68" t="s">
        <v>7</v>
      </c>
      <c r="E35" s="68" t="s">
        <v>0</v>
      </c>
      <c r="F35" s="58" t="s">
        <v>45</v>
      </c>
      <c r="G35" s="86" t="s">
        <v>81</v>
      </c>
      <c r="H35" s="27" t="s">
        <v>1</v>
      </c>
      <c r="I35" s="26" t="s">
        <v>20</v>
      </c>
      <c r="J35" s="33"/>
      <c r="M35" s="21"/>
      <c r="N35" s="83"/>
      <c r="O35" s="83"/>
      <c r="P35" s="83"/>
      <c r="Q35" s="20"/>
    </row>
    <row r="36" spans="2:17" ht="15.75" x14ac:dyDescent="0.25">
      <c r="B36" s="21"/>
      <c r="C36" s="34" t="s">
        <v>29</v>
      </c>
      <c r="D36" s="85" t="s">
        <v>8</v>
      </c>
      <c r="E36" s="36">
        <v>4</v>
      </c>
      <c r="F36" s="77"/>
      <c r="G36" s="9">
        <f t="shared" ref="G36:G45" si="5">IF(AND(F36="u",F36="U"),0,E36)</f>
        <v>4</v>
      </c>
      <c r="H36" s="10" t="str">
        <f>IFERROR(VLOOKUP(F36,Table1[],2,FALSE)," ")</f>
        <v xml:space="preserve"> </v>
      </c>
      <c r="I36" s="11">
        <f t="shared" ref="I36:I41" si="6">PRODUCT(E36,H36)</f>
        <v>4</v>
      </c>
      <c r="J36" s="33"/>
      <c r="K36" s="33"/>
      <c r="L36" s="33"/>
      <c r="M36" s="21"/>
      <c r="N36" s="83"/>
      <c r="O36" s="83"/>
      <c r="P36" s="83"/>
      <c r="Q36" s="20"/>
    </row>
    <row r="37" spans="2:17" ht="15.75" x14ac:dyDescent="0.25">
      <c r="B37" s="21"/>
      <c r="C37" s="6" t="s">
        <v>28</v>
      </c>
      <c r="D37" s="85" t="s">
        <v>9</v>
      </c>
      <c r="E37" s="5">
        <v>4</v>
      </c>
      <c r="F37" s="77"/>
      <c r="G37" s="9">
        <f t="shared" si="5"/>
        <v>4</v>
      </c>
      <c r="H37" s="10" t="str">
        <f>IFERROR(VLOOKUP(F37,Table1[],2,FALSE)," ")</f>
        <v xml:space="preserve"> </v>
      </c>
      <c r="I37" s="11">
        <f t="shared" si="6"/>
        <v>4</v>
      </c>
      <c r="J37" s="33"/>
      <c r="K37" s="33"/>
      <c r="L37" s="33"/>
      <c r="M37" s="21"/>
      <c r="N37" s="83"/>
      <c r="O37" s="83"/>
      <c r="P37" s="83"/>
      <c r="Q37" s="20"/>
    </row>
    <row r="38" spans="2:17" ht="15.75" x14ac:dyDescent="0.25">
      <c r="B38" s="21"/>
      <c r="C38" s="6" t="s">
        <v>27</v>
      </c>
      <c r="D38" s="85" t="s">
        <v>10</v>
      </c>
      <c r="E38" s="5">
        <v>4</v>
      </c>
      <c r="F38" s="77"/>
      <c r="G38" s="9">
        <f t="shared" si="5"/>
        <v>4</v>
      </c>
      <c r="H38" s="10" t="str">
        <f>IFERROR(VLOOKUP(F38,Table1[],2,FALSE)," ")</f>
        <v xml:space="preserve"> </v>
      </c>
      <c r="I38" s="11">
        <f t="shared" si="6"/>
        <v>4</v>
      </c>
      <c r="J38" s="33"/>
      <c r="K38" s="33"/>
      <c r="L38" s="33"/>
      <c r="M38" s="21"/>
      <c r="N38" s="83"/>
      <c r="O38" s="83"/>
      <c r="P38" s="83"/>
      <c r="Q38" s="20"/>
    </row>
    <row r="39" spans="2:17" ht="15.75" x14ac:dyDescent="0.25">
      <c r="B39" s="21"/>
      <c r="C39" s="6" t="s">
        <v>26</v>
      </c>
      <c r="D39" s="85" t="s">
        <v>11</v>
      </c>
      <c r="E39" s="5">
        <v>3</v>
      </c>
      <c r="F39" s="77"/>
      <c r="G39" s="9">
        <f t="shared" si="5"/>
        <v>3</v>
      </c>
      <c r="H39" s="10" t="str">
        <f>IFERROR(VLOOKUP(F39,Table1[],2,FALSE)," ")</f>
        <v xml:space="preserve"> </v>
      </c>
      <c r="I39" s="11">
        <f t="shared" si="6"/>
        <v>3</v>
      </c>
      <c r="J39" s="33"/>
      <c r="K39" s="33"/>
      <c r="L39" s="33"/>
      <c r="M39" s="21"/>
      <c r="N39" s="83"/>
      <c r="O39" s="83"/>
      <c r="P39" s="83"/>
      <c r="Q39" s="20"/>
    </row>
    <row r="40" spans="2:17" ht="15.75" x14ac:dyDescent="0.25">
      <c r="B40" s="21"/>
      <c r="C40" s="6" t="s">
        <v>25</v>
      </c>
      <c r="D40" s="85" t="s">
        <v>12</v>
      </c>
      <c r="E40" s="5">
        <v>3</v>
      </c>
      <c r="F40" s="77"/>
      <c r="G40" s="9">
        <f t="shared" si="5"/>
        <v>3</v>
      </c>
      <c r="H40" s="10" t="str">
        <f>IFERROR(VLOOKUP(F40,Table1[],2,FALSE)," ")</f>
        <v xml:space="preserve"> </v>
      </c>
      <c r="I40" s="11">
        <f t="shared" si="6"/>
        <v>3</v>
      </c>
      <c r="J40" s="33"/>
      <c r="K40" s="33"/>
      <c r="L40" s="33"/>
      <c r="M40" s="21"/>
      <c r="N40" s="83"/>
      <c r="O40" s="83"/>
      <c r="P40" s="83"/>
      <c r="Q40" s="20"/>
    </row>
    <row r="41" spans="2:17" ht="16.5" thickBot="1" x14ac:dyDescent="0.3">
      <c r="B41" s="21"/>
      <c r="C41" s="40" t="s">
        <v>24</v>
      </c>
      <c r="D41" s="85" t="s">
        <v>13</v>
      </c>
      <c r="E41" s="42">
        <v>3</v>
      </c>
      <c r="F41" s="77"/>
      <c r="G41" s="9">
        <f t="shared" si="5"/>
        <v>3</v>
      </c>
      <c r="H41" s="10" t="str">
        <f>IFERROR(VLOOKUP(F41,Table1[],2,FALSE)," ")</f>
        <v xml:space="preserve"> </v>
      </c>
      <c r="I41" s="11">
        <f t="shared" si="6"/>
        <v>3</v>
      </c>
      <c r="J41" s="33"/>
      <c r="K41" s="33"/>
      <c r="L41" s="33"/>
      <c r="M41" s="21"/>
      <c r="N41" s="83"/>
      <c r="O41" s="83"/>
      <c r="P41" s="83"/>
      <c r="Q41" s="20"/>
    </row>
    <row r="42" spans="2:17" ht="16.5" thickBot="1" x14ac:dyDescent="0.3">
      <c r="B42" s="21"/>
      <c r="C42" s="94" t="s">
        <v>17</v>
      </c>
      <c r="D42" s="95"/>
      <c r="E42" s="95"/>
      <c r="F42" s="96"/>
      <c r="G42" s="86"/>
      <c r="H42" s="10"/>
      <c r="I42" s="10"/>
      <c r="J42" s="33"/>
      <c r="K42" s="33"/>
      <c r="L42" s="33"/>
      <c r="M42" s="21"/>
      <c r="N42" s="83"/>
      <c r="O42" s="83"/>
      <c r="P42" s="83"/>
      <c r="Q42" s="20"/>
    </row>
    <row r="43" spans="2:17" ht="15.75" x14ac:dyDescent="0.25">
      <c r="B43" s="21"/>
      <c r="C43" s="34" t="s">
        <v>23</v>
      </c>
      <c r="D43" s="35" t="s">
        <v>14</v>
      </c>
      <c r="E43" s="36">
        <v>1</v>
      </c>
      <c r="F43" s="77"/>
      <c r="G43" s="9">
        <f t="shared" si="5"/>
        <v>1</v>
      </c>
      <c r="H43" s="10" t="str">
        <f>IFERROR(VLOOKUP(F43,Table1[],2,FALSE)," ")</f>
        <v xml:space="preserve"> </v>
      </c>
      <c r="I43" s="11">
        <f t="shared" ref="I43:I45" si="7">PRODUCT(E43,H43)</f>
        <v>1</v>
      </c>
      <c r="J43" s="33"/>
      <c r="K43" s="33"/>
      <c r="L43" s="33"/>
      <c r="M43" s="21"/>
      <c r="N43" s="83"/>
      <c r="O43" s="83"/>
      <c r="P43" s="83"/>
      <c r="Q43" s="20"/>
    </row>
    <row r="44" spans="2:17" ht="15.75" x14ac:dyDescent="0.25">
      <c r="B44" s="21"/>
      <c r="C44" s="6" t="s">
        <v>22</v>
      </c>
      <c r="D44" s="38" t="s">
        <v>15</v>
      </c>
      <c r="E44" s="5">
        <v>1</v>
      </c>
      <c r="F44" s="77"/>
      <c r="G44" s="9">
        <f t="shared" si="5"/>
        <v>1</v>
      </c>
      <c r="H44" s="10" t="str">
        <f>IFERROR(VLOOKUP(F44,Table1[],2,FALSE)," ")</f>
        <v xml:space="preserve"> </v>
      </c>
      <c r="I44" s="11">
        <f t="shared" si="7"/>
        <v>1</v>
      </c>
      <c r="J44" s="33"/>
      <c r="K44" s="33"/>
      <c r="L44" s="33"/>
      <c r="M44" s="21"/>
      <c r="N44" s="83"/>
      <c r="O44" s="83"/>
      <c r="P44" s="83"/>
      <c r="Q44" s="20"/>
    </row>
    <row r="45" spans="2:17" ht="16.5" thickBot="1" x14ac:dyDescent="0.3">
      <c r="B45" s="21"/>
      <c r="C45" s="45" t="s">
        <v>21</v>
      </c>
      <c r="D45" s="46" t="s">
        <v>16</v>
      </c>
      <c r="E45" s="47">
        <v>1</v>
      </c>
      <c r="F45" s="79"/>
      <c r="G45" s="9">
        <f t="shared" si="5"/>
        <v>1</v>
      </c>
      <c r="H45" s="10" t="str">
        <f>IFERROR(VLOOKUP(F45,Table1[],2,FALSE)," ")</f>
        <v xml:space="preserve"> </v>
      </c>
      <c r="I45" s="11">
        <f t="shared" si="7"/>
        <v>1</v>
      </c>
      <c r="J45" s="33"/>
      <c r="K45" s="33" t="s">
        <v>95</v>
      </c>
      <c r="L45" s="59"/>
      <c r="M45" s="21"/>
      <c r="Q45" s="20"/>
    </row>
    <row r="46" spans="2:17" ht="16.5" thickBot="1" x14ac:dyDescent="0.3">
      <c r="B46" s="21"/>
      <c r="C46" s="50"/>
      <c r="D46" s="51"/>
      <c r="E46" s="1">
        <f>SUM(E36:E45)</f>
        <v>24</v>
      </c>
      <c r="F46" s="50"/>
      <c r="G46" s="1">
        <f>SUM(G36:G45)</f>
        <v>24</v>
      </c>
      <c r="H46" s="57">
        <f>SUM(H36:H45)</f>
        <v>0</v>
      </c>
      <c r="I46" s="57">
        <f>SUM(I36:I45)</f>
        <v>24</v>
      </c>
      <c r="J46" s="33"/>
      <c r="K46" s="33"/>
      <c r="L46" s="59"/>
      <c r="M46" s="21"/>
      <c r="Q46" s="20"/>
    </row>
    <row r="47" spans="2:17" ht="15.75" x14ac:dyDescent="0.25">
      <c r="B47" s="21"/>
      <c r="C47" s="91" t="s">
        <v>18</v>
      </c>
      <c r="D47" s="92"/>
      <c r="E47" s="92"/>
      <c r="F47" s="93"/>
      <c r="G47" s="60"/>
      <c r="H47" s="61"/>
      <c r="I47" s="62"/>
      <c r="J47" s="33"/>
      <c r="K47" s="33"/>
      <c r="L47" s="59"/>
      <c r="M47" s="21"/>
      <c r="Q47" s="20"/>
    </row>
    <row r="48" spans="2:17" ht="16.5" thickBot="1" x14ac:dyDescent="0.3">
      <c r="B48" s="21"/>
      <c r="C48" s="67" t="s">
        <v>6</v>
      </c>
      <c r="D48" s="68" t="s">
        <v>7</v>
      </c>
      <c r="E48" s="68" t="s">
        <v>0</v>
      </c>
      <c r="F48" s="58" t="s">
        <v>45</v>
      </c>
      <c r="G48" s="86" t="s">
        <v>81</v>
      </c>
      <c r="H48" s="27" t="s">
        <v>1</v>
      </c>
      <c r="I48" s="26" t="s">
        <v>20</v>
      </c>
      <c r="J48" s="33"/>
      <c r="K48" s="33"/>
      <c r="L48" s="59"/>
      <c r="M48" s="21"/>
      <c r="Q48" s="20"/>
    </row>
    <row r="49" spans="2:17" ht="15.75" x14ac:dyDescent="0.25">
      <c r="B49" s="21"/>
      <c r="C49" s="34" t="s">
        <v>46</v>
      </c>
      <c r="D49" s="35" t="s">
        <v>47</v>
      </c>
      <c r="E49" s="36">
        <v>3</v>
      </c>
      <c r="F49" s="76"/>
      <c r="G49" s="9">
        <f t="shared" ref="G49:G53" si="8">IF(AND(F49="u",F49="U"),0,E49)</f>
        <v>3</v>
      </c>
      <c r="H49" s="10" t="str">
        <f>IFERROR(VLOOKUP(F49,Table1[],2,FALSE)," ")</f>
        <v xml:space="preserve"> </v>
      </c>
      <c r="I49" s="11">
        <f t="shared" ref="I49:I58" si="9">PRODUCT(E49,H49)</f>
        <v>3</v>
      </c>
      <c r="J49" s="33"/>
      <c r="K49" s="33"/>
      <c r="L49" s="59"/>
      <c r="M49" s="21"/>
      <c r="Q49" s="20"/>
    </row>
    <row r="50" spans="2:17" ht="15.75" x14ac:dyDescent="0.25">
      <c r="B50" s="21"/>
      <c r="C50" s="6" t="s">
        <v>48</v>
      </c>
      <c r="D50" s="38" t="s">
        <v>49</v>
      </c>
      <c r="E50" s="5">
        <v>3</v>
      </c>
      <c r="F50" s="77"/>
      <c r="G50" s="9">
        <f t="shared" si="8"/>
        <v>3</v>
      </c>
      <c r="H50" s="10" t="str">
        <f>IFERROR(VLOOKUP(F50,Table1[],2,FALSE)," ")</f>
        <v xml:space="preserve"> </v>
      </c>
      <c r="I50" s="11">
        <f t="shared" si="9"/>
        <v>3</v>
      </c>
      <c r="J50" s="33"/>
      <c r="K50" s="33"/>
      <c r="L50" s="59"/>
      <c r="M50" s="21"/>
      <c r="Q50" s="20"/>
    </row>
    <row r="51" spans="2:17" ht="15.75" x14ac:dyDescent="0.25">
      <c r="B51" s="21"/>
      <c r="C51" s="6" t="s">
        <v>50</v>
      </c>
      <c r="D51" s="38" t="s">
        <v>51</v>
      </c>
      <c r="E51" s="5">
        <v>3</v>
      </c>
      <c r="F51" s="77"/>
      <c r="G51" s="9">
        <f t="shared" si="8"/>
        <v>3</v>
      </c>
      <c r="H51" s="10" t="str">
        <f>IFERROR(VLOOKUP(F51,Table1[],2,FALSE)," ")</f>
        <v xml:space="preserve"> </v>
      </c>
      <c r="I51" s="11">
        <f t="shared" si="9"/>
        <v>3</v>
      </c>
      <c r="J51" s="33"/>
      <c r="K51" s="33"/>
      <c r="L51" s="59"/>
      <c r="M51" s="21"/>
      <c r="Q51" s="20"/>
    </row>
    <row r="52" spans="2:17" ht="15.75" x14ac:dyDescent="0.25">
      <c r="B52" s="21"/>
      <c r="C52" s="6" t="s">
        <v>52</v>
      </c>
      <c r="D52" s="38" t="s">
        <v>53</v>
      </c>
      <c r="E52" s="5">
        <v>3</v>
      </c>
      <c r="F52" s="77"/>
      <c r="G52" s="9">
        <f t="shared" si="8"/>
        <v>3</v>
      </c>
      <c r="H52" s="10" t="str">
        <f>IFERROR(VLOOKUP(F52,Table1[],2,FALSE)," ")</f>
        <v xml:space="preserve"> </v>
      </c>
      <c r="I52" s="11">
        <f t="shared" si="9"/>
        <v>3</v>
      </c>
      <c r="J52" s="33"/>
      <c r="K52" s="33"/>
      <c r="L52" s="59"/>
      <c r="M52" s="21"/>
      <c r="Q52" s="20"/>
    </row>
    <row r="53" spans="2:17" ht="16.5" thickBot="1" x14ac:dyDescent="0.3">
      <c r="B53" s="21"/>
      <c r="C53" s="40" t="s">
        <v>54</v>
      </c>
      <c r="D53" s="41" t="s">
        <v>55</v>
      </c>
      <c r="E53" s="42">
        <v>3</v>
      </c>
      <c r="F53" s="78"/>
      <c r="G53" s="9">
        <f t="shared" si="8"/>
        <v>3</v>
      </c>
      <c r="H53" s="10" t="str">
        <f>IFERROR(VLOOKUP(F53,Table1[],2,FALSE)," ")</f>
        <v xml:space="preserve"> </v>
      </c>
      <c r="I53" s="11">
        <f t="shared" si="9"/>
        <v>3</v>
      </c>
      <c r="J53" s="33"/>
      <c r="K53" s="33"/>
      <c r="L53" s="59"/>
      <c r="M53" s="21"/>
      <c r="Q53" s="20"/>
    </row>
    <row r="54" spans="2:17" ht="16.5" thickBot="1" x14ac:dyDescent="0.3">
      <c r="B54" s="21"/>
      <c r="C54" s="94" t="s">
        <v>17</v>
      </c>
      <c r="D54" s="95"/>
      <c r="E54" s="95"/>
      <c r="F54" s="96"/>
      <c r="G54" s="86"/>
      <c r="H54" s="10"/>
      <c r="I54" s="10"/>
      <c r="J54" s="33"/>
      <c r="K54" s="33"/>
      <c r="L54" s="59"/>
      <c r="M54" s="21"/>
      <c r="Q54" s="20"/>
    </row>
    <row r="55" spans="2:17" ht="15.75" x14ac:dyDescent="0.25">
      <c r="B55" s="21"/>
      <c r="C55" s="34" t="s">
        <v>56</v>
      </c>
      <c r="D55" s="35" t="s">
        <v>57</v>
      </c>
      <c r="E55" s="36">
        <v>1</v>
      </c>
      <c r="F55" s="77"/>
      <c r="G55" s="9">
        <f t="shared" ref="G55:G58" si="10">IF(AND(F55="u",F55="U"),0,E55)</f>
        <v>1</v>
      </c>
      <c r="H55" s="10" t="str">
        <f>IFERROR(VLOOKUP(F55,Table1[],2,FALSE)," ")</f>
        <v xml:space="preserve"> </v>
      </c>
      <c r="I55" s="11">
        <f t="shared" si="9"/>
        <v>1</v>
      </c>
      <c r="J55" s="33"/>
      <c r="K55" s="33"/>
      <c r="L55" s="59"/>
      <c r="M55" s="21"/>
      <c r="Q55" s="20"/>
    </row>
    <row r="56" spans="2:17" ht="15.75" x14ac:dyDescent="0.25">
      <c r="B56" s="21"/>
      <c r="C56" s="6" t="s">
        <v>58</v>
      </c>
      <c r="D56" s="38" t="s">
        <v>59</v>
      </c>
      <c r="E56" s="5">
        <v>1</v>
      </c>
      <c r="F56" s="77"/>
      <c r="G56" s="9">
        <f t="shared" si="10"/>
        <v>1</v>
      </c>
      <c r="H56" s="10" t="str">
        <f>IFERROR(VLOOKUP(F56,Table1[],2,FALSE)," ")</f>
        <v xml:space="preserve"> </v>
      </c>
      <c r="I56" s="11">
        <f t="shared" si="9"/>
        <v>1</v>
      </c>
      <c r="J56" s="33"/>
      <c r="K56" s="33"/>
      <c r="L56" s="59"/>
      <c r="M56" s="21"/>
      <c r="Q56" s="20"/>
    </row>
    <row r="57" spans="2:17" ht="31.5" x14ac:dyDescent="0.25">
      <c r="B57" s="21"/>
      <c r="C57" s="6" t="s">
        <v>60</v>
      </c>
      <c r="D57" s="7" t="s">
        <v>61</v>
      </c>
      <c r="E57" s="5">
        <v>1</v>
      </c>
      <c r="F57" s="77"/>
      <c r="G57" s="9">
        <f t="shared" si="10"/>
        <v>1</v>
      </c>
      <c r="H57" s="10" t="str">
        <f>IFERROR(VLOOKUP(F57,Table1[],2,FALSE)," ")</f>
        <v xml:space="preserve"> </v>
      </c>
      <c r="I57" s="11">
        <f t="shared" si="9"/>
        <v>1</v>
      </c>
      <c r="J57" s="33"/>
      <c r="K57" s="33"/>
      <c r="L57" s="59"/>
      <c r="M57" s="21"/>
      <c r="Q57" s="20"/>
    </row>
    <row r="58" spans="2:17" ht="16.5" thickBot="1" x14ac:dyDescent="0.3">
      <c r="B58" s="21"/>
      <c r="C58" s="45" t="s">
        <v>62</v>
      </c>
      <c r="D58" s="46" t="s">
        <v>63</v>
      </c>
      <c r="E58" s="47">
        <v>1</v>
      </c>
      <c r="F58" s="79"/>
      <c r="G58" s="9">
        <f t="shared" si="10"/>
        <v>1</v>
      </c>
      <c r="H58" s="10" t="str">
        <f>IFERROR(VLOOKUP(F58,Table1[],2,FALSE)," ")</f>
        <v xml:space="preserve"> </v>
      </c>
      <c r="I58" s="11">
        <f t="shared" si="9"/>
        <v>1</v>
      </c>
      <c r="J58" s="33"/>
      <c r="K58" s="33"/>
      <c r="L58" s="59"/>
      <c r="M58" s="21"/>
      <c r="Q58" s="20"/>
    </row>
    <row r="59" spans="2:17" ht="16.5" thickBot="1" x14ac:dyDescent="0.3">
      <c r="B59" s="21"/>
      <c r="C59" s="33"/>
      <c r="D59" s="51"/>
      <c r="E59" s="1">
        <f>SUM(E49:E58)</f>
        <v>19</v>
      </c>
      <c r="F59" s="64"/>
      <c r="G59" s="1">
        <f>SUM(G49:G58)</f>
        <v>19</v>
      </c>
      <c r="H59" s="57">
        <f>SUM(H49:H58)</f>
        <v>0</v>
      </c>
      <c r="I59" s="57">
        <f>SUM(I49:I58)</f>
        <v>19</v>
      </c>
      <c r="J59" s="33"/>
      <c r="K59" s="21"/>
      <c r="L59" s="63"/>
      <c r="M59" s="21"/>
      <c r="Q59" s="20"/>
    </row>
    <row r="60" spans="2:17" ht="15.75" x14ac:dyDescent="0.25">
      <c r="B60" s="21"/>
      <c r="C60" s="91" t="s">
        <v>111</v>
      </c>
      <c r="D60" s="92"/>
      <c r="E60" s="92"/>
      <c r="F60" s="93"/>
      <c r="G60" s="60"/>
      <c r="H60" s="61"/>
      <c r="I60" s="62"/>
      <c r="J60" s="21"/>
      <c r="K60" s="21"/>
      <c r="L60" s="63"/>
      <c r="M60" s="21"/>
      <c r="Q60" s="20"/>
    </row>
    <row r="61" spans="2:17" ht="16.5" thickBot="1" x14ac:dyDescent="0.3">
      <c r="C61" s="67" t="s">
        <v>6</v>
      </c>
      <c r="D61" s="68" t="s">
        <v>7</v>
      </c>
      <c r="E61" s="68" t="s">
        <v>0</v>
      </c>
      <c r="F61" s="58" t="s">
        <v>45</v>
      </c>
      <c r="G61" s="86" t="s">
        <v>81</v>
      </c>
      <c r="H61" s="27" t="s">
        <v>1</v>
      </c>
      <c r="I61" s="26" t="s">
        <v>20</v>
      </c>
      <c r="K61" s="21"/>
      <c r="L61" s="63"/>
      <c r="O61" s="18"/>
      <c r="Q61" s="20"/>
    </row>
    <row r="62" spans="2:17" ht="15.75" x14ac:dyDescent="0.25">
      <c r="C62" s="34" t="s">
        <v>96</v>
      </c>
      <c r="D62" s="35" t="s">
        <v>97</v>
      </c>
      <c r="E62" s="36">
        <v>3</v>
      </c>
      <c r="F62" s="77"/>
      <c r="G62" s="9">
        <f t="shared" ref="G62:G65" si="11">IF(AND(F62="u",F62="U"),0,E62)</f>
        <v>3</v>
      </c>
      <c r="H62" s="10" t="str">
        <f>IFERROR(VLOOKUP(F62,Table1[],2,FALSE)," ")</f>
        <v xml:space="preserve"> </v>
      </c>
      <c r="I62" s="11">
        <f t="shared" ref="I62:I65" si="12">PRODUCT(E62,H62)</f>
        <v>3</v>
      </c>
      <c r="K62" s="21"/>
      <c r="L62" s="63"/>
      <c r="Q62" s="20"/>
    </row>
    <row r="63" spans="2:17" ht="15.75" x14ac:dyDescent="0.25">
      <c r="C63" s="6" t="s">
        <v>98</v>
      </c>
      <c r="D63" s="38" t="s">
        <v>99</v>
      </c>
      <c r="E63" s="5">
        <v>3</v>
      </c>
      <c r="F63" s="77"/>
      <c r="G63" s="9">
        <f t="shared" si="11"/>
        <v>3</v>
      </c>
      <c r="H63" s="10" t="str">
        <f>IFERROR(VLOOKUP(F63,Table1[],2,FALSE)," ")</f>
        <v xml:space="preserve"> </v>
      </c>
      <c r="I63" s="11">
        <f t="shared" si="12"/>
        <v>3</v>
      </c>
      <c r="K63" s="21"/>
      <c r="L63" s="63"/>
      <c r="Q63" s="20"/>
    </row>
    <row r="64" spans="2:17" ht="15.75" x14ac:dyDescent="0.25">
      <c r="C64" s="6" t="s">
        <v>100</v>
      </c>
      <c r="D64" s="38" t="s">
        <v>101</v>
      </c>
      <c r="E64" s="5">
        <v>3</v>
      </c>
      <c r="F64" s="77"/>
      <c r="G64" s="9">
        <f t="shared" si="11"/>
        <v>3</v>
      </c>
      <c r="H64" s="10" t="str">
        <f>IFERROR(VLOOKUP(F64,Table1[],2,FALSE)," ")</f>
        <v xml:space="preserve"> </v>
      </c>
      <c r="I64" s="11">
        <f t="shared" si="12"/>
        <v>3</v>
      </c>
      <c r="L64" s="8"/>
      <c r="O64" s="18"/>
      <c r="Q64" s="20"/>
    </row>
    <row r="65" spans="3:17" ht="32.25" thickBot="1" x14ac:dyDescent="0.3">
      <c r="C65" s="40" t="s">
        <v>102</v>
      </c>
      <c r="D65" s="84" t="s">
        <v>136</v>
      </c>
      <c r="E65" s="42">
        <v>3</v>
      </c>
      <c r="F65" s="77"/>
      <c r="G65" s="9">
        <f t="shared" si="11"/>
        <v>3</v>
      </c>
      <c r="H65" s="10" t="str">
        <f>IFERROR(VLOOKUP(F65,Table1[],2,FALSE)," ")</f>
        <v xml:space="preserve"> </v>
      </c>
      <c r="I65" s="11">
        <f t="shared" si="12"/>
        <v>3</v>
      </c>
      <c r="Q65" s="20"/>
    </row>
    <row r="66" spans="3:17" ht="16.5" thickBot="1" x14ac:dyDescent="0.3">
      <c r="C66" s="94" t="s">
        <v>17</v>
      </c>
      <c r="D66" s="95"/>
      <c r="E66" s="95"/>
      <c r="F66" s="96"/>
      <c r="G66" s="86"/>
      <c r="H66" s="10"/>
      <c r="I66" s="10"/>
      <c r="L66" s="8"/>
      <c r="Q66" s="20"/>
    </row>
    <row r="67" spans="3:17" ht="15.75" x14ac:dyDescent="0.25">
      <c r="C67" s="34" t="s">
        <v>103</v>
      </c>
      <c r="D67" s="35" t="s">
        <v>104</v>
      </c>
      <c r="E67" s="36">
        <v>1</v>
      </c>
      <c r="F67" s="77"/>
      <c r="G67" s="9">
        <f t="shared" ref="G67:G70" si="13">IF(AND(F67="u",F67="U"),0,E67)</f>
        <v>1</v>
      </c>
      <c r="H67" s="10" t="str">
        <f>IFERROR(VLOOKUP(F67,Table1[],2,FALSE)," ")</f>
        <v xml:space="preserve"> </v>
      </c>
      <c r="I67" s="11">
        <f t="shared" ref="I67:I70" si="14">PRODUCT(E67,H67)</f>
        <v>1</v>
      </c>
      <c r="L67" s="8"/>
      <c r="Q67" s="20"/>
    </row>
    <row r="68" spans="3:17" ht="15.75" x14ac:dyDescent="0.25">
      <c r="C68" s="6" t="s">
        <v>105</v>
      </c>
      <c r="D68" s="38" t="s">
        <v>106</v>
      </c>
      <c r="E68" s="5">
        <v>1</v>
      </c>
      <c r="F68" s="77"/>
      <c r="G68" s="9">
        <f t="shared" si="13"/>
        <v>1</v>
      </c>
      <c r="H68" s="10" t="str">
        <f>IFERROR(VLOOKUP(F68,Table1[],2,FALSE)," ")</f>
        <v xml:space="preserve"> </v>
      </c>
      <c r="I68" s="11">
        <f t="shared" si="14"/>
        <v>1</v>
      </c>
      <c r="Q68" s="20"/>
    </row>
    <row r="69" spans="3:17" ht="31.5" x14ac:dyDescent="0.25">
      <c r="C69" s="6" t="s">
        <v>107</v>
      </c>
      <c r="D69" s="7" t="s">
        <v>108</v>
      </c>
      <c r="E69" s="5">
        <v>1</v>
      </c>
      <c r="F69" s="77"/>
      <c r="G69" s="9">
        <f t="shared" si="13"/>
        <v>1</v>
      </c>
      <c r="H69" s="10" t="str">
        <f>IFERROR(VLOOKUP(F69,Table1[],2,FALSE)," ")</f>
        <v xml:space="preserve"> </v>
      </c>
      <c r="I69" s="11">
        <f t="shared" si="14"/>
        <v>1</v>
      </c>
      <c r="Q69" s="20"/>
    </row>
    <row r="70" spans="3:17" ht="16.5" thickBot="1" x14ac:dyDescent="0.3">
      <c r="C70" s="45" t="s">
        <v>109</v>
      </c>
      <c r="D70" s="46" t="s">
        <v>110</v>
      </c>
      <c r="E70" s="47">
        <v>1</v>
      </c>
      <c r="F70" s="79"/>
      <c r="G70" s="9">
        <f t="shared" si="13"/>
        <v>1</v>
      </c>
      <c r="H70" s="10" t="str">
        <f>IFERROR(VLOOKUP(F70,Table1[],2,FALSE)," ")</f>
        <v xml:space="preserve"> </v>
      </c>
      <c r="I70" s="11">
        <f t="shared" si="14"/>
        <v>1</v>
      </c>
      <c r="Q70" s="20"/>
    </row>
    <row r="71" spans="3:17" ht="16.5" thickBot="1" x14ac:dyDescent="0.3">
      <c r="C71" s="33"/>
      <c r="D71" s="51"/>
      <c r="E71" s="1">
        <f>SUM(E62:E70)</f>
        <v>16</v>
      </c>
      <c r="F71" s="64"/>
      <c r="G71" s="1">
        <f>SUM(G62:G70)</f>
        <v>16</v>
      </c>
      <c r="H71" s="57">
        <f>SUM(H62:H70)</f>
        <v>0</v>
      </c>
      <c r="I71" s="57">
        <f>SUM(I62:I70)</f>
        <v>16</v>
      </c>
      <c r="Q71" s="20"/>
    </row>
    <row r="72" spans="3:17" ht="15.75" x14ac:dyDescent="0.25">
      <c r="C72" s="91" t="s">
        <v>115</v>
      </c>
      <c r="D72" s="92"/>
      <c r="E72" s="92"/>
      <c r="F72" s="93"/>
      <c r="G72" s="1"/>
      <c r="H72" s="57"/>
      <c r="I72" s="57"/>
      <c r="L72" s="8"/>
      <c r="Q72" s="20"/>
    </row>
    <row r="73" spans="3:17" ht="16.5" thickBot="1" x14ac:dyDescent="0.3">
      <c r="C73" s="67" t="s">
        <v>6</v>
      </c>
      <c r="D73" s="68" t="s">
        <v>7</v>
      </c>
      <c r="E73" s="68" t="s">
        <v>0</v>
      </c>
      <c r="F73" s="58" t="s">
        <v>45</v>
      </c>
      <c r="G73" s="86" t="s">
        <v>81</v>
      </c>
      <c r="H73" s="27" t="s">
        <v>1</v>
      </c>
      <c r="I73" s="26" t="s">
        <v>20</v>
      </c>
      <c r="L73" s="8"/>
      <c r="Q73" s="20"/>
    </row>
    <row r="74" spans="3:17" ht="15.75" x14ac:dyDescent="0.25">
      <c r="C74" s="34" t="s">
        <v>116</v>
      </c>
      <c r="D74" s="35" t="s">
        <v>124</v>
      </c>
      <c r="E74" s="36">
        <v>4</v>
      </c>
      <c r="F74" s="89"/>
      <c r="G74" s="9">
        <f t="shared" ref="G74:G77" si="15">IF(AND(F74="u",F74="U"),0,E74)</f>
        <v>4</v>
      </c>
      <c r="H74" s="10" t="str">
        <f>IFERROR(VLOOKUP(F74,Table1[],2,FALSE)," ")</f>
        <v xml:space="preserve"> </v>
      </c>
      <c r="I74" s="11">
        <f t="shared" ref="I74:I77" si="16">PRODUCT(E74,H74)</f>
        <v>4</v>
      </c>
      <c r="L74" s="8"/>
      <c r="Q74" s="20"/>
    </row>
    <row r="75" spans="3:17" ht="15.75" x14ac:dyDescent="0.25">
      <c r="C75" s="6" t="s">
        <v>117</v>
      </c>
      <c r="D75" s="38" t="s">
        <v>125</v>
      </c>
      <c r="E75" s="5">
        <v>3</v>
      </c>
      <c r="F75" s="89"/>
      <c r="G75" s="9">
        <f t="shared" si="15"/>
        <v>3</v>
      </c>
      <c r="H75" s="10" t="str">
        <f>IFERROR(VLOOKUP(F75,Table1[],2,FALSE)," ")</f>
        <v xml:space="preserve"> </v>
      </c>
      <c r="I75" s="11">
        <f t="shared" si="16"/>
        <v>3</v>
      </c>
      <c r="L75" s="8"/>
      <c r="Q75" s="20"/>
    </row>
    <row r="76" spans="3:17" ht="15.75" x14ac:dyDescent="0.25">
      <c r="C76" s="6" t="s">
        <v>118</v>
      </c>
      <c r="D76" s="38" t="s">
        <v>126</v>
      </c>
      <c r="E76" s="5">
        <v>4</v>
      </c>
      <c r="F76" s="89"/>
      <c r="G76" s="9">
        <f t="shared" si="15"/>
        <v>4</v>
      </c>
      <c r="H76" s="10" t="str">
        <f>IFERROR(VLOOKUP(F76,Table1[],2,FALSE)," ")</f>
        <v xml:space="preserve"> </v>
      </c>
      <c r="I76" s="11">
        <f t="shared" si="16"/>
        <v>4</v>
      </c>
      <c r="L76" s="8"/>
      <c r="Q76" s="20"/>
    </row>
    <row r="77" spans="3:17" ht="15.75" x14ac:dyDescent="0.25">
      <c r="C77" s="6" t="s">
        <v>102</v>
      </c>
      <c r="D77" s="41" t="s">
        <v>132</v>
      </c>
      <c r="E77" s="144">
        <v>3</v>
      </c>
      <c r="F77" s="146"/>
      <c r="G77" s="148">
        <f t="shared" si="15"/>
        <v>3</v>
      </c>
      <c r="H77" s="149" t="str">
        <f>IFERROR(VLOOKUP(F77,Table1[],2,FALSE)," ")</f>
        <v xml:space="preserve"> </v>
      </c>
      <c r="I77" s="150">
        <f t="shared" si="16"/>
        <v>3</v>
      </c>
      <c r="L77" s="8"/>
      <c r="Q77" s="20"/>
    </row>
    <row r="78" spans="3:17" ht="31.5" x14ac:dyDescent="0.25">
      <c r="C78" s="6" t="s">
        <v>120</v>
      </c>
      <c r="D78" s="84" t="s">
        <v>133</v>
      </c>
      <c r="E78" s="145"/>
      <c r="F78" s="147"/>
      <c r="G78" s="148"/>
      <c r="H78" s="149"/>
      <c r="I78" s="150"/>
      <c r="L78" s="8"/>
      <c r="Q78" s="20"/>
    </row>
    <row r="79" spans="3:17" ht="31.5" x14ac:dyDescent="0.25">
      <c r="C79" s="6" t="s">
        <v>119</v>
      </c>
      <c r="D79" s="84" t="s">
        <v>134</v>
      </c>
      <c r="E79" s="144">
        <v>3</v>
      </c>
      <c r="F79" s="146"/>
      <c r="G79" s="148">
        <f t="shared" ref="G79:G81" si="17">IF(AND(F79="u",F79="U"),0,E79)</f>
        <v>3</v>
      </c>
      <c r="H79" s="149" t="str">
        <f>IFERROR(VLOOKUP(F79,Table1[],2,FALSE)," ")</f>
        <v xml:space="preserve"> </v>
      </c>
      <c r="I79" s="150">
        <f t="shared" ref="I79:I81" si="18">PRODUCT(E79,H79)</f>
        <v>3</v>
      </c>
      <c r="L79" s="8"/>
      <c r="Q79" s="20"/>
    </row>
    <row r="80" spans="3:17" ht="31.5" x14ac:dyDescent="0.25">
      <c r="C80" s="6" t="s">
        <v>121</v>
      </c>
      <c r="D80" s="84" t="s">
        <v>135</v>
      </c>
      <c r="E80" s="145"/>
      <c r="F80" s="147"/>
      <c r="G80" s="148"/>
      <c r="H80" s="149"/>
      <c r="I80" s="150"/>
      <c r="L80" s="8"/>
      <c r="Q80" s="20"/>
    </row>
    <row r="81" spans="2:17" ht="16.5" thickBot="1" x14ac:dyDescent="0.3">
      <c r="C81" s="40" t="s">
        <v>122</v>
      </c>
      <c r="D81" s="84" t="s">
        <v>123</v>
      </c>
      <c r="E81" s="42">
        <v>3</v>
      </c>
      <c r="F81" s="89"/>
      <c r="G81" s="9">
        <f t="shared" si="17"/>
        <v>3</v>
      </c>
      <c r="H81" s="10" t="str">
        <f>IFERROR(VLOOKUP(F81,Table1[],2,FALSE)," ")</f>
        <v xml:space="preserve"> </v>
      </c>
      <c r="I81" s="11">
        <f t="shared" si="18"/>
        <v>3</v>
      </c>
      <c r="L81" s="8"/>
      <c r="Q81" s="20"/>
    </row>
    <row r="82" spans="2:17" ht="16.5" thickBot="1" x14ac:dyDescent="0.3">
      <c r="C82" s="94" t="s">
        <v>17</v>
      </c>
      <c r="D82" s="95"/>
      <c r="E82" s="95"/>
      <c r="F82" s="96"/>
      <c r="G82" s="9"/>
      <c r="H82" s="10"/>
      <c r="I82" s="11"/>
      <c r="L82" s="8"/>
      <c r="Q82" s="20"/>
    </row>
    <row r="83" spans="2:17" ht="15.75" x14ac:dyDescent="0.25">
      <c r="C83" s="34" t="s">
        <v>127</v>
      </c>
      <c r="D83" s="35" t="s">
        <v>104</v>
      </c>
      <c r="E83" s="36">
        <v>2</v>
      </c>
      <c r="F83" s="89"/>
      <c r="G83" s="9">
        <f t="shared" ref="G83:G85" si="19">IF(AND(F83="u",F83="U"),0,E83)</f>
        <v>2</v>
      </c>
      <c r="H83" s="10" t="str">
        <f>IFERROR(VLOOKUP(F83,Table1[],2,FALSE)," ")</f>
        <v xml:space="preserve"> </v>
      </c>
      <c r="I83" s="11">
        <f t="shared" ref="I83:I85" si="20">PRODUCT(E83,H83)</f>
        <v>2</v>
      </c>
      <c r="L83" s="8"/>
      <c r="Q83" s="20"/>
    </row>
    <row r="84" spans="2:17" ht="15.75" x14ac:dyDescent="0.25">
      <c r="C84" s="6" t="s">
        <v>128</v>
      </c>
      <c r="D84" s="38" t="s">
        <v>106</v>
      </c>
      <c r="E84" s="5">
        <v>2</v>
      </c>
      <c r="F84" s="89"/>
      <c r="G84" s="9">
        <f t="shared" si="19"/>
        <v>2</v>
      </c>
      <c r="H84" s="10" t="str">
        <f>IFERROR(VLOOKUP(F84,Table1[],2,FALSE)," ")</f>
        <v xml:space="preserve"> </v>
      </c>
      <c r="I84" s="11">
        <f t="shared" si="20"/>
        <v>2</v>
      </c>
      <c r="L84" s="8"/>
      <c r="Q84" s="20"/>
    </row>
    <row r="85" spans="2:17" ht="16.5" thickBot="1" x14ac:dyDescent="0.3">
      <c r="C85" s="45" t="s">
        <v>129</v>
      </c>
      <c r="D85" s="46" t="s">
        <v>131</v>
      </c>
      <c r="E85" s="47">
        <v>1</v>
      </c>
      <c r="F85" s="90"/>
      <c r="G85" s="9">
        <f t="shared" si="19"/>
        <v>1</v>
      </c>
      <c r="H85" s="10" t="str">
        <f>IFERROR(VLOOKUP(F85,Table1[],2,FALSE)," ")</f>
        <v xml:space="preserve"> </v>
      </c>
      <c r="I85" s="11">
        <f t="shared" si="20"/>
        <v>1</v>
      </c>
      <c r="L85" s="8"/>
      <c r="Q85" s="20"/>
    </row>
    <row r="86" spans="2:17" ht="15.75" x14ac:dyDescent="0.25">
      <c r="C86" s="33"/>
      <c r="D86" s="51"/>
      <c r="E86" s="1"/>
      <c r="F86" s="64"/>
      <c r="G86" s="1">
        <f>SUM(G74:G85)</f>
        <v>25</v>
      </c>
      <c r="H86" s="57">
        <f>SUM(H74:H85)</f>
        <v>0</v>
      </c>
      <c r="I86" s="57">
        <f>SUM(I74:I85)</f>
        <v>25</v>
      </c>
      <c r="L86" s="8"/>
      <c r="Q86" s="20"/>
    </row>
    <row r="87" spans="2:17" ht="15.75" x14ac:dyDescent="0.25">
      <c r="C87" s="33"/>
      <c r="D87" s="51"/>
      <c r="E87" s="1"/>
      <c r="F87" s="64"/>
      <c r="G87" s="87"/>
      <c r="H87" s="88"/>
      <c r="I87" s="88"/>
      <c r="L87" s="8"/>
      <c r="Q87" s="20"/>
    </row>
    <row r="88" spans="2:17" ht="15.75" x14ac:dyDescent="0.25">
      <c r="C88" s="33"/>
      <c r="D88" s="51"/>
      <c r="E88" s="1"/>
      <c r="F88" s="64"/>
      <c r="G88" s="87"/>
      <c r="H88" s="88"/>
      <c r="I88" s="88"/>
      <c r="L88" s="8"/>
      <c r="Q88" s="20"/>
    </row>
    <row r="89" spans="2:17" ht="15.75" x14ac:dyDescent="0.25">
      <c r="C89" s="33"/>
      <c r="D89" s="51"/>
      <c r="E89" s="1"/>
      <c r="F89" s="64"/>
      <c r="G89" s="1"/>
      <c r="H89" s="57"/>
      <c r="I89" s="57"/>
      <c r="L89" s="8"/>
      <c r="Q89" s="20"/>
    </row>
    <row r="90" spans="2:17" ht="15.75" x14ac:dyDescent="0.25">
      <c r="C90" s="33"/>
      <c r="D90" s="51"/>
      <c r="E90" s="1"/>
      <c r="F90" s="64"/>
      <c r="G90" s="1"/>
      <c r="H90" s="57"/>
      <c r="I90" s="57"/>
      <c r="L90" s="8"/>
      <c r="Q90" s="20"/>
    </row>
    <row r="91" spans="2:17" ht="15.75" x14ac:dyDescent="0.25">
      <c r="C91" s="33"/>
      <c r="D91" s="51"/>
      <c r="E91" s="1"/>
      <c r="F91" s="64"/>
      <c r="G91" s="1"/>
      <c r="H91" s="57"/>
      <c r="I91" s="57"/>
      <c r="L91" s="8"/>
      <c r="Q91" s="20"/>
    </row>
    <row r="92" spans="2:17" ht="15.75" x14ac:dyDescent="0.25">
      <c r="C92" s="33"/>
      <c r="D92" s="51"/>
      <c r="E92" s="1"/>
      <c r="F92" s="64"/>
      <c r="G92" s="1"/>
      <c r="H92" s="57"/>
      <c r="I92" s="57"/>
      <c r="L92" s="8"/>
      <c r="Q92" s="20"/>
    </row>
    <row r="93" spans="2:17" ht="15.75" x14ac:dyDescent="0.25">
      <c r="C93" s="33"/>
      <c r="D93" s="51"/>
      <c r="E93" s="1"/>
      <c r="F93" s="64"/>
      <c r="G93" s="1"/>
      <c r="H93" s="57"/>
      <c r="I93" s="57"/>
      <c r="L93" s="8"/>
      <c r="Q93" s="20"/>
    </row>
    <row r="94" spans="2:17" ht="15.75" x14ac:dyDescent="0.25">
      <c r="C94" s="33"/>
      <c r="D94" s="51"/>
      <c r="E94" s="1"/>
      <c r="F94" s="64"/>
      <c r="G94" s="1"/>
      <c r="H94" s="57"/>
      <c r="I94" s="57"/>
      <c r="L94" s="8"/>
      <c r="Q94" s="20"/>
    </row>
    <row r="95" spans="2:17" ht="15.75" x14ac:dyDescent="0.25">
      <c r="C95" s="33"/>
      <c r="D95" s="51"/>
      <c r="E95" s="1"/>
      <c r="F95" s="64"/>
      <c r="G95" s="1"/>
      <c r="H95" s="57"/>
      <c r="I95" s="57"/>
      <c r="L95" s="8"/>
      <c r="Q95" s="20"/>
    </row>
    <row r="96" spans="2:17" ht="15.75" x14ac:dyDescent="0.25">
      <c r="B96" s="21"/>
      <c r="C96" s="21"/>
      <c r="D96" s="21"/>
      <c r="E96" s="21"/>
      <c r="F96" s="21"/>
      <c r="G96" s="1"/>
      <c r="H96" s="57"/>
      <c r="I96" s="57"/>
      <c r="J96" s="21"/>
      <c r="L96" s="8"/>
      <c r="M96" s="21"/>
      <c r="Q96" s="20"/>
    </row>
    <row r="97" spans="1:17" ht="15.75" x14ac:dyDescent="0.25">
      <c r="A97" s="65"/>
      <c r="B97" s="65"/>
      <c r="C97" s="65"/>
      <c r="D97" s="65"/>
      <c r="E97" s="65"/>
      <c r="F97" s="65"/>
      <c r="G97" s="1"/>
      <c r="H97" s="57"/>
      <c r="I97" s="57"/>
      <c r="J97" s="65"/>
      <c r="M97" s="65"/>
      <c r="N97" s="65"/>
      <c r="O97" s="65"/>
      <c r="P97" s="65"/>
      <c r="Q97" s="65"/>
    </row>
    <row r="98" spans="1:17" ht="15.75" x14ac:dyDescent="0.25">
      <c r="G98" s="1"/>
      <c r="H98" s="57"/>
      <c r="I98" s="57"/>
      <c r="K98" s="65"/>
      <c r="L98" s="66"/>
    </row>
    <row r="99" spans="1:17" ht="15.75" x14ac:dyDescent="0.25">
      <c r="G99" s="21"/>
      <c r="H99" s="21"/>
      <c r="I99" s="21"/>
    </row>
    <row r="100" spans="1:17" x14ac:dyDescent="0.25">
      <c r="G100" s="65"/>
      <c r="H100" s="65"/>
      <c r="I100" s="65"/>
      <c r="L100" s="8"/>
    </row>
    <row r="101" spans="1:17" x14ac:dyDescent="0.25">
      <c r="L101" s="8"/>
    </row>
    <row r="102" spans="1:17" ht="15" customHeight="1" x14ac:dyDescent="0.25">
      <c r="L102" s="8"/>
    </row>
    <row r="103" spans="1:17" ht="15" customHeight="1" x14ac:dyDescent="0.25">
      <c r="L103" s="8"/>
    </row>
    <row r="104" spans="1:17" ht="15" customHeight="1" x14ac:dyDescent="0.25">
      <c r="L104" s="8"/>
    </row>
    <row r="105" spans="1:17" ht="15" customHeight="1" x14ac:dyDescent="0.25">
      <c r="L105" s="8"/>
    </row>
    <row r="106" spans="1:17" ht="15" customHeight="1" x14ac:dyDescent="0.25">
      <c r="L106" s="8"/>
    </row>
    <row r="107" spans="1:17" ht="15" customHeight="1" x14ac:dyDescent="0.25">
      <c r="L107" s="8"/>
    </row>
    <row r="108" spans="1:17" x14ac:dyDescent="0.25">
      <c r="L108" s="8"/>
    </row>
    <row r="109" spans="1:17" x14ac:dyDescent="0.25">
      <c r="L109" s="8"/>
    </row>
    <row r="110" spans="1:17" x14ac:dyDescent="0.25">
      <c r="L110" s="8"/>
    </row>
    <row r="111" spans="1:17" x14ac:dyDescent="0.25">
      <c r="L111" s="8"/>
    </row>
    <row r="112" spans="1:17" x14ac:dyDescent="0.25">
      <c r="L112" s="8"/>
    </row>
    <row r="113" spans="12:12" x14ac:dyDescent="0.25">
      <c r="L113" s="8"/>
    </row>
  </sheetData>
  <protectedRanges>
    <protectedRange sqref="F49:F53 F55:F58 F67:F70 F62:F65 F74:F81 F83:F85" name="SEM 4"/>
    <protectedRange sqref="F29:G29 F17:G20 G24:G28 G31:G32 G36:G41 G43:G45 G49:G53 G55:G58 F11:G15 G67:G70 G62:G65 G74:G77 G79:G85" name="SEM 1"/>
    <protectedRange sqref="F24:F28 F31:F32" name="SEM 2"/>
    <protectedRange sqref="F36:F41 F43:F45" name="SEM 3"/>
  </protectedRanges>
  <mergeCells count="34">
    <mergeCell ref="G77:G78"/>
    <mergeCell ref="H77:H78"/>
    <mergeCell ref="I77:I78"/>
    <mergeCell ref="G79:G80"/>
    <mergeCell ref="H79:H80"/>
    <mergeCell ref="I79:I80"/>
    <mergeCell ref="C72:F72"/>
    <mergeCell ref="C82:F82"/>
    <mergeCell ref="E77:E78"/>
    <mergeCell ref="F77:F78"/>
    <mergeCell ref="E79:E80"/>
    <mergeCell ref="F79:F80"/>
    <mergeCell ref="L18:L19"/>
    <mergeCell ref="C22:F22"/>
    <mergeCell ref="A1:A6"/>
    <mergeCell ref="K23:L23"/>
    <mergeCell ref="B4:Q6"/>
    <mergeCell ref="B1:Q3"/>
    <mergeCell ref="C60:F60"/>
    <mergeCell ref="C66:F66"/>
    <mergeCell ref="K10:L10"/>
    <mergeCell ref="C9:F9"/>
    <mergeCell ref="C8:F8"/>
    <mergeCell ref="C54:F54"/>
    <mergeCell ref="C42:F42"/>
    <mergeCell ref="C34:F34"/>
    <mergeCell ref="C47:F47"/>
    <mergeCell ref="C15:F16"/>
    <mergeCell ref="C29:F30"/>
    <mergeCell ref="G29:I30"/>
    <mergeCell ref="K20:K21"/>
    <mergeCell ref="L20:L21"/>
    <mergeCell ref="G15:I16"/>
    <mergeCell ref="K18:K19"/>
  </mergeCells>
  <phoneticPr fontId="25" type="noConversion"/>
  <conditionalFormatting sqref="L24:L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6">
    <cfRule type="cellIs" dxfId="4" priority="2" operator="greaterThanOrEqual">
      <formula>5</formula>
    </cfRule>
  </conditionalFormatting>
  <dataValidations count="2">
    <dataValidation allowBlank="1" showInputMessage="1" showErrorMessage="1" promptTitle="type the grade" sqref="G11:G14 F12:F14" xr:uid="{00000000-0002-0000-0000-000000000000}"/>
    <dataValidation allowBlank="1" showInputMessage="1" showErrorMessage="1" promptTitle="Grade" prompt="Enter your grade here" sqref="F11" xr:uid="{B6F78808-330E-46DC-A0DA-DF6973E7B90B}"/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+ e E K q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g 9 1 t 9 G F c G 3 2 o F + w A A A A A / / 8 D A F B L A w Q U A A I A C A A A A C E A q x A c u l c B A A B l A g A A E w A A A E Z v c m 1 1 b G F z L 1 N l Y 3 R p b 2 4 x L m 1 s k F 1 r w j A Y h e 8 F / 8 N L C q O F W q z 7 g E 1 6 M a r b h D n L W n a j X m T t a w 2 k i S Q p b I j / f a l 2 b l B z E z j n c P K c a M w N k w L S 0 x 2 O + 7 1 + T 2 + p w g I c k t F P j s P h C N y E l g i h R y A C j q b f A 3 t S W a s c r Z I U m + A Y 1 e 4 T 4 x j E U h g U R r t k 8 r B K T V 0 w 1 K t b s 7 W v V K v 3 0 T C 8 h 3 Q 6 h w F 8 Q L w Y J A u Y Y 7 6 l g u W U w 1 S U T C A q J k q I r 9 J g V 2 y I 5 8 N y V u 0 4 V r a V N p w R C Y N r s v b 8 E 8 m Z M 2 q h 9 s t Z E Z 3 x y f q w n F B D 1 2 3 c I Y m S l T R 2 4 w v S A p V u d h 3 T Q e u 0 u v t b Y Q l a 5 5 H z 1 I J S p S O j a j w z O C S 2 G 0 r b m X 3 v 8 K 8 w U 1 T o j V R V L H l d i c b U 7 g U C f 7 8 n a e C 4 f O O 9 S e L D T J i 7 m 6 C J H 3 z Y k 9 j u 0 g i x L N C a x s p g 8 M v 8 9 z J m e N d 8 7 X Z l X S m 5 8 G J X e l a y 3 h 0 R O x w H r 9 9 j 4 u J X j H 8 A A A D / / w M A U E s B A i 0 A F A A G A A g A A A A h A C r d q k D S A A A A N w E A A B M A A A A A A A A A A A A A A A A A A A A A A F t D b 2 5 0 Z W 5 0 X 1 R 5 c G V z X S 5 4 b W x Q S w E C L Q A U A A I A C A A A A C E A o + e E K q s A A A D 2 A A A A E g A A A A A A A A A A A A A A A A A L A w A A Q 2 9 u Z m l n L 1 B h Y 2 t h Z 2 U u e G 1 s U E s B A i 0 A F A A C A A g A A A A h A K s Q H L p X A Q A A Z Q I A A B M A A A A A A A A A A A A A A A A A 5 g M A A E Z v c m 1 1 b G F z L 1 N l Y 3 R p b 2 4 x L m 1 Q S w U G A A A A A A M A A w D C A A A A b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N A A A A A A A A j w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w M i U y M C h Q Y W d l J T I w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M V Q w N j o 1 M j o 1 N y 4 2 O T A 1 N j I 2 W i I v P j x F b n R y e S B U e X B l P S J G a W x s Q 2 9 s d W 1 u V H l w Z X M i I F Z h b H V l P S J z Q X d Z R 0 F 3 T U R B d 1 k 9 I i 8 + P E V u d H J 5 I F R 5 c G U 9 I k Z p b G x D b 2 x 1 b W 5 O Y W 1 l c y I g V m F s d W U 9 I n N b J n F 1 b 3 Q 7 U y 5 c b k 5 v J n F 1 b 3 Q 7 L C Z x d W 9 0 O 0 N v d X J z Z S B D b 2 R l J n F 1 b 3 Q 7 L C Z x d W 9 0 O 0 N v d X J z Z S B U a X R s Z S Z x d W 9 0 O y w m c X V v d D t M J n F 1 b 3 Q 7 L C Z x d W 9 0 O 1 Q m c X V v d D s s J n F 1 b 3 Q 7 U C Z x d W 9 0 O y w m c X V v d D t D J n F 1 b 3 Q 7 L C Z x d W 9 0 O 0 d y b 3 V w X G 5 D b 2 R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v Q X V 0 b 1 J l b W 9 2 Z W R D b 2 x 1 b W 5 z M S 5 7 U y 5 c b k 5 v L D B 9 J n F 1 b 3 Q 7 L C Z x d W 9 0 O 1 N l Y 3 R p b 2 4 x L 1 R h Y m x l M D A y I C h Q Y W d l I D E p L 0 F 1 d G 9 S Z W 1 v d m V k Q 2 9 s d W 1 u c z E u e 0 N v d X J z Z S B D b 2 R l L D F 9 J n F 1 b 3 Q 7 L C Z x d W 9 0 O 1 N l Y 3 R p b 2 4 x L 1 R h Y m x l M D A y I C h Q Y W d l I D E p L 0 F 1 d G 9 S Z W 1 v d m V k Q 2 9 s d W 1 u c z E u e 0 N v d X J z Z S B U a X R s Z S w y f S Z x d W 9 0 O y w m c X V v d D t T Z W N 0 a W 9 u M S 9 U Y W J s Z T A w M i A o U G F n Z S A x K S 9 B d X R v U m V t b 3 Z l Z E N v b H V t b n M x L n t M L D N 9 J n F 1 b 3 Q 7 L C Z x d W 9 0 O 1 N l Y 3 R p b 2 4 x L 1 R h Y m x l M D A y I C h Q Y W d l I D E p L 0 F 1 d G 9 S Z W 1 v d m V k Q 2 9 s d W 1 u c z E u e 1 Q s N H 0 m c X V v d D s s J n F 1 b 3 Q 7 U 2 V j d G l v b j E v V G F i b G U w M D I g K F B h Z 2 U g M S k v Q X V 0 b 1 J l b W 9 2 Z W R D b 2 x 1 b W 5 z M S 5 7 U C w 1 f S Z x d W 9 0 O y w m c X V v d D t T Z W N 0 a W 9 u M S 9 U Y W J s Z T A w M i A o U G F n Z S A x K S 9 B d X R v U m V t b 3 Z l Z E N v b H V t b n M x L n t D L D Z 9 J n F 1 b 3 Q 7 L C Z x d W 9 0 O 1 N l Y 3 R p b 2 4 x L 1 R h Y m x l M D A y I C h Q Y W d l I D E p L 0 F 1 d G 9 S Z W 1 v d m V k Q 2 9 s d W 1 u c z E u e 0 d y b 3 V w X G 5 D b 2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y I C h Q Y W d l I D E p L 0 F 1 d G 9 S Z W 1 v d m V k Q 2 9 s d W 1 u c z E u e 1 M u X G 5 O b y w w f S Z x d W 9 0 O y w m c X V v d D t T Z W N 0 a W 9 u M S 9 U Y W J s Z T A w M i A o U G F n Z S A x K S 9 B d X R v U m V t b 3 Z l Z E N v b H V t b n M x L n t D b 3 V y c 2 U g Q 2 9 k Z S w x f S Z x d W 9 0 O y w m c X V v d D t T Z W N 0 a W 9 u M S 9 U Y W J s Z T A w M i A o U G F n Z S A x K S 9 B d X R v U m V t b 3 Z l Z E N v b H V t b n M x L n t D b 3 V y c 2 U g V G l 0 b G U s M n 0 m c X V v d D s s J n F 1 b 3 Q 7 U 2 V j d G l v b j E v V G F i b G U w M D I g K F B h Z 2 U g M S k v Q X V 0 b 1 J l b W 9 2 Z W R D b 2 x 1 b W 5 z M S 5 7 T C w z f S Z x d W 9 0 O y w m c X V v d D t T Z W N 0 a W 9 u M S 9 U Y W J s Z T A w M i A o U G F n Z S A x K S 9 B d X R v U m V t b 3 Z l Z E N v b H V t b n M x L n t U L D R 9 J n F 1 b 3 Q 7 L C Z x d W 9 0 O 1 N l Y 3 R p b 2 4 x L 1 R h Y m x l M D A y I C h Q Y W d l I D E p L 0 F 1 d G 9 S Z W 1 v d m V k Q 2 9 s d W 1 u c z E u e 1 A s N X 0 m c X V v d D s s J n F 1 b 3 Q 7 U 2 V j d G l v b j E v V G F i b G U w M D I g K F B h Z 2 U g M S k v Q X V 0 b 1 J l b W 9 2 Z W R D b 2 x 1 b W 5 z M S 5 7 Q y w 2 f S Z x d W 9 0 O y w m c X V v d D t T Z W N 0 a W 9 u M S 9 U Y W J s Z T A w M i A o U G F n Z S A x K S 9 B d X R v U m V t b 3 Z l Z E N v b H V t b n M x L n t H c m 9 1 c F x u Q 2 9 k Z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E p L 1 R h Y m x l M D A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S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S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+ o G h b f 4 S t A g m m i t 7 X z 0 S w A A A A A A g A A A A A A E G Y A A A A B A A A g A A A A j r c Q A q M d I B J P p O Q g h d L L U L c H 6 R 5 a y c j V I s Z f U F H X z E Y A A A A A D o A A A A A C A A A g A A A A G j t N U H 8 F J C D h y F k Y H l A V l y s 8 B k n y t O C w K Z E + w I J m / 0 N Q A A A A q W I t b Y P 2 6 e 4 v 6 X g L i P K o 1 h e E h 7 5 3 / k w M d C J P V + Y v s F 1 H T 6 u B M o r 9 R 6 W 5 A G h d p r b g J 3 H q b j h B z m V f R O 6 z j n f v E j 4 b 5 f a E c N k N w 2 + T k d l F n / l A A A A A X X p 3 b D c 8 D 1 x 8 L k 1 k J k + H H T 0 + 7 k m T i + z I S / 4 P I K j z 4 D r q m Y T E C i t 5 5 r g 0 S 5 z O w 7 8 A X t + z C N x g V A Q 3 Q L y B C O 8 W T Q = = < / D a t a M a s h u p > 
</file>

<file path=customXml/itemProps1.xml><?xml version="1.0" encoding="utf-8"?>
<ds:datastoreItem xmlns:ds="http://schemas.openxmlformats.org/officeDocument/2006/customXml" ds:itemID="{F71837C8-101E-4950-8714-7C601CF665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CGPA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Logeshkumar S</dc:creator>
  <cp:lastModifiedBy>Logesh</cp:lastModifiedBy>
  <dcterms:created xsi:type="dcterms:W3CDTF">2021-06-04T06:21:55Z</dcterms:created>
  <dcterms:modified xsi:type="dcterms:W3CDTF">2022-07-22T13:18:06Z</dcterms:modified>
</cp:coreProperties>
</file>