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ystem Modelling\Mechanical\Finite Elements\"/>
    </mc:Choice>
  </mc:AlternateContent>
  <bookViews>
    <workbookView xWindow="0" yWindow="0" windowWidth="17256" windowHeight="4908"/>
  </bookViews>
  <sheets>
    <sheet name="Step" sheetId="1" r:id="rId1"/>
    <sheet name="Dra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0" i="1"/>
  <c r="J48" i="2" l="1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7" i="2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50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8" i="1"/>
  <c r="I19" i="1" l="1"/>
  <c r="I20" i="1"/>
  <c r="I18" i="1"/>
  <c r="I17" i="1"/>
  <c r="I13" i="1"/>
  <c r="E28" i="1"/>
  <c r="E50" i="1"/>
  <c r="C15" i="2"/>
  <c r="C16" i="2"/>
  <c r="C17" i="2"/>
  <c r="C18" i="2"/>
  <c r="C19" i="2"/>
  <c r="C20" i="2"/>
  <c r="C21" i="2"/>
  <c r="C22" i="2"/>
  <c r="C14" i="2"/>
  <c r="F18" i="1"/>
  <c r="F14" i="1"/>
  <c r="F2" i="1"/>
  <c r="F6" i="1"/>
  <c r="F3" i="2"/>
  <c r="F7" i="2"/>
  <c r="C3" i="2"/>
  <c r="C4" i="2"/>
  <c r="C5" i="2"/>
  <c r="C6" i="2"/>
  <c r="C7" i="2"/>
  <c r="C8" i="2"/>
  <c r="C9" i="2"/>
  <c r="C10" i="2"/>
  <c r="E48" i="2"/>
  <c r="F47" i="2"/>
  <c r="E47" i="2"/>
  <c r="F27" i="2"/>
  <c r="E28" i="2"/>
  <c r="E27" i="2"/>
  <c r="H34" i="2"/>
  <c r="H33" i="2"/>
  <c r="H32" i="2"/>
  <c r="H30" i="2"/>
  <c r="H29" i="2"/>
  <c r="H28" i="2"/>
  <c r="H27" i="2"/>
  <c r="H31" i="2"/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7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7" i="2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50" i="1"/>
  <c r="D50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28" i="1"/>
  <c r="D28" i="1" s="1"/>
  <c r="C15" i="1"/>
  <c r="C16" i="1"/>
  <c r="C17" i="1"/>
  <c r="C18" i="1"/>
  <c r="C19" i="1"/>
  <c r="C20" i="1"/>
  <c r="C21" i="1"/>
  <c r="C14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<sst xmlns="http://schemas.openxmlformats.org/spreadsheetml/2006/main" count="191" uniqueCount="64">
  <si>
    <t>TI1 =</t>
  </si>
  <si>
    <t>TI2 =</t>
  </si>
  <si>
    <t>FI1 =</t>
  </si>
  <si>
    <t xml:space="preserve">   1.0e+03 *</t>
  </si>
  <si>
    <t>FI2 =</t>
  </si>
  <si>
    <t>TK1</t>
  </si>
  <si>
    <t>TK2</t>
  </si>
  <si>
    <t>TH1</t>
  </si>
  <si>
    <t>TH2</t>
  </si>
  <si>
    <t>TH4</t>
  </si>
  <si>
    <t>TH3</t>
  </si>
  <si>
    <t>TK3</t>
  </si>
  <si>
    <t>TK4</t>
  </si>
  <si>
    <t>FK1x</t>
  </si>
  <si>
    <t>FH1x</t>
  </si>
  <si>
    <t>FK2x</t>
  </si>
  <si>
    <t>FH2x</t>
  </si>
  <si>
    <t>FK3x</t>
  </si>
  <si>
    <t>FH3x</t>
  </si>
  <si>
    <t>FK4x</t>
  </si>
  <si>
    <t>FH4x</t>
  </si>
  <si>
    <t>FK1y</t>
  </si>
  <si>
    <t>FH1y</t>
  </si>
  <si>
    <t>FK2y</t>
  </si>
  <si>
    <t>FH2y</t>
  </si>
  <si>
    <t>FK3y</t>
  </si>
  <si>
    <t>FH3y</t>
  </si>
  <si>
    <t>FK4y</t>
  </si>
  <si>
    <t>FH4y</t>
  </si>
  <si>
    <t>Value</t>
  </si>
  <si>
    <t>FOOT</t>
  </si>
  <si>
    <t>FF1x</t>
  </si>
  <si>
    <t>FF2x</t>
  </si>
  <si>
    <t>FF3x</t>
  </si>
  <si>
    <t>FF4x</t>
  </si>
  <si>
    <t>FF1y</t>
  </si>
  <si>
    <t>FF2y</t>
  </si>
  <si>
    <t>FF3y</t>
  </si>
  <si>
    <t>FF4y</t>
  </si>
  <si>
    <t>Total Weight [N]</t>
  </si>
  <si>
    <t>Foot Friction Factor</t>
  </si>
  <si>
    <t>Hip Arm</t>
  </si>
  <si>
    <t>Hip Force</t>
  </si>
  <si>
    <t>Knee Arm</t>
  </si>
  <si>
    <t>Knee Force</t>
  </si>
  <si>
    <t>Theta1</t>
  </si>
  <si>
    <t>Theta2</t>
  </si>
  <si>
    <t>&gt;&gt; FI2</t>
  </si>
  <si>
    <t>FI2</t>
  </si>
  <si>
    <t>FI1</t>
  </si>
  <si>
    <t>Index 1</t>
  </si>
  <si>
    <t>Torques</t>
  </si>
  <si>
    <t>Force [lb]</t>
  </si>
  <si>
    <t>H1x</t>
  </si>
  <si>
    <t>K1x</t>
  </si>
  <si>
    <t>K1y</t>
  </si>
  <si>
    <t>H1y</t>
  </si>
  <si>
    <t>Hip</t>
  </si>
  <si>
    <t>Knee</t>
  </si>
  <si>
    <t xml:space="preserve">TI2 = </t>
  </si>
  <si>
    <t>value</t>
  </si>
  <si>
    <t>Step</t>
  </si>
  <si>
    <t>Drag</t>
  </si>
  <si>
    <t>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</si>
</sst>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2" fillId="0" borderId="2" xfId="0" applyFont="1" applyBorder="1"/>
    <xf numFmtId="0" fontId="0" fillId="5" borderId="2" xfId="0" applyFill="1" applyBorder="1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2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0" fillId="0" borderId="7" xfId="0" applyBorder="1"/>
    <xf numFmtId="0" fontId="0" fillId="6" borderId="6" xfId="0" applyFill="1" applyBorder="1"/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1" fillId="0" borderId="7" xfId="0" applyFont="1" applyBorder="1"/>
    <xf numFmtId="0" fontId="0" fillId="7" borderId="6" xfId="0" applyFill="1" applyBorder="1"/>
    <xf numFmtId="0" fontId="0" fillId="7" borderId="0" xfId="0" applyFill="1" applyBorder="1" applyAlignment="1">
      <alignment vertical="center"/>
    </xf>
    <xf numFmtId="0" fontId="0" fillId="7" borderId="0" xfId="0" applyFill="1" applyBorder="1"/>
    <xf numFmtId="0" fontId="0" fillId="2" borderId="6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2" fillId="0" borderId="9" xfId="0" applyFont="1" applyFill="1" applyBorder="1"/>
    <xf numFmtId="0" fontId="0" fillId="0" borderId="10" xfId="0" applyBorder="1"/>
    <xf numFmtId="0" fontId="2" fillId="6" borderId="0" xfId="0" applyFont="1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topLeftCell="H1" workbookViewId="0">
      <selection activeCell="N1" sqref="N1:Q25"/>
    </sheetView>
  </sheetViews>
  <sheetFormatPr defaultRowHeight="14.4" x14ac:dyDescent="0.3"/>
  <cols>
    <col min="1" max="2" width="8.88671875" customWidth="1"/>
    <col min="4" max="4" width="8.88671875" customWidth="1"/>
    <col min="5" max="5" width="8.88671875" style="3" customWidth="1"/>
    <col min="6" max="11" width="8.88671875" customWidth="1"/>
    <col min="12" max="12" width="12.6640625" bestFit="1" customWidth="1"/>
  </cols>
  <sheetData>
    <row r="1" spans="1:17" x14ac:dyDescent="0.3">
      <c r="B1" s="1" t="s">
        <v>0</v>
      </c>
      <c r="C1" t="s">
        <v>29</v>
      </c>
      <c r="E1" s="2" t="s">
        <v>41</v>
      </c>
      <c r="F1" t="s">
        <v>42</v>
      </c>
      <c r="H1" t="s">
        <v>45</v>
      </c>
      <c r="I1" t="s">
        <v>46</v>
      </c>
      <c r="K1" t="s">
        <v>50</v>
      </c>
      <c r="L1" t="s">
        <v>51</v>
      </c>
      <c r="N1" s="3" t="s">
        <v>29</v>
      </c>
      <c r="O1" s="3" t="s">
        <v>61</v>
      </c>
      <c r="P1" s="3" t="s">
        <v>62</v>
      </c>
      <c r="Q1" s="3" t="s">
        <v>63</v>
      </c>
    </row>
    <row r="2" spans="1:17" x14ac:dyDescent="0.3">
      <c r="A2" s="12" t="s">
        <v>7</v>
      </c>
      <c r="B2" s="1">
        <v>383.20080000000002</v>
      </c>
      <c r="C2" s="12">
        <f t="shared" ref="C2:C9" si="0">B2</f>
        <v>383.20080000000002</v>
      </c>
      <c r="E2" s="2">
        <v>0.18</v>
      </c>
      <c r="F2" s="12">
        <f>B2/E2</f>
        <v>2128.8933333333334</v>
      </c>
      <c r="H2">
        <v>-76.5</v>
      </c>
      <c r="I2">
        <v>-76.5</v>
      </c>
      <c r="N2" s="3" t="s">
        <v>7</v>
      </c>
      <c r="O2" s="45">
        <v>383.20080000000002</v>
      </c>
      <c r="P2" s="45">
        <v>67.081999999999994</v>
      </c>
      <c r="Q2" s="3">
        <v>0</v>
      </c>
    </row>
    <row r="3" spans="1:17" x14ac:dyDescent="0.3">
      <c r="A3" t="s">
        <v>8</v>
      </c>
      <c r="B3" s="1">
        <v>2.9007999999999998</v>
      </c>
      <c r="C3">
        <f t="shared" si="0"/>
        <v>2.9007999999999998</v>
      </c>
      <c r="E3" s="2"/>
      <c r="N3" s="3" t="s">
        <v>8</v>
      </c>
      <c r="O3" s="45">
        <v>2.9007999999999998</v>
      </c>
      <c r="P3" s="45">
        <v>-3.1366999999999998</v>
      </c>
      <c r="Q3" s="3">
        <v>0</v>
      </c>
    </row>
    <row r="4" spans="1:17" x14ac:dyDescent="0.3">
      <c r="A4" t="s">
        <v>10</v>
      </c>
      <c r="B4" s="1">
        <v>-0.7823</v>
      </c>
      <c r="C4">
        <f t="shared" si="0"/>
        <v>-0.7823</v>
      </c>
      <c r="E4" s="2"/>
      <c r="N4" s="3" t="s">
        <v>10</v>
      </c>
      <c r="O4" s="45">
        <v>-0.7823</v>
      </c>
      <c r="P4" s="45">
        <v>-1.3573</v>
      </c>
      <c r="Q4" s="3">
        <v>0</v>
      </c>
    </row>
    <row r="5" spans="1:17" x14ac:dyDescent="0.3">
      <c r="A5" t="s">
        <v>9</v>
      </c>
      <c r="B5" s="13">
        <v>2.9007999999999998</v>
      </c>
      <c r="C5">
        <f t="shared" si="0"/>
        <v>2.9007999999999998</v>
      </c>
      <c r="E5" s="2" t="s">
        <v>43</v>
      </c>
      <c r="F5" t="s">
        <v>44</v>
      </c>
      <c r="N5" s="3" t="s">
        <v>9</v>
      </c>
      <c r="O5" s="45">
        <v>2.9007999999999998</v>
      </c>
      <c r="P5" s="45">
        <v>-3.1366999999999998</v>
      </c>
      <c r="Q5" s="3">
        <v>0</v>
      </c>
    </row>
    <row r="6" spans="1:17" x14ac:dyDescent="0.3">
      <c r="A6" s="12" t="s">
        <v>5</v>
      </c>
      <c r="B6" s="1">
        <v>1.3134999999999999</v>
      </c>
      <c r="C6" s="12">
        <f t="shared" si="0"/>
        <v>1.3134999999999999</v>
      </c>
      <c r="E6" s="2">
        <v>0.17</v>
      </c>
      <c r="F6" s="12">
        <f>B6/E6</f>
        <v>7.7264705882352933</v>
      </c>
      <c r="N6" s="3" t="s">
        <v>5</v>
      </c>
      <c r="O6" s="45">
        <v>1.3134999999999999</v>
      </c>
      <c r="P6" s="45">
        <v>99.325299999999999</v>
      </c>
      <c r="Q6" s="3">
        <v>0</v>
      </c>
    </row>
    <row r="7" spans="1:17" x14ac:dyDescent="0.3">
      <c r="A7" t="s">
        <v>6</v>
      </c>
      <c r="B7" s="1">
        <v>17.5289</v>
      </c>
      <c r="C7">
        <f t="shared" si="0"/>
        <v>17.5289</v>
      </c>
      <c r="N7" s="3" t="s">
        <v>6</v>
      </c>
      <c r="O7" s="45">
        <v>17.5289</v>
      </c>
      <c r="P7" s="45">
        <v>6.8914</v>
      </c>
      <c r="Q7" s="3">
        <v>0</v>
      </c>
    </row>
    <row r="8" spans="1:17" ht="15" thickBot="1" x14ac:dyDescent="0.35">
      <c r="A8" t="s">
        <v>11</v>
      </c>
      <c r="B8" s="1">
        <v>-13.2918</v>
      </c>
      <c r="C8">
        <f t="shared" si="0"/>
        <v>-13.2918</v>
      </c>
      <c r="N8" s="3" t="s">
        <v>11</v>
      </c>
      <c r="O8" s="45">
        <v>-13.2918</v>
      </c>
      <c r="P8" s="45">
        <v>-9.8417999999999992</v>
      </c>
      <c r="Q8" s="3">
        <v>0</v>
      </c>
    </row>
    <row r="9" spans="1:17" ht="15" thickBot="1" x14ac:dyDescent="0.35">
      <c r="A9" t="s">
        <v>12</v>
      </c>
      <c r="B9" s="1">
        <v>17.5289</v>
      </c>
      <c r="C9">
        <f t="shared" si="0"/>
        <v>17.5289</v>
      </c>
      <c r="H9" s="9" t="s">
        <v>39</v>
      </c>
      <c r="I9" s="8">
        <v>138</v>
      </c>
      <c r="N9" s="3" t="s">
        <v>12</v>
      </c>
      <c r="O9" s="45">
        <v>17.5289</v>
      </c>
      <c r="P9" s="45">
        <v>6.8914</v>
      </c>
      <c r="Q9" s="3">
        <v>0</v>
      </c>
    </row>
    <row r="10" spans="1:17" ht="15" thickBot="1" x14ac:dyDescent="0.35">
      <c r="B10" s="1"/>
      <c r="H10" s="10" t="s">
        <v>40</v>
      </c>
      <c r="I10" s="8">
        <v>0.5</v>
      </c>
      <c r="K10" t="s">
        <v>45</v>
      </c>
      <c r="L10" t="s">
        <v>46</v>
      </c>
      <c r="N10" s="3" t="s">
        <v>13</v>
      </c>
      <c r="O10" s="3">
        <f>C50</f>
        <v>557.6</v>
      </c>
      <c r="P10" s="3">
        <f>Drag!D27</f>
        <v>33.709200000000003</v>
      </c>
      <c r="Q10" s="3">
        <v>12.386900000000001</v>
      </c>
    </row>
    <row r="11" spans="1:17" x14ac:dyDescent="0.3">
      <c r="B11" s="1"/>
      <c r="K11">
        <v>-70.099999999999994</v>
      </c>
      <c r="L11">
        <v>-85.1</v>
      </c>
      <c r="N11" s="3" t="s">
        <v>14</v>
      </c>
      <c r="O11" s="3">
        <f t="shared" ref="O11:O25" si="1">C51</f>
        <v>911</v>
      </c>
      <c r="P11" s="3">
        <f>Drag!D28</f>
        <v>91.940799999999996</v>
      </c>
      <c r="Q11" s="3">
        <v>0</v>
      </c>
    </row>
    <row r="12" spans="1:17" x14ac:dyDescent="0.3">
      <c r="B12" s="1"/>
      <c r="N12" s="3" t="s">
        <v>15</v>
      </c>
      <c r="O12" s="3">
        <f t="shared" si="1"/>
        <v>0</v>
      </c>
      <c r="P12" s="3">
        <f>Drag!D29</f>
        <v>17.25</v>
      </c>
      <c r="Q12" s="3">
        <v>0</v>
      </c>
    </row>
    <row r="13" spans="1:17" x14ac:dyDescent="0.3">
      <c r="B13" s="1" t="s">
        <v>59</v>
      </c>
      <c r="C13" t="s">
        <v>60</v>
      </c>
      <c r="E13" s="2" t="s">
        <v>41</v>
      </c>
      <c r="F13" t="s">
        <v>42</v>
      </c>
      <c r="H13" t="s">
        <v>31</v>
      </c>
      <c r="I13">
        <f>0</f>
        <v>0</v>
      </c>
      <c r="N13" s="3" t="s">
        <v>16</v>
      </c>
      <c r="O13" s="3">
        <f t="shared" si="1"/>
        <v>0</v>
      </c>
      <c r="P13" s="3">
        <f>Drag!D30</f>
        <v>17.25</v>
      </c>
      <c r="Q13" s="3">
        <v>0</v>
      </c>
    </row>
    <row r="14" spans="1:17" x14ac:dyDescent="0.3">
      <c r="A14" s="12" t="s">
        <v>7</v>
      </c>
      <c r="B14" s="1">
        <v>41.870800000000003</v>
      </c>
      <c r="C14" s="12">
        <f>B14</f>
        <v>41.870800000000003</v>
      </c>
      <c r="E14" s="2">
        <v>0.15</v>
      </c>
      <c r="F14" s="12">
        <f>B14/E14</f>
        <v>279.13866666666672</v>
      </c>
      <c r="H14" t="s">
        <v>32</v>
      </c>
      <c r="I14">
        <v>0</v>
      </c>
      <c r="N14" s="3" t="s">
        <v>17</v>
      </c>
      <c r="O14" s="3">
        <f t="shared" si="1"/>
        <v>0</v>
      </c>
      <c r="P14" s="3">
        <f>Drag!D31</f>
        <v>17.25</v>
      </c>
      <c r="Q14" s="3">
        <v>0</v>
      </c>
    </row>
    <row r="15" spans="1:17" x14ac:dyDescent="0.3">
      <c r="A15" t="s">
        <v>8</v>
      </c>
      <c r="B15" s="1">
        <v>2.9007999999999998</v>
      </c>
      <c r="C15">
        <f t="shared" ref="C15:C21" si="2">B15</f>
        <v>2.9007999999999998</v>
      </c>
      <c r="E15" s="2"/>
      <c r="H15" t="s">
        <v>33</v>
      </c>
      <c r="I15">
        <v>0</v>
      </c>
      <c r="N15" s="3" t="s">
        <v>18</v>
      </c>
      <c r="O15" s="3">
        <f t="shared" si="1"/>
        <v>0</v>
      </c>
      <c r="P15" s="3">
        <f>Drag!D32</f>
        <v>17.25</v>
      </c>
      <c r="Q15" s="3">
        <v>0</v>
      </c>
    </row>
    <row r="16" spans="1:17" x14ac:dyDescent="0.3">
      <c r="A16" t="s">
        <v>10</v>
      </c>
      <c r="B16" s="13">
        <v>-0.7823</v>
      </c>
      <c r="C16">
        <f t="shared" si="2"/>
        <v>-0.7823</v>
      </c>
      <c r="E16" s="2"/>
      <c r="H16" t="s">
        <v>34</v>
      </c>
      <c r="I16">
        <v>0</v>
      </c>
      <c r="N16" s="3" t="s">
        <v>19</v>
      </c>
      <c r="O16" s="3">
        <f t="shared" si="1"/>
        <v>0</v>
      </c>
      <c r="P16" s="3">
        <f>Drag!D33</f>
        <v>17.25</v>
      </c>
      <c r="Q16" s="3">
        <v>0</v>
      </c>
    </row>
    <row r="17" spans="1:17" x14ac:dyDescent="0.3">
      <c r="A17" t="s">
        <v>9</v>
      </c>
      <c r="B17" s="1">
        <v>2.9007999999999998</v>
      </c>
      <c r="C17">
        <f t="shared" si="2"/>
        <v>2.9007999999999998</v>
      </c>
      <c r="E17" s="2" t="s">
        <v>43</v>
      </c>
      <c r="F17" t="s">
        <v>44</v>
      </c>
      <c r="H17" t="s">
        <v>35</v>
      </c>
      <c r="I17">
        <f>0</f>
        <v>0</v>
      </c>
      <c r="N17" s="3" t="s">
        <v>20</v>
      </c>
      <c r="O17" s="3">
        <f t="shared" si="1"/>
        <v>0</v>
      </c>
      <c r="P17" s="3">
        <f>Drag!D34</f>
        <v>17.25</v>
      </c>
      <c r="Q17" s="3">
        <v>0</v>
      </c>
    </row>
    <row r="18" spans="1:17" x14ac:dyDescent="0.3">
      <c r="A18" s="12" t="s">
        <v>5</v>
      </c>
      <c r="B18" s="1">
        <v>55.8459</v>
      </c>
      <c r="C18" s="12">
        <f t="shared" si="2"/>
        <v>55.8459</v>
      </c>
      <c r="E18" s="2">
        <v>0.2</v>
      </c>
      <c r="F18" s="12">
        <f>B18/E18</f>
        <v>279.22949999999997</v>
      </c>
      <c r="H18" t="s">
        <v>36</v>
      </c>
      <c r="I18">
        <f>I9/3</f>
        <v>46</v>
      </c>
      <c r="N18" s="3" t="s">
        <v>21</v>
      </c>
      <c r="O18" s="3">
        <f t="shared" si="1"/>
        <v>789.90000000000009</v>
      </c>
      <c r="P18" s="3">
        <f>Drag!D35</f>
        <v>145.80549999999999</v>
      </c>
      <c r="Q18" s="3">
        <f>15.8962+I9/4</f>
        <v>50.3962</v>
      </c>
    </row>
    <row r="19" spans="1:17" x14ac:dyDescent="0.3">
      <c r="A19" t="s">
        <v>6</v>
      </c>
      <c r="B19" s="1">
        <v>17.5289</v>
      </c>
      <c r="C19">
        <f t="shared" si="2"/>
        <v>17.5289</v>
      </c>
      <c r="H19" t="s">
        <v>37</v>
      </c>
      <c r="I19">
        <f>I9/3</f>
        <v>46</v>
      </c>
      <c r="N19" s="3" t="s">
        <v>22</v>
      </c>
      <c r="O19" s="3">
        <f t="shared" si="1"/>
        <v>1321.1999999999998</v>
      </c>
      <c r="P19" s="3">
        <f>Drag!D36</f>
        <v>199.8142</v>
      </c>
      <c r="Q19" s="3">
        <f t="shared" ref="Q19:Q25" si="3">$I$9/4</f>
        <v>34.5</v>
      </c>
    </row>
    <row r="20" spans="1:17" x14ac:dyDescent="0.3">
      <c r="A20" t="s">
        <v>11</v>
      </c>
      <c r="B20" s="1">
        <v>-13.2918</v>
      </c>
      <c r="C20">
        <f t="shared" si="2"/>
        <v>-13.2918</v>
      </c>
      <c r="H20" t="s">
        <v>38</v>
      </c>
      <c r="I20">
        <f>I9/3</f>
        <v>46</v>
      </c>
      <c r="N20" s="3" t="s">
        <v>23</v>
      </c>
      <c r="O20" s="3">
        <f t="shared" si="1"/>
        <v>-42.4</v>
      </c>
      <c r="P20" s="3">
        <f>Drag!D37</f>
        <v>30.8703</v>
      </c>
      <c r="Q20" s="3">
        <f t="shared" si="3"/>
        <v>34.5</v>
      </c>
    </row>
    <row r="21" spans="1:17" x14ac:dyDescent="0.3">
      <c r="A21" t="s">
        <v>12</v>
      </c>
      <c r="B21" s="1">
        <v>17.5289</v>
      </c>
      <c r="C21">
        <f t="shared" si="2"/>
        <v>17.5289</v>
      </c>
      <c r="N21" s="3" t="s">
        <v>24</v>
      </c>
      <c r="O21" s="3">
        <f t="shared" si="1"/>
        <v>-38.199999999999996</v>
      </c>
      <c r="P21" s="3">
        <f>Drag!D38</f>
        <v>26.652000000000001</v>
      </c>
      <c r="Q21" s="3">
        <f t="shared" si="3"/>
        <v>34.5</v>
      </c>
    </row>
    <row r="22" spans="1:17" x14ac:dyDescent="0.3">
      <c r="B22" s="1"/>
      <c r="N22" s="3" t="s">
        <v>25</v>
      </c>
      <c r="O22" s="3">
        <f t="shared" si="1"/>
        <v>-42.4</v>
      </c>
      <c r="P22" s="3">
        <f>Drag!D39</f>
        <v>30.8703</v>
      </c>
      <c r="Q22" s="3">
        <f t="shared" si="3"/>
        <v>34.5</v>
      </c>
    </row>
    <row r="23" spans="1:17" x14ac:dyDescent="0.3">
      <c r="B23" s="1"/>
      <c r="N23" s="3" t="s">
        <v>26</v>
      </c>
      <c r="O23" s="3">
        <f t="shared" si="1"/>
        <v>-38.199999999999996</v>
      </c>
      <c r="P23" s="3">
        <f>Drag!D40</f>
        <v>26.652000000000001</v>
      </c>
      <c r="Q23" s="3">
        <f t="shared" si="3"/>
        <v>34.5</v>
      </c>
    </row>
    <row r="24" spans="1:17" x14ac:dyDescent="0.3">
      <c r="B24" s="1"/>
      <c r="N24" s="3" t="s">
        <v>27</v>
      </c>
      <c r="O24" s="3">
        <f t="shared" si="1"/>
        <v>-42.4</v>
      </c>
      <c r="P24" s="3">
        <f>Drag!D41</f>
        <v>30.8703</v>
      </c>
      <c r="Q24" s="3">
        <f t="shared" si="3"/>
        <v>34.5</v>
      </c>
    </row>
    <row r="25" spans="1:17" x14ac:dyDescent="0.3">
      <c r="A25" t="s">
        <v>49</v>
      </c>
      <c r="B25" s="1"/>
      <c r="H25" t="s">
        <v>45</v>
      </c>
      <c r="I25" t="s">
        <v>46</v>
      </c>
      <c r="N25" s="3" t="s">
        <v>28</v>
      </c>
      <c r="O25" s="3">
        <f t="shared" si="1"/>
        <v>-38.199999999999996</v>
      </c>
      <c r="P25" s="3">
        <f>Drag!D42</f>
        <v>26.652000000000001</v>
      </c>
      <c r="Q25" s="3">
        <f t="shared" si="3"/>
        <v>34.5</v>
      </c>
    </row>
    <row r="26" spans="1:17" x14ac:dyDescent="0.3">
      <c r="B26" s="13" t="s">
        <v>3</v>
      </c>
      <c r="H26">
        <v>-76.5</v>
      </c>
      <c r="I26">
        <v>-76.5</v>
      </c>
      <c r="N26" s="3"/>
    </row>
    <row r="27" spans="1:17" x14ac:dyDescent="0.3">
      <c r="B27" s="6"/>
      <c r="L27" t="s">
        <v>52</v>
      </c>
    </row>
    <row r="28" spans="1:17" x14ac:dyDescent="0.3">
      <c r="A28" s="5" t="s">
        <v>13</v>
      </c>
      <c r="B28" s="1">
        <v>-0.62660000000000005</v>
      </c>
      <c r="C28" s="5">
        <f>B28*1000</f>
        <v>-626.6</v>
      </c>
      <c r="D28" s="5">
        <f>ABS(C28)</f>
        <v>626.6</v>
      </c>
      <c r="E28" s="4">
        <f>D28+D29+D36+D37</f>
        <v>3358.2999999999993</v>
      </c>
      <c r="L28">
        <f>C28*0.224808943</f>
        <v>-140.86528368380002</v>
      </c>
    </row>
    <row r="29" spans="1:17" x14ac:dyDescent="0.3">
      <c r="A29" s="12" t="s">
        <v>14</v>
      </c>
      <c r="B29" s="6">
        <v>-0.78300000000000003</v>
      </c>
      <c r="C29" s="12">
        <f t="shared" ref="C29:C43" si="4">B29*1000</f>
        <v>-783</v>
      </c>
      <c r="D29" s="12">
        <f t="shared" ref="D29:D43" si="5">ABS(C29)</f>
        <v>783</v>
      </c>
      <c r="E29" s="44"/>
      <c r="L29">
        <f t="shared" ref="L29:L43" si="6">C29*0.224808943</f>
        <v>-176.02540236900001</v>
      </c>
    </row>
    <row r="30" spans="1:17" x14ac:dyDescent="0.3">
      <c r="A30" s="5" t="s">
        <v>15</v>
      </c>
      <c r="B30" s="1">
        <v>0</v>
      </c>
      <c r="C30" s="5">
        <f t="shared" si="4"/>
        <v>0</v>
      </c>
      <c r="D30" s="5">
        <f t="shared" si="5"/>
        <v>0</v>
      </c>
      <c r="E30" s="7"/>
      <c r="L30">
        <f t="shared" si="6"/>
        <v>0</v>
      </c>
    </row>
    <row r="31" spans="1:17" x14ac:dyDescent="0.3">
      <c r="A31" t="s">
        <v>16</v>
      </c>
      <c r="B31" s="6">
        <v>0</v>
      </c>
      <c r="C31">
        <f t="shared" si="4"/>
        <v>0</v>
      </c>
      <c r="D31">
        <f t="shared" si="5"/>
        <v>0</v>
      </c>
      <c r="E31" s="2"/>
      <c r="L31">
        <f t="shared" si="6"/>
        <v>0</v>
      </c>
    </row>
    <row r="32" spans="1:17" x14ac:dyDescent="0.3">
      <c r="A32" s="5" t="s">
        <v>17</v>
      </c>
      <c r="B32" s="1">
        <v>0</v>
      </c>
      <c r="C32" s="5">
        <f t="shared" si="4"/>
        <v>0</v>
      </c>
      <c r="D32" s="5">
        <f t="shared" si="5"/>
        <v>0</v>
      </c>
      <c r="E32" s="7"/>
      <c r="L32">
        <f t="shared" si="6"/>
        <v>0</v>
      </c>
    </row>
    <row r="33" spans="1:12" x14ac:dyDescent="0.3">
      <c r="A33" t="s">
        <v>18</v>
      </c>
      <c r="B33" s="6">
        <v>0</v>
      </c>
      <c r="C33">
        <f t="shared" si="4"/>
        <v>0</v>
      </c>
      <c r="D33">
        <f t="shared" si="5"/>
        <v>0</v>
      </c>
      <c r="E33" s="2"/>
      <c r="L33">
        <f t="shared" si="6"/>
        <v>0</v>
      </c>
    </row>
    <row r="34" spans="1:12" x14ac:dyDescent="0.3">
      <c r="A34" s="5" t="s">
        <v>19</v>
      </c>
      <c r="B34" s="13">
        <v>0</v>
      </c>
      <c r="C34" s="5">
        <f t="shared" si="4"/>
        <v>0</v>
      </c>
      <c r="D34" s="5">
        <f t="shared" si="5"/>
        <v>0</v>
      </c>
      <c r="E34" s="7"/>
      <c r="L34">
        <f t="shared" si="6"/>
        <v>0</v>
      </c>
    </row>
    <row r="35" spans="1:12" x14ac:dyDescent="0.3">
      <c r="A35" t="s">
        <v>20</v>
      </c>
      <c r="B35" s="6">
        <v>0</v>
      </c>
      <c r="C35">
        <f t="shared" si="4"/>
        <v>0</v>
      </c>
      <c r="D35">
        <f t="shared" si="5"/>
        <v>0</v>
      </c>
      <c r="E35" s="2"/>
      <c r="L35">
        <f t="shared" si="6"/>
        <v>0</v>
      </c>
    </row>
    <row r="36" spans="1:12" x14ac:dyDescent="0.3">
      <c r="A36" s="5" t="s">
        <v>21</v>
      </c>
      <c r="B36" s="1">
        <v>0.80679999999999996</v>
      </c>
      <c r="C36" s="5">
        <f t="shared" si="4"/>
        <v>806.8</v>
      </c>
      <c r="D36" s="5">
        <f t="shared" si="5"/>
        <v>806.8</v>
      </c>
      <c r="E36" s="7"/>
      <c r="L36">
        <f t="shared" si="6"/>
        <v>181.37585521240001</v>
      </c>
    </row>
    <row r="37" spans="1:12" x14ac:dyDescent="0.3">
      <c r="A37" s="12" t="s">
        <v>22</v>
      </c>
      <c r="B37" s="6">
        <v>1.1418999999999999</v>
      </c>
      <c r="C37" s="12">
        <f t="shared" si="4"/>
        <v>1141.8999999999999</v>
      </c>
      <c r="D37" s="12">
        <f t="shared" si="5"/>
        <v>1141.8999999999999</v>
      </c>
      <c r="E37" s="44"/>
      <c r="L37">
        <f t="shared" si="6"/>
        <v>256.70933201169998</v>
      </c>
    </row>
    <row r="38" spans="1:12" x14ac:dyDescent="0.3">
      <c r="A38" s="5" t="s">
        <v>23</v>
      </c>
      <c r="B38" s="1">
        <v>-4.24E-2</v>
      </c>
      <c r="C38" s="5">
        <f t="shared" si="4"/>
        <v>-42.4</v>
      </c>
      <c r="D38" s="5">
        <f t="shared" si="5"/>
        <v>42.4</v>
      </c>
      <c r="E38" s="7"/>
      <c r="L38">
        <f t="shared" si="6"/>
        <v>-9.5318991832000002</v>
      </c>
    </row>
    <row r="39" spans="1:12" x14ac:dyDescent="0.3">
      <c r="A39" t="s">
        <v>24</v>
      </c>
      <c r="B39" s="6">
        <v>-3.8199999999999998E-2</v>
      </c>
      <c r="C39">
        <f t="shared" si="4"/>
        <v>-38.199999999999996</v>
      </c>
      <c r="D39">
        <f t="shared" si="5"/>
        <v>38.199999999999996</v>
      </c>
      <c r="E39" s="2"/>
      <c r="L39">
        <f t="shared" si="6"/>
        <v>-8.5877016225999991</v>
      </c>
    </row>
    <row r="40" spans="1:12" x14ac:dyDescent="0.3">
      <c r="A40" s="5" t="s">
        <v>25</v>
      </c>
      <c r="B40" s="1">
        <v>-4.24E-2</v>
      </c>
      <c r="C40" s="5">
        <f t="shared" si="4"/>
        <v>-42.4</v>
      </c>
      <c r="D40" s="5">
        <f t="shared" si="5"/>
        <v>42.4</v>
      </c>
      <c r="E40" s="7"/>
      <c r="L40">
        <f t="shared" si="6"/>
        <v>-9.5318991832000002</v>
      </c>
    </row>
    <row r="41" spans="1:12" x14ac:dyDescent="0.3">
      <c r="A41" t="s">
        <v>26</v>
      </c>
      <c r="B41" s="1">
        <v>-3.8199999999999998E-2</v>
      </c>
      <c r="C41">
        <f t="shared" si="4"/>
        <v>-38.199999999999996</v>
      </c>
      <c r="D41">
        <f t="shared" si="5"/>
        <v>38.199999999999996</v>
      </c>
      <c r="E41" s="2"/>
      <c r="L41">
        <f t="shared" si="6"/>
        <v>-8.5877016225999991</v>
      </c>
    </row>
    <row r="42" spans="1:12" x14ac:dyDescent="0.3">
      <c r="A42" s="5" t="s">
        <v>27</v>
      </c>
      <c r="B42" s="1">
        <v>-4.24E-2</v>
      </c>
      <c r="C42" s="5">
        <f t="shared" si="4"/>
        <v>-42.4</v>
      </c>
      <c r="D42" s="5">
        <f t="shared" si="5"/>
        <v>42.4</v>
      </c>
      <c r="E42" s="7"/>
      <c r="L42">
        <f t="shared" si="6"/>
        <v>-9.5318991832000002</v>
      </c>
    </row>
    <row r="43" spans="1:12" x14ac:dyDescent="0.3">
      <c r="A43" t="s">
        <v>28</v>
      </c>
      <c r="B43" s="1">
        <v>-3.8199999999999998E-2</v>
      </c>
      <c r="C43">
        <f t="shared" si="4"/>
        <v>-38.199999999999996</v>
      </c>
      <c r="D43">
        <f t="shared" si="5"/>
        <v>38.199999999999996</v>
      </c>
      <c r="E43" s="2"/>
      <c r="L43">
        <f t="shared" si="6"/>
        <v>-8.5877016225999991</v>
      </c>
    </row>
    <row r="44" spans="1:12" x14ac:dyDescent="0.3">
      <c r="B44" s="1">
        <v>-3.8199999999999998E-2</v>
      </c>
    </row>
    <row r="45" spans="1:12" x14ac:dyDescent="0.3">
      <c r="B45" s="1">
        <v>-4.24E-2</v>
      </c>
    </row>
    <row r="46" spans="1:12" x14ac:dyDescent="0.3">
      <c r="B46" s="1">
        <v>-3.8199999999999998E-2</v>
      </c>
    </row>
    <row r="47" spans="1:12" x14ac:dyDescent="0.3">
      <c r="B47" s="1"/>
    </row>
    <row r="48" spans="1:12" x14ac:dyDescent="0.3">
      <c r="A48" t="s">
        <v>48</v>
      </c>
      <c r="B48" s="1" t="s">
        <v>47</v>
      </c>
    </row>
    <row r="49" spans="1:15" x14ac:dyDescent="0.3">
      <c r="B49" s="1"/>
      <c r="H49" t="s">
        <v>45</v>
      </c>
      <c r="I49" t="s">
        <v>46</v>
      </c>
    </row>
    <row r="50" spans="1:15" x14ac:dyDescent="0.3">
      <c r="A50" s="5" t="s">
        <v>13</v>
      </c>
      <c r="B50" s="6">
        <v>0.55759999999999998</v>
      </c>
      <c r="C50" s="5">
        <f>1000*B50</f>
        <v>557.6</v>
      </c>
      <c r="D50" s="5">
        <f>ABS(C50)</f>
        <v>557.6</v>
      </c>
      <c r="E50" s="4">
        <f>D50+D51+D58+D59</f>
        <v>3579.7</v>
      </c>
      <c r="H50">
        <v>-70.099999999999994</v>
      </c>
      <c r="I50">
        <v>-85.1</v>
      </c>
      <c r="L50">
        <f t="shared" ref="L50:L65" si="7">C50*0.224808943</f>
        <v>125.35346661680001</v>
      </c>
      <c r="M50" t="s">
        <v>54</v>
      </c>
    </row>
    <row r="51" spans="1:15" x14ac:dyDescent="0.3">
      <c r="A51" t="s">
        <v>14</v>
      </c>
      <c r="B51" s="1">
        <v>0.91100000000000003</v>
      </c>
      <c r="C51">
        <f t="shared" ref="C51:C65" si="8">1000*B51</f>
        <v>911</v>
      </c>
      <c r="D51">
        <f t="shared" ref="D51:D65" si="9">ABS(C51)</f>
        <v>911</v>
      </c>
      <c r="E51" s="2"/>
      <c r="L51">
        <f t="shared" si="7"/>
        <v>204.800947073</v>
      </c>
      <c r="M51" t="s">
        <v>53</v>
      </c>
      <c r="O51" t="s">
        <v>57</v>
      </c>
    </row>
    <row r="52" spans="1:15" x14ac:dyDescent="0.3">
      <c r="A52" s="5" t="s">
        <v>15</v>
      </c>
      <c r="B52" s="6">
        <v>0</v>
      </c>
      <c r="C52" s="5">
        <f t="shared" si="8"/>
        <v>0</v>
      </c>
      <c r="D52" s="5">
        <f t="shared" si="9"/>
        <v>0</v>
      </c>
      <c r="E52" s="2"/>
      <c r="L52">
        <f t="shared" si="7"/>
        <v>0</v>
      </c>
      <c r="O52" t="s">
        <v>58</v>
      </c>
    </row>
    <row r="53" spans="1:15" x14ac:dyDescent="0.3">
      <c r="A53" t="s">
        <v>16</v>
      </c>
      <c r="B53" s="1">
        <v>0</v>
      </c>
      <c r="C53">
        <f t="shared" si="8"/>
        <v>0</v>
      </c>
      <c r="D53">
        <f t="shared" si="9"/>
        <v>0</v>
      </c>
      <c r="E53" s="2"/>
      <c r="L53">
        <f t="shared" si="7"/>
        <v>0</v>
      </c>
    </row>
    <row r="54" spans="1:15" x14ac:dyDescent="0.3">
      <c r="A54" s="5" t="s">
        <v>17</v>
      </c>
      <c r="B54" s="6">
        <v>0</v>
      </c>
      <c r="C54" s="5">
        <f t="shared" si="8"/>
        <v>0</v>
      </c>
      <c r="D54" s="5">
        <f t="shared" si="9"/>
        <v>0</v>
      </c>
      <c r="E54" s="2"/>
      <c r="L54">
        <f t="shared" si="7"/>
        <v>0</v>
      </c>
    </row>
    <row r="55" spans="1:15" x14ac:dyDescent="0.3">
      <c r="A55" t="s">
        <v>18</v>
      </c>
      <c r="B55" s="1">
        <v>0</v>
      </c>
      <c r="C55">
        <f t="shared" si="8"/>
        <v>0</v>
      </c>
      <c r="D55">
        <f t="shared" si="9"/>
        <v>0</v>
      </c>
      <c r="E55" s="2"/>
      <c r="L55">
        <f t="shared" si="7"/>
        <v>0</v>
      </c>
    </row>
    <row r="56" spans="1:15" x14ac:dyDescent="0.3">
      <c r="A56" s="5" t="s">
        <v>19</v>
      </c>
      <c r="B56" s="6">
        <v>0</v>
      </c>
      <c r="C56" s="5">
        <f t="shared" si="8"/>
        <v>0</v>
      </c>
      <c r="D56" s="5">
        <f t="shared" si="9"/>
        <v>0</v>
      </c>
      <c r="E56" s="2"/>
      <c r="L56">
        <f t="shared" si="7"/>
        <v>0</v>
      </c>
    </row>
    <row r="57" spans="1:15" x14ac:dyDescent="0.3">
      <c r="A57" t="s">
        <v>20</v>
      </c>
      <c r="B57" s="1">
        <v>0</v>
      </c>
      <c r="C57">
        <f t="shared" si="8"/>
        <v>0</v>
      </c>
      <c r="D57">
        <f t="shared" si="9"/>
        <v>0</v>
      </c>
      <c r="E57" s="2"/>
      <c r="L57">
        <f t="shared" si="7"/>
        <v>0</v>
      </c>
    </row>
    <row r="58" spans="1:15" x14ac:dyDescent="0.3">
      <c r="A58" s="5" t="s">
        <v>21</v>
      </c>
      <c r="B58" s="6">
        <v>0.78990000000000005</v>
      </c>
      <c r="C58" s="5">
        <f t="shared" si="8"/>
        <v>789.90000000000009</v>
      </c>
      <c r="D58" s="5">
        <f t="shared" si="9"/>
        <v>789.90000000000009</v>
      </c>
      <c r="E58" s="2"/>
      <c r="L58">
        <f t="shared" si="7"/>
        <v>177.57658407570003</v>
      </c>
      <c r="M58" t="s">
        <v>55</v>
      </c>
    </row>
    <row r="59" spans="1:15" x14ac:dyDescent="0.3">
      <c r="A59" t="s">
        <v>22</v>
      </c>
      <c r="B59" s="1">
        <v>1.3211999999999999</v>
      </c>
      <c r="C59">
        <f t="shared" si="8"/>
        <v>1321.1999999999998</v>
      </c>
      <c r="D59">
        <f t="shared" si="9"/>
        <v>1321.1999999999998</v>
      </c>
      <c r="E59" s="2"/>
      <c r="L59">
        <f t="shared" si="7"/>
        <v>297.01757549159998</v>
      </c>
      <c r="M59" t="s">
        <v>56</v>
      </c>
    </row>
    <row r="60" spans="1:15" x14ac:dyDescent="0.3">
      <c r="A60" s="5" t="s">
        <v>23</v>
      </c>
      <c r="B60" s="6">
        <v>-4.24E-2</v>
      </c>
      <c r="C60" s="5">
        <f t="shared" si="8"/>
        <v>-42.4</v>
      </c>
      <c r="D60" s="5">
        <f t="shared" si="9"/>
        <v>42.4</v>
      </c>
      <c r="E60" s="2"/>
      <c r="L60">
        <f t="shared" si="7"/>
        <v>-9.5318991832000002</v>
      </c>
    </row>
    <row r="61" spans="1:15" x14ac:dyDescent="0.3">
      <c r="A61" t="s">
        <v>24</v>
      </c>
      <c r="B61" s="1">
        <v>-3.8199999999999998E-2</v>
      </c>
      <c r="C61">
        <f t="shared" si="8"/>
        <v>-38.199999999999996</v>
      </c>
      <c r="D61">
        <f t="shared" si="9"/>
        <v>38.199999999999996</v>
      </c>
      <c r="E61" s="2"/>
      <c r="L61">
        <f t="shared" si="7"/>
        <v>-8.5877016225999991</v>
      </c>
    </row>
    <row r="62" spans="1:15" x14ac:dyDescent="0.3">
      <c r="A62" s="5" t="s">
        <v>25</v>
      </c>
      <c r="B62" s="1">
        <v>-4.24E-2</v>
      </c>
      <c r="C62" s="5">
        <f t="shared" si="8"/>
        <v>-42.4</v>
      </c>
      <c r="D62" s="5">
        <f t="shared" si="9"/>
        <v>42.4</v>
      </c>
      <c r="E62" s="2"/>
      <c r="L62">
        <f t="shared" si="7"/>
        <v>-9.5318991832000002</v>
      </c>
    </row>
    <row r="63" spans="1:15" x14ac:dyDescent="0.3">
      <c r="A63" t="s">
        <v>26</v>
      </c>
      <c r="B63" s="1">
        <v>-3.8199999999999998E-2</v>
      </c>
      <c r="C63">
        <f t="shared" si="8"/>
        <v>-38.199999999999996</v>
      </c>
      <c r="D63">
        <f t="shared" si="9"/>
        <v>38.199999999999996</v>
      </c>
      <c r="E63" s="2"/>
      <c r="L63">
        <f t="shared" si="7"/>
        <v>-8.5877016225999991</v>
      </c>
    </row>
    <row r="64" spans="1:15" x14ac:dyDescent="0.3">
      <c r="A64" s="5" t="s">
        <v>27</v>
      </c>
      <c r="B64" s="1">
        <v>-4.24E-2</v>
      </c>
      <c r="C64" s="5">
        <f t="shared" si="8"/>
        <v>-42.4</v>
      </c>
      <c r="D64" s="5">
        <f t="shared" si="9"/>
        <v>42.4</v>
      </c>
      <c r="E64" s="2"/>
      <c r="L64">
        <f t="shared" si="7"/>
        <v>-9.5318991832000002</v>
      </c>
    </row>
    <row r="65" spans="1:12" x14ac:dyDescent="0.3">
      <c r="A65" t="s">
        <v>28</v>
      </c>
      <c r="B65" s="1">
        <v>-3.8199999999999998E-2</v>
      </c>
      <c r="C65">
        <f t="shared" si="8"/>
        <v>-38.199999999999996</v>
      </c>
      <c r="D65">
        <f t="shared" si="9"/>
        <v>38.199999999999996</v>
      </c>
      <c r="E65" s="2"/>
      <c r="L65">
        <f t="shared" si="7"/>
        <v>-8.5877016225999991</v>
      </c>
    </row>
    <row r="66" spans="1:12" x14ac:dyDescent="0.3">
      <c r="B66" s="1"/>
    </row>
    <row r="67" spans="1:12" x14ac:dyDescent="0.3">
      <c r="B67" s="1"/>
    </row>
    <row r="68" spans="1:12" x14ac:dyDescent="0.3">
      <c r="B68" s="1"/>
    </row>
    <row r="69" spans="1:12" x14ac:dyDescent="0.3">
      <c r="B69" s="1"/>
    </row>
    <row r="70" spans="1:12" x14ac:dyDescent="0.3">
      <c r="B70" s="1"/>
    </row>
    <row r="71" spans="1:12" x14ac:dyDescent="0.3">
      <c r="B71" s="1"/>
    </row>
    <row r="72" spans="1:12" x14ac:dyDescent="0.3">
      <c r="B72" s="1"/>
    </row>
    <row r="73" spans="1:12" x14ac:dyDescent="0.3">
      <c r="B73" s="1"/>
    </row>
    <row r="74" spans="1:12" x14ac:dyDescent="0.3">
      <c r="B74" s="1"/>
    </row>
    <row r="75" spans="1:12" x14ac:dyDescent="0.3">
      <c r="B75" s="1"/>
    </row>
    <row r="76" spans="1:12" x14ac:dyDescent="0.3">
      <c r="B76" s="1"/>
    </row>
    <row r="77" spans="1:12" x14ac:dyDescent="0.3">
      <c r="B77" s="1"/>
    </row>
    <row r="78" spans="1:12" x14ac:dyDescent="0.3">
      <c r="B78" s="1"/>
    </row>
    <row r="79" spans="1:12" x14ac:dyDescent="0.3">
      <c r="B79" s="1"/>
    </row>
    <row r="80" spans="1:1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19" workbookViewId="0">
      <selection activeCell="B3" sqref="B3:B10"/>
    </sheetView>
  </sheetViews>
  <sheetFormatPr defaultRowHeight="14.4" x14ac:dyDescent="0.3"/>
  <cols>
    <col min="2" max="2" width="8.88671875" customWidth="1"/>
  </cols>
  <sheetData>
    <row r="1" spans="1:9" x14ac:dyDescent="0.3">
      <c r="B1" s="1" t="s">
        <v>0</v>
      </c>
      <c r="C1" t="s">
        <v>29</v>
      </c>
    </row>
    <row r="2" spans="1:9" x14ac:dyDescent="0.3">
      <c r="B2" s="1"/>
      <c r="E2" s="2" t="s">
        <v>41</v>
      </c>
      <c r="F2" t="s">
        <v>42</v>
      </c>
      <c r="H2" t="s">
        <v>45</v>
      </c>
      <c r="I2" t="s">
        <v>46</v>
      </c>
    </row>
    <row r="3" spans="1:9" x14ac:dyDescent="0.3">
      <c r="A3" s="12" t="s">
        <v>7</v>
      </c>
      <c r="B3" s="13">
        <v>67.081999999999994</v>
      </c>
      <c r="C3" s="12">
        <f t="shared" ref="C3:C9" si="0">B3</f>
        <v>67.081999999999994</v>
      </c>
      <c r="E3" s="2">
        <v>0.15</v>
      </c>
      <c r="F3" s="12">
        <f>B3/E3</f>
        <v>447.21333333333331</v>
      </c>
      <c r="H3">
        <v>-57</v>
      </c>
      <c r="I3">
        <v>-75</v>
      </c>
    </row>
    <row r="4" spans="1:9" x14ac:dyDescent="0.3">
      <c r="A4" t="s">
        <v>8</v>
      </c>
      <c r="B4" s="1">
        <v>-3.1366999999999998</v>
      </c>
      <c r="C4" s="3">
        <f t="shared" si="0"/>
        <v>-3.1366999999999998</v>
      </c>
      <c r="E4" s="2"/>
    </row>
    <row r="5" spans="1:9" x14ac:dyDescent="0.3">
      <c r="A5" t="s">
        <v>10</v>
      </c>
      <c r="B5" s="1">
        <v>-1.3573</v>
      </c>
      <c r="C5" s="3">
        <f t="shared" si="0"/>
        <v>-1.3573</v>
      </c>
      <c r="E5" s="2"/>
    </row>
    <row r="6" spans="1:9" x14ac:dyDescent="0.3">
      <c r="A6" t="s">
        <v>9</v>
      </c>
      <c r="B6" s="1">
        <v>-3.1366999999999998</v>
      </c>
      <c r="C6" s="3">
        <f t="shared" si="0"/>
        <v>-3.1366999999999998</v>
      </c>
      <c r="E6" s="2" t="s">
        <v>43</v>
      </c>
      <c r="F6" t="s">
        <v>44</v>
      </c>
    </row>
    <row r="7" spans="1:9" x14ac:dyDescent="0.3">
      <c r="A7" s="14" t="s">
        <v>5</v>
      </c>
      <c r="B7" s="15">
        <v>99.325299999999999</v>
      </c>
      <c r="C7" s="14">
        <f t="shared" si="0"/>
        <v>99.325299999999999</v>
      </c>
      <c r="E7" s="2">
        <v>0.12</v>
      </c>
      <c r="F7" s="12">
        <f>B7/E7</f>
        <v>827.71083333333331</v>
      </c>
    </row>
    <row r="8" spans="1:9" x14ac:dyDescent="0.3">
      <c r="A8" t="s">
        <v>6</v>
      </c>
      <c r="B8" s="1">
        <v>6.8914</v>
      </c>
      <c r="C8" s="3">
        <f t="shared" si="0"/>
        <v>6.8914</v>
      </c>
      <c r="E8" s="2"/>
    </row>
    <row r="9" spans="1:9" x14ac:dyDescent="0.3">
      <c r="A9" t="s">
        <v>11</v>
      </c>
      <c r="B9" s="1">
        <v>-9.8417999999999992</v>
      </c>
      <c r="C9" s="3">
        <f t="shared" si="0"/>
        <v>-9.8417999999999992</v>
      </c>
      <c r="E9" s="2"/>
    </row>
    <row r="10" spans="1:9" ht="15" thickBot="1" x14ac:dyDescent="0.35">
      <c r="A10" t="s">
        <v>12</v>
      </c>
      <c r="B10" s="1">
        <v>6.8914</v>
      </c>
      <c r="C10" s="3">
        <f t="shared" ref="C10" si="1">B10</f>
        <v>6.8914</v>
      </c>
      <c r="E10" s="2"/>
    </row>
    <row r="11" spans="1:9" ht="15" thickBot="1" x14ac:dyDescent="0.35">
      <c r="B11" s="1"/>
      <c r="E11" s="2"/>
      <c r="G11" s="9" t="s">
        <v>39</v>
      </c>
      <c r="H11" s="8">
        <v>138</v>
      </c>
    </row>
    <row r="12" spans="1:9" ht="15" thickBot="1" x14ac:dyDescent="0.35">
      <c r="B12" s="1"/>
      <c r="E12" s="2"/>
      <c r="G12" s="10" t="s">
        <v>40</v>
      </c>
      <c r="H12" s="8">
        <v>0.5</v>
      </c>
    </row>
    <row r="13" spans="1:9" x14ac:dyDescent="0.3">
      <c r="B13" s="1" t="s">
        <v>1</v>
      </c>
      <c r="E13" s="2"/>
    </row>
    <row r="14" spans="1:9" x14ac:dyDescent="0.3">
      <c r="A14" t="s">
        <v>7</v>
      </c>
      <c r="B14" s="1">
        <v>-0.59009999999999996</v>
      </c>
      <c r="C14">
        <f>B14</f>
        <v>-0.59009999999999996</v>
      </c>
      <c r="E14" s="2"/>
      <c r="H14" t="s">
        <v>45</v>
      </c>
      <c r="I14" t="s">
        <v>46</v>
      </c>
    </row>
    <row r="15" spans="1:9" x14ac:dyDescent="0.3">
      <c r="A15" t="s">
        <v>8</v>
      </c>
      <c r="B15" s="1">
        <v>-3.1366999999999998</v>
      </c>
      <c r="C15">
        <f t="shared" ref="C15:C22" si="2">B15</f>
        <v>-3.1366999999999998</v>
      </c>
      <c r="E15" s="2"/>
    </row>
    <row r="16" spans="1:9" x14ac:dyDescent="0.3">
      <c r="A16" t="s">
        <v>10</v>
      </c>
      <c r="B16" s="1">
        <v>-1.3573</v>
      </c>
      <c r="C16">
        <f t="shared" si="2"/>
        <v>-1.3573</v>
      </c>
      <c r="E16" s="2"/>
    </row>
    <row r="17" spans="1:10" x14ac:dyDescent="0.3">
      <c r="A17" t="s">
        <v>9</v>
      </c>
      <c r="B17" s="1">
        <v>-3.1366999999999998</v>
      </c>
      <c r="C17">
        <f t="shared" si="2"/>
        <v>-3.1366999999999998</v>
      </c>
      <c r="E17" s="2"/>
    </row>
    <row r="18" spans="1:10" x14ac:dyDescent="0.3">
      <c r="A18" t="s">
        <v>5</v>
      </c>
      <c r="B18" s="1">
        <v>-5.7115999999999998</v>
      </c>
      <c r="C18">
        <f t="shared" si="2"/>
        <v>-5.7115999999999998</v>
      </c>
      <c r="E18" s="2"/>
    </row>
    <row r="19" spans="1:10" x14ac:dyDescent="0.3">
      <c r="A19" t="s">
        <v>6</v>
      </c>
      <c r="B19" s="1">
        <v>6.8914</v>
      </c>
      <c r="C19">
        <f t="shared" si="2"/>
        <v>6.8914</v>
      </c>
      <c r="E19" s="2"/>
    </row>
    <row r="20" spans="1:10" x14ac:dyDescent="0.3">
      <c r="A20" t="s">
        <v>11</v>
      </c>
      <c r="B20" s="1">
        <v>-9.8417999999999992</v>
      </c>
      <c r="C20">
        <f t="shared" si="2"/>
        <v>-9.8417999999999992</v>
      </c>
      <c r="E20" s="2"/>
    </row>
    <row r="21" spans="1:10" x14ac:dyDescent="0.3">
      <c r="A21" t="s">
        <v>12</v>
      </c>
      <c r="B21" s="1">
        <v>6.8914</v>
      </c>
      <c r="C21">
        <f t="shared" si="2"/>
        <v>6.8914</v>
      </c>
      <c r="E21" s="2"/>
    </row>
    <row r="22" spans="1:10" x14ac:dyDescent="0.3">
      <c r="B22" s="1">
        <v>6.8914</v>
      </c>
      <c r="C22">
        <f t="shared" si="2"/>
        <v>6.8914</v>
      </c>
      <c r="E22" s="2"/>
    </row>
    <row r="23" spans="1:10" x14ac:dyDescent="0.3">
      <c r="B23" s="1"/>
      <c r="E23" s="2"/>
    </row>
    <row r="24" spans="1:10" ht="15" thickBot="1" x14ac:dyDescent="0.35">
      <c r="B24" s="1"/>
      <c r="E24" s="2"/>
    </row>
    <row r="25" spans="1:10" x14ac:dyDescent="0.3">
      <c r="A25" s="16"/>
      <c r="B25" s="17" t="s">
        <v>2</v>
      </c>
      <c r="C25" s="18"/>
      <c r="D25" s="18"/>
      <c r="E25" s="19"/>
      <c r="F25" s="20"/>
      <c r="G25" t="s">
        <v>30</v>
      </c>
    </row>
    <row r="26" spans="1:10" x14ac:dyDescent="0.3">
      <c r="A26" s="21"/>
      <c r="B26" s="22"/>
      <c r="C26" s="23"/>
      <c r="D26" s="23"/>
      <c r="E26" s="24"/>
      <c r="F26" s="25"/>
    </row>
    <row r="27" spans="1:10" x14ac:dyDescent="0.3">
      <c r="A27" s="26" t="s">
        <v>13</v>
      </c>
      <c r="B27" s="27">
        <v>33.709200000000003</v>
      </c>
      <c r="C27" s="28">
        <f>B27</f>
        <v>33.709200000000003</v>
      </c>
      <c r="D27" s="28">
        <f>ABS(C27)</f>
        <v>33.709200000000003</v>
      </c>
      <c r="E27" s="24">
        <f>D27+D35</f>
        <v>179.5147</v>
      </c>
      <c r="F27" s="29">
        <f>E27+E28</f>
        <v>471.2697</v>
      </c>
      <c r="G27" t="s">
        <v>31</v>
      </c>
      <c r="H27">
        <f>3*H11*H12/4</f>
        <v>51.75</v>
      </c>
      <c r="J27">
        <f>C27*0.224808943</f>
        <v>7.5781296213756013</v>
      </c>
    </row>
    <row r="28" spans="1:10" x14ac:dyDescent="0.3">
      <c r="A28" s="30" t="s">
        <v>14</v>
      </c>
      <c r="B28" s="31">
        <v>91.940799999999996</v>
      </c>
      <c r="C28" s="32">
        <f t="shared" ref="C28:C42" si="3">B28</f>
        <v>91.940799999999996</v>
      </c>
      <c r="D28" s="32">
        <f t="shared" ref="D28:D42" si="4">ABS(C28)</f>
        <v>91.940799999999996</v>
      </c>
      <c r="E28" s="24">
        <f>D28+D36</f>
        <v>291.755</v>
      </c>
      <c r="F28" s="25"/>
      <c r="G28" t="s">
        <v>32</v>
      </c>
      <c r="H28">
        <f>H11/4*H12</f>
        <v>17.25</v>
      </c>
      <c r="J28">
        <f t="shared" ref="J28:J42" si="5">C28*0.224808943</f>
        <v>20.669114066574402</v>
      </c>
    </row>
    <row r="29" spans="1:10" x14ac:dyDescent="0.3">
      <c r="A29" s="33" t="s">
        <v>15</v>
      </c>
      <c r="B29" s="34">
        <v>-17.25</v>
      </c>
      <c r="C29" s="35">
        <f t="shared" si="3"/>
        <v>-17.25</v>
      </c>
      <c r="D29" s="35">
        <f t="shared" si="4"/>
        <v>17.25</v>
      </c>
      <c r="E29" s="24"/>
      <c r="F29" s="25"/>
      <c r="G29" t="s">
        <v>33</v>
      </c>
      <c r="H29">
        <f>H11/4*H12</f>
        <v>17.25</v>
      </c>
      <c r="J29">
        <f t="shared" si="5"/>
        <v>-3.8779542667500002</v>
      </c>
    </row>
    <row r="30" spans="1:10" x14ac:dyDescent="0.3">
      <c r="A30" s="21" t="s">
        <v>16</v>
      </c>
      <c r="B30" s="22">
        <v>-17.25</v>
      </c>
      <c r="C30" s="23">
        <f t="shared" si="3"/>
        <v>-17.25</v>
      </c>
      <c r="D30" s="23">
        <f t="shared" si="4"/>
        <v>17.25</v>
      </c>
      <c r="E30" s="24"/>
      <c r="F30" s="25"/>
      <c r="G30" t="s">
        <v>34</v>
      </c>
      <c r="H30">
        <f>H11/4*H12</f>
        <v>17.25</v>
      </c>
      <c r="J30">
        <f t="shared" si="5"/>
        <v>-3.8779542667500002</v>
      </c>
    </row>
    <row r="31" spans="1:10" x14ac:dyDescent="0.3">
      <c r="A31" s="33" t="s">
        <v>17</v>
      </c>
      <c r="B31" s="34">
        <v>-17.25</v>
      </c>
      <c r="C31" s="35">
        <f t="shared" si="3"/>
        <v>-17.25</v>
      </c>
      <c r="D31" s="35">
        <f t="shared" si="4"/>
        <v>17.25</v>
      </c>
      <c r="E31" s="24"/>
      <c r="F31" s="25"/>
      <c r="G31" t="s">
        <v>35</v>
      </c>
      <c r="H31">
        <f>H11/4</f>
        <v>34.5</v>
      </c>
      <c r="J31">
        <f t="shared" si="5"/>
        <v>-3.8779542667500002</v>
      </c>
    </row>
    <row r="32" spans="1:10" x14ac:dyDescent="0.3">
      <c r="A32" s="21" t="s">
        <v>18</v>
      </c>
      <c r="B32" s="22">
        <v>-17.25</v>
      </c>
      <c r="C32" s="23">
        <f t="shared" si="3"/>
        <v>-17.25</v>
      </c>
      <c r="D32" s="23">
        <f t="shared" si="4"/>
        <v>17.25</v>
      </c>
      <c r="E32" s="24"/>
      <c r="F32" s="25"/>
      <c r="G32" t="s">
        <v>36</v>
      </c>
      <c r="H32">
        <f>H11/4</f>
        <v>34.5</v>
      </c>
      <c r="J32">
        <f t="shared" si="5"/>
        <v>-3.8779542667500002</v>
      </c>
    </row>
    <row r="33" spans="1:10" x14ac:dyDescent="0.3">
      <c r="A33" s="33" t="s">
        <v>19</v>
      </c>
      <c r="B33" s="34">
        <v>-17.25</v>
      </c>
      <c r="C33" s="35">
        <f t="shared" si="3"/>
        <v>-17.25</v>
      </c>
      <c r="D33" s="35">
        <f t="shared" si="4"/>
        <v>17.25</v>
      </c>
      <c r="E33" s="24"/>
      <c r="F33" s="25"/>
      <c r="G33" t="s">
        <v>37</v>
      </c>
      <c r="H33">
        <f>H11/4</f>
        <v>34.5</v>
      </c>
      <c r="J33">
        <f t="shared" si="5"/>
        <v>-3.8779542667500002</v>
      </c>
    </row>
    <row r="34" spans="1:10" x14ac:dyDescent="0.3">
      <c r="A34" s="21" t="s">
        <v>20</v>
      </c>
      <c r="B34" s="22">
        <v>-17.25</v>
      </c>
      <c r="C34" s="23">
        <f t="shared" si="3"/>
        <v>-17.25</v>
      </c>
      <c r="D34" s="23">
        <f t="shared" si="4"/>
        <v>17.25</v>
      </c>
      <c r="E34" s="24"/>
      <c r="F34" s="25"/>
      <c r="G34" t="s">
        <v>38</v>
      </c>
      <c r="H34">
        <f>H11/4</f>
        <v>34.5</v>
      </c>
      <c r="J34">
        <f t="shared" si="5"/>
        <v>-3.8779542667500002</v>
      </c>
    </row>
    <row r="35" spans="1:10" x14ac:dyDescent="0.3">
      <c r="A35" s="26" t="s">
        <v>21</v>
      </c>
      <c r="B35" s="27">
        <v>-145.80549999999999</v>
      </c>
      <c r="C35" s="28">
        <f t="shared" si="3"/>
        <v>-145.80549999999999</v>
      </c>
      <c r="D35" s="28">
        <f t="shared" si="4"/>
        <v>145.80549999999999</v>
      </c>
      <c r="E35" s="24"/>
      <c r="F35" s="25"/>
      <c r="J35">
        <f t="shared" si="5"/>
        <v>-32.778380338586501</v>
      </c>
    </row>
    <row r="36" spans="1:10" x14ac:dyDescent="0.3">
      <c r="A36" s="30" t="s">
        <v>22</v>
      </c>
      <c r="B36" s="31">
        <v>-199.8142</v>
      </c>
      <c r="C36" s="32">
        <f t="shared" si="3"/>
        <v>-199.8142</v>
      </c>
      <c r="D36" s="32">
        <f t="shared" si="4"/>
        <v>199.8142</v>
      </c>
      <c r="E36" s="24"/>
      <c r="F36" s="25"/>
      <c r="J36">
        <f t="shared" si="5"/>
        <v>-44.920019098390604</v>
      </c>
    </row>
    <row r="37" spans="1:10" x14ac:dyDescent="0.3">
      <c r="A37" s="33" t="s">
        <v>23</v>
      </c>
      <c r="B37" s="34">
        <v>-30.8703</v>
      </c>
      <c r="C37" s="35">
        <f t="shared" si="3"/>
        <v>-30.8703</v>
      </c>
      <c r="D37" s="35">
        <f t="shared" si="4"/>
        <v>30.8703</v>
      </c>
      <c r="E37" s="24"/>
      <c r="F37" s="25"/>
      <c r="J37">
        <f t="shared" si="5"/>
        <v>-6.9399195130929003</v>
      </c>
    </row>
    <row r="38" spans="1:10" x14ac:dyDescent="0.3">
      <c r="A38" s="36" t="s">
        <v>24</v>
      </c>
      <c r="B38" s="37">
        <v>-26.652000000000001</v>
      </c>
      <c r="C38" s="38">
        <f t="shared" si="3"/>
        <v>-26.652000000000001</v>
      </c>
      <c r="D38" s="38">
        <f t="shared" si="4"/>
        <v>26.652000000000001</v>
      </c>
      <c r="E38" s="24"/>
      <c r="F38" s="25"/>
      <c r="J38">
        <f t="shared" si="5"/>
        <v>-5.9916079488360001</v>
      </c>
    </row>
    <row r="39" spans="1:10" x14ac:dyDescent="0.3">
      <c r="A39" s="33" t="s">
        <v>25</v>
      </c>
      <c r="B39" s="34">
        <v>-30.8703</v>
      </c>
      <c r="C39" s="35">
        <f t="shared" si="3"/>
        <v>-30.8703</v>
      </c>
      <c r="D39" s="35">
        <f t="shared" si="4"/>
        <v>30.8703</v>
      </c>
      <c r="E39" s="24"/>
      <c r="F39" s="25"/>
      <c r="J39">
        <f t="shared" si="5"/>
        <v>-6.9399195130929003</v>
      </c>
    </row>
    <row r="40" spans="1:10" x14ac:dyDescent="0.3">
      <c r="A40" s="21" t="s">
        <v>26</v>
      </c>
      <c r="B40" s="22">
        <v>-26.652000000000001</v>
      </c>
      <c r="C40" s="23">
        <f t="shared" si="3"/>
        <v>-26.652000000000001</v>
      </c>
      <c r="D40" s="23">
        <f t="shared" si="4"/>
        <v>26.652000000000001</v>
      </c>
      <c r="E40" s="24"/>
      <c r="F40" s="25"/>
      <c r="J40">
        <f t="shared" si="5"/>
        <v>-5.9916079488360001</v>
      </c>
    </row>
    <row r="41" spans="1:10" x14ac:dyDescent="0.3">
      <c r="A41" s="33" t="s">
        <v>27</v>
      </c>
      <c r="B41" s="34">
        <v>-30.8703</v>
      </c>
      <c r="C41" s="35">
        <f t="shared" si="3"/>
        <v>-30.8703</v>
      </c>
      <c r="D41" s="35">
        <f t="shared" si="4"/>
        <v>30.8703</v>
      </c>
      <c r="E41" s="24"/>
      <c r="F41" s="25"/>
      <c r="J41">
        <f t="shared" si="5"/>
        <v>-6.9399195130929003</v>
      </c>
    </row>
    <row r="42" spans="1:10" ht="15" thickBot="1" x14ac:dyDescent="0.35">
      <c r="A42" s="39" t="s">
        <v>28</v>
      </c>
      <c r="B42" s="40">
        <v>-26.652000000000001</v>
      </c>
      <c r="C42" s="41">
        <f t="shared" si="3"/>
        <v>-26.652000000000001</v>
      </c>
      <c r="D42" s="41">
        <f t="shared" si="4"/>
        <v>26.652000000000001</v>
      </c>
      <c r="E42" s="42"/>
      <c r="F42" s="43"/>
      <c r="J42">
        <f t="shared" si="5"/>
        <v>-5.9916079488360001</v>
      </c>
    </row>
    <row r="43" spans="1:10" x14ac:dyDescent="0.3">
      <c r="B43" s="1"/>
      <c r="E43" s="2"/>
    </row>
    <row r="44" spans="1:10" x14ac:dyDescent="0.3">
      <c r="B44" s="1"/>
      <c r="E44" s="2"/>
    </row>
    <row r="45" spans="1:10" x14ac:dyDescent="0.3">
      <c r="B45" s="1" t="s">
        <v>4</v>
      </c>
      <c r="E45" s="2"/>
    </row>
    <row r="46" spans="1:10" x14ac:dyDescent="0.3">
      <c r="B46" s="1"/>
      <c r="E46" s="2"/>
    </row>
    <row r="47" spans="1:10" x14ac:dyDescent="0.3">
      <c r="A47" s="5" t="s">
        <v>13</v>
      </c>
      <c r="B47" s="6">
        <v>43.391100000000002</v>
      </c>
      <c r="C47" s="5">
        <f>B47</f>
        <v>43.391100000000002</v>
      </c>
      <c r="D47" s="5">
        <f>ABS(C47)</f>
        <v>43.391100000000002</v>
      </c>
      <c r="E47" s="2">
        <f>D47+D55</f>
        <v>117.6096</v>
      </c>
      <c r="F47" s="11">
        <f>E47+E48</f>
        <v>341.32749999999999</v>
      </c>
      <c r="J47">
        <f t="shared" ref="J47:J62" si="6">C47*0.224808943</f>
        <v>9.754707326607301</v>
      </c>
    </row>
    <row r="48" spans="1:10" x14ac:dyDescent="0.3">
      <c r="A48" t="s">
        <v>14</v>
      </c>
      <c r="B48" s="1">
        <v>97.757300000000001</v>
      </c>
      <c r="C48">
        <f t="shared" ref="C48:C62" si="7">B48</f>
        <v>97.757300000000001</v>
      </c>
      <c r="D48">
        <f t="shared" ref="D48:D62" si="8">ABS(C48)</f>
        <v>97.757300000000001</v>
      </c>
      <c r="E48" s="2">
        <f>D48+D56</f>
        <v>223.71789999999999</v>
      </c>
      <c r="J48">
        <f t="shared" si="6"/>
        <v>21.976715283533903</v>
      </c>
    </row>
    <row r="49" spans="1:10" x14ac:dyDescent="0.3">
      <c r="A49" s="5" t="s">
        <v>15</v>
      </c>
      <c r="B49" s="6">
        <v>-17.25</v>
      </c>
      <c r="C49" s="5">
        <f t="shared" si="7"/>
        <v>-17.25</v>
      </c>
      <c r="D49" s="5">
        <f t="shared" si="8"/>
        <v>17.25</v>
      </c>
      <c r="E49" s="2"/>
      <c r="J49">
        <f t="shared" si="6"/>
        <v>-3.8779542667500002</v>
      </c>
    </row>
    <row r="50" spans="1:10" x14ac:dyDescent="0.3">
      <c r="A50" t="s">
        <v>16</v>
      </c>
      <c r="B50" s="1">
        <v>-17.25</v>
      </c>
      <c r="C50">
        <f t="shared" si="7"/>
        <v>-17.25</v>
      </c>
      <c r="D50">
        <f t="shared" si="8"/>
        <v>17.25</v>
      </c>
      <c r="E50" s="2"/>
      <c r="J50">
        <f t="shared" si="6"/>
        <v>-3.8779542667500002</v>
      </c>
    </row>
    <row r="51" spans="1:10" x14ac:dyDescent="0.3">
      <c r="A51" s="5" t="s">
        <v>17</v>
      </c>
      <c r="B51" s="6">
        <v>-17.25</v>
      </c>
      <c r="C51" s="5">
        <f t="shared" si="7"/>
        <v>-17.25</v>
      </c>
      <c r="D51" s="5">
        <f t="shared" si="8"/>
        <v>17.25</v>
      </c>
      <c r="E51" s="7"/>
      <c r="J51">
        <f t="shared" si="6"/>
        <v>-3.8779542667500002</v>
      </c>
    </row>
    <row r="52" spans="1:10" x14ac:dyDescent="0.3">
      <c r="A52" t="s">
        <v>18</v>
      </c>
      <c r="B52" s="1">
        <v>-17.25</v>
      </c>
      <c r="C52">
        <f t="shared" si="7"/>
        <v>-17.25</v>
      </c>
      <c r="D52">
        <f t="shared" si="8"/>
        <v>17.25</v>
      </c>
      <c r="E52" s="2"/>
      <c r="J52">
        <f t="shared" si="6"/>
        <v>-3.8779542667500002</v>
      </c>
    </row>
    <row r="53" spans="1:10" x14ac:dyDescent="0.3">
      <c r="A53" s="5" t="s">
        <v>19</v>
      </c>
      <c r="B53" s="6">
        <v>-17.25</v>
      </c>
      <c r="C53" s="5">
        <f t="shared" si="7"/>
        <v>-17.25</v>
      </c>
      <c r="D53" s="5">
        <f t="shared" si="8"/>
        <v>17.25</v>
      </c>
      <c r="E53" s="2"/>
      <c r="J53">
        <f t="shared" si="6"/>
        <v>-3.8779542667500002</v>
      </c>
    </row>
    <row r="54" spans="1:10" x14ac:dyDescent="0.3">
      <c r="A54" t="s">
        <v>20</v>
      </c>
      <c r="B54" s="1">
        <v>-17.25</v>
      </c>
      <c r="C54">
        <f t="shared" si="7"/>
        <v>-17.25</v>
      </c>
      <c r="D54">
        <f t="shared" si="8"/>
        <v>17.25</v>
      </c>
      <c r="E54" s="2"/>
      <c r="J54">
        <f t="shared" si="6"/>
        <v>-3.8779542667500002</v>
      </c>
    </row>
    <row r="55" spans="1:10" x14ac:dyDescent="0.3">
      <c r="A55" s="5" t="s">
        <v>21</v>
      </c>
      <c r="B55" s="6">
        <v>74.218500000000006</v>
      </c>
      <c r="C55" s="5">
        <f t="shared" si="7"/>
        <v>74.218500000000006</v>
      </c>
      <c r="D55" s="5">
        <f t="shared" si="8"/>
        <v>74.218500000000006</v>
      </c>
      <c r="E55" s="2"/>
      <c r="J55">
        <f t="shared" si="6"/>
        <v>16.684982536045503</v>
      </c>
    </row>
    <row r="56" spans="1:10" x14ac:dyDescent="0.3">
      <c r="A56" t="s">
        <v>22</v>
      </c>
      <c r="B56" s="1">
        <v>125.9606</v>
      </c>
      <c r="C56">
        <f t="shared" si="7"/>
        <v>125.9606</v>
      </c>
      <c r="D56">
        <f t="shared" si="8"/>
        <v>125.9606</v>
      </c>
      <c r="E56" s="2"/>
      <c r="J56">
        <f t="shared" si="6"/>
        <v>28.317069345645802</v>
      </c>
    </row>
    <row r="57" spans="1:10" x14ac:dyDescent="0.3">
      <c r="A57" s="5" t="s">
        <v>23</v>
      </c>
      <c r="B57" s="6">
        <v>-30.8703</v>
      </c>
      <c r="C57" s="5">
        <f t="shared" si="7"/>
        <v>-30.8703</v>
      </c>
      <c r="D57" s="5">
        <f t="shared" si="8"/>
        <v>30.8703</v>
      </c>
      <c r="E57" s="2"/>
      <c r="J57">
        <f t="shared" si="6"/>
        <v>-6.9399195130929003</v>
      </c>
    </row>
    <row r="58" spans="1:10" x14ac:dyDescent="0.3">
      <c r="A58" t="s">
        <v>24</v>
      </c>
      <c r="B58" s="1">
        <v>-26.652000000000001</v>
      </c>
      <c r="C58">
        <f t="shared" si="7"/>
        <v>-26.652000000000001</v>
      </c>
      <c r="D58">
        <f t="shared" si="8"/>
        <v>26.652000000000001</v>
      </c>
      <c r="E58" s="2"/>
      <c r="J58">
        <f t="shared" si="6"/>
        <v>-5.9916079488360001</v>
      </c>
    </row>
    <row r="59" spans="1:10" x14ac:dyDescent="0.3">
      <c r="A59" s="5" t="s">
        <v>25</v>
      </c>
      <c r="B59" s="6">
        <v>-30.8703</v>
      </c>
      <c r="C59" s="5">
        <f t="shared" si="7"/>
        <v>-30.8703</v>
      </c>
      <c r="D59" s="5">
        <f t="shared" si="8"/>
        <v>30.8703</v>
      </c>
      <c r="E59" s="2"/>
      <c r="J59">
        <f t="shared" si="6"/>
        <v>-6.9399195130929003</v>
      </c>
    </row>
    <row r="60" spans="1:10" x14ac:dyDescent="0.3">
      <c r="A60" t="s">
        <v>26</v>
      </c>
      <c r="B60" s="1">
        <v>-26.652000000000001</v>
      </c>
      <c r="C60">
        <f t="shared" si="7"/>
        <v>-26.652000000000001</v>
      </c>
      <c r="D60">
        <f t="shared" si="8"/>
        <v>26.652000000000001</v>
      </c>
      <c r="E60" s="2"/>
      <c r="J60">
        <f t="shared" si="6"/>
        <v>-5.9916079488360001</v>
      </c>
    </row>
    <row r="61" spans="1:10" x14ac:dyDescent="0.3">
      <c r="A61" s="5" t="s">
        <v>27</v>
      </c>
      <c r="B61" s="6">
        <v>-30.8703</v>
      </c>
      <c r="C61" s="5">
        <f t="shared" si="7"/>
        <v>-30.8703</v>
      </c>
      <c r="D61" s="5">
        <f t="shared" si="8"/>
        <v>30.8703</v>
      </c>
      <c r="E61" s="2"/>
      <c r="J61">
        <f t="shared" si="6"/>
        <v>-6.9399195130929003</v>
      </c>
    </row>
    <row r="62" spans="1:10" x14ac:dyDescent="0.3">
      <c r="A62" t="s">
        <v>28</v>
      </c>
      <c r="B62" s="1">
        <v>-26.652000000000001</v>
      </c>
      <c r="C62">
        <f t="shared" si="7"/>
        <v>-26.652000000000001</v>
      </c>
      <c r="D62">
        <f t="shared" si="8"/>
        <v>26.652000000000001</v>
      </c>
      <c r="E62" s="2"/>
      <c r="J62">
        <f t="shared" si="6"/>
        <v>-5.9916079488360001</v>
      </c>
    </row>
    <row r="63" spans="1:10" x14ac:dyDescent="0.3">
      <c r="B63" s="1"/>
      <c r="E63" s="2"/>
    </row>
    <row r="64" spans="1:10" x14ac:dyDescent="0.3">
      <c r="B64" s="1"/>
      <c r="E64" s="2"/>
    </row>
    <row r="65" spans="2:5" x14ac:dyDescent="0.3">
      <c r="B65" s="1"/>
      <c r="E65" s="2"/>
    </row>
    <row r="66" spans="2:5" x14ac:dyDescent="0.3">
      <c r="B66" s="1"/>
      <c r="E66" s="2"/>
    </row>
    <row r="67" spans="2:5" x14ac:dyDescent="0.3">
      <c r="B67" s="1"/>
      <c r="E67" s="2"/>
    </row>
    <row r="68" spans="2:5" x14ac:dyDescent="0.3">
      <c r="B68" s="1"/>
      <c r="E68" s="2"/>
    </row>
    <row r="69" spans="2:5" x14ac:dyDescent="0.3">
      <c r="B69" s="1"/>
      <c r="E69" s="2"/>
    </row>
    <row r="70" spans="2:5" x14ac:dyDescent="0.3">
      <c r="B70" s="1"/>
      <c r="E70" s="2"/>
    </row>
    <row r="71" spans="2:5" x14ac:dyDescent="0.3">
      <c r="B71" s="1"/>
      <c r="E71" s="2"/>
    </row>
    <row r="72" spans="2:5" x14ac:dyDescent="0.3">
      <c r="B72" s="1"/>
      <c r="E72" s="2"/>
    </row>
    <row r="73" spans="2:5" x14ac:dyDescent="0.3">
      <c r="B73" s="1"/>
      <c r="E73" s="2"/>
    </row>
    <row r="74" spans="2:5" x14ac:dyDescent="0.3">
      <c r="B74" s="1"/>
      <c r="E74" s="2"/>
    </row>
    <row r="75" spans="2:5" x14ac:dyDescent="0.3">
      <c r="B75" s="1"/>
      <c r="E75" s="2"/>
    </row>
    <row r="76" spans="2:5" x14ac:dyDescent="0.3">
      <c r="B76" s="1"/>
      <c r="E76" s="2"/>
    </row>
    <row r="77" spans="2:5" x14ac:dyDescent="0.3">
      <c r="B77" s="1"/>
      <c r="E77" s="2"/>
    </row>
    <row r="78" spans="2:5" x14ac:dyDescent="0.3">
      <c r="B78" s="1"/>
      <c r="E78" s="2"/>
    </row>
    <row r="79" spans="2:5" x14ac:dyDescent="0.3">
      <c r="B79" s="1"/>
      <c r="E79" s="2"/>
    </row>
    <row r="80" spans="2:5" x14ac:dyDescent="0.3">
      <c r="B80" s="1"/>
      <c r="E80" s="2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</vt:lpstr>
      <vt:lpstr>Drag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2015-02-13T04:55:39Z</dcterms:created>
  <dcterms:modified xsi:type="dcterms:W3CDTF">2015-02-23T04:17:11Z</dcterms:modified>
</cp:coreProperties>
</file>