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ocuments\GitHub\AgileRoboticControls\System Modelling\Mechanical\Finite Elements\"/>
    </mc:Choice>
  </mc:AlternateContent>
  <bookViews>
    <workbookView xWindow="0" yWindow="0" windowWidth="17256" windowHeight="4908"/>
  </bookViews>
  <sheets>
    <sheet name="Step" sheetId="1" r:id="rId1"/>
    <sheet name="Drag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20" i="1"/>
  <c r="I18" i="1"/>
  <c r="I17" i="1"/>
  <c r="I13" i="1"/>
  <c r="E28" i="1"/>
  <c r="E50" i="1"/>
  <c r="C15" i="2"/>
  <c r="C16" i="2"/>
  <c r="C17" i="2"/>
  <c r="C18" i="2"/>
  <c r="C19" i="2"/>
  <c r="C20" i="2"/>
  <c r="C21" i="2"/>
  <c r="C22" i="2"/>
  <c r="C14" i="2"/>
  <c r="F18" i="1"/>
  <c r="F14" i="1"/>
  <c r="F2" i="1"/>
  <c r="F6" i="1"/>
  <c r="F3" i="2"/>
  <c r="F7" i="2"/>
  <c r="C3" i="2"/>
  <c r="C4" i="2"/>
  <c r="C5" i="2"/>
  <c r="C6" i="2"/>
  <c r="C7" i="2"/>
  <c r="C8" i="2"/>
  <c r="C9" i="2"/>
  <c r="C10" i="2"/>
  <c r="E48" i="2"/>
  <c r="F47" i="2"/>
  <c r="E47" i="2"/>
  <c r="F27" i="2"/>
  <c r="E28" i="2"/>
  <c r="E27" i="2"/>
  <c r="H34" i="2"/>
  <c r="H33" i="2"/>
  <c r="H32" i="2"/>
  <c r="H30" i="2"/>
  <c r="H29" i="2"/>
  <c r="H28" i="2"/>
  <c r="H27" i="2"/>
  <c r="H31" i="2"/>
  <c r="D42" i="2" l="1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47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27" i="2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50" i="1"/>
  <c r="D50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28" i="1"/>
  <c r="D28" i="1" s="1"/>
  <c r="C15" i="1"/>
  <c r="C16" i="1"/>
  <c r="C17" i="1"/>
  <c r="C18" i="1"/>
  <c r="C19" i="1"/>
  <c r="C20" i="1"/>
  <c r="C21" i="1"/>
  <c r="C14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<sst xmlns="http://schemas.openxmlformats.org/spreadsheetml/2006/main" count="147" uniqueCount="51">
  <si>
    <t>TI1 =</t>
  </si>
  <si>
    <t>TI2 =</t>
  </si>
  <si>
    <t>FI1 =</t>
  </si>
  <si>
    <t xml:space="preserve">   1.0e+03 *</t>
  </si>
  <si>
    <t>FI2 =</t>
  </si>
  <si>
    <t>TK1</t>
  </si>
  <si>
    <t>TK2</t>
  </si>
  <si>
    <t>TH1</t>
  </si>
  <si>
    <t>TH2</t>
  </si>
  <si>
    <t>TH4</t>
  </si>
  <si>
    <t>TH3</t>
  </si>
  <si>
    <t>TK3</t>
  </si>
  <si>
    <t>TK4</t>
  </si>
  <si>
    <t>FK1x</t>
  </si>
  <si>
    <t>FH1x</t>
  </si>
  <si>
    <t>FK2x</t>
  </si>
  <si>
    <t>FH2x</t>
  </si>
  <si>
    <t>FK3x</t>
  </si>
  <si>
    <t>FH3x</t>
  </si>
  <si>
    <t>FK4x</t>
  </si>
  <si>
    <t>FH4x</t>
  </si>
  <si>
    <t>FK1y</t>
  </si>
  <si>
    <t>FH1y</t>
  </si>
  <si>
    <t>FK2y</t>
  </si>
  <si>
    <t>FH2y</t>
  </si>
  <si>
    <t>FK3y</t>
  </si>
  <si>
    <t>FH3y</t>
  </si>
  <si>
    <t>FK4y</t>
  </si>
  <si>
    <t>FH4y</t>
  </si>
  <si>
    <t>Value</t>
  </si>
  <si>
    <t>FOOT</t>
  </si>
  <si>
    <t>FF1x</t>
  </si>
  <si>
    <t>FF2x</t>
  </si>
  <si>
    <t>FF3x</t>
  </si>
  <si>
    <t>FF4x</t>
  </si>
  <si>
    <t>FF1y</t>
  </si>
  <si>
    <t>FF2y</t>
  </si>
  <si>
    <t>FF3y</t>
  </si>
  <si>
    <t>FF4y</t>
  </si>
  <si>
    <t>Total Weight [N]</t>
  </si>
  <si>
    <t>Foot Friction Factor</t>
  </si>
  <si>
    <t>Hip Arm</t>
  </si>
  <si>
    <t>Hip Force</t>
  </si>
  <si>
    <t>Knee Arm</t>
  </si>
  <si>
    <t>Knee Force</t>
  </si>
  <si>
    <t>Theta1</t>
  </si>
  <si>
    <t>Theta2</t>
  </si>
  <si>
    <t>&gt;&gt; FI2</t>
  </si>
  <si>
    <t>FI2</t>
  </si>
  <si>
    <t>FI1</t>
  </si>
  <si>
    <t>Index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</si>
</sst>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0" fillId="2" borderId="0" xfId="0" applyFill="1"/>
    <xf numFmtId="0" fontId="0" fillId="2" borderId="0" xfId="0" applyFill="1" applyAlignment="1">
      <alignment vertical="center"/>
    </xf>
    <xf numFmtId="0" fontId="2" fillId="2" borderId="0" xfId="0" applyFont="1" applyFill="1"/>
    <xf numFmtId="0" fontId="0" fillId="4" borderId="1" xfId="0" applyFill="1" applyBorder="1" applyAlignment="1">
      <alignment horizontal="center"/>
    </xf>
    <xf numFmtId="0" fontId="2" fillId="0" borderId="2" xfId="0" applyFont="1" applyBorder="1"/>
    <xf numFmtId="0" fontId="0" fillId="5" borderId="2" xfId="0" applyFill="1" applyBorder="1"/>
    <xf numFmtId="0" fontId="1" fillId="0" borderId="0" xfId="0" applyFont="1"/>
    <xf numFmtId="0" fontId="0" fillId="6" borderId="0" xfId="0" applyFill="1"/>
    <xf numFmtId="0" fontId="0" fillId="6" borderId="0" xfId="0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4" xfId="0" applyBorder="1"/>
    <xf numFmtId="0" fontId="2" fillId="0" borderId="4" xfId="0" applyFont="1" applyFill="1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0" fontId="0" fillId="0" borderId="7" xfId="0" applyBorder="1"/>
    <xf numFmtId="0" fontId="0" fillId="6" borderId="6" xfId="0" applyFill="1" applyBorder="1"/>
    <xf numFmtId="0" fontId="0" fillId="6" borderId="0" xfId="0" applyFill="1" applyBorder="1" applyAlignment="1">
      <alignment vertical="center"/>
    </xf>
    <xf numFmtId="0" fontId="0" fillId="6" borderId="0" xfId="0" applyFill="1" applyBorder="1"/>
    <xf numFmtId="0" fontId="1" fillId="0" borderId="7" xfId="0" applyFont="1" applyBorder="1"/>
    <xf numFmtId="0" fontId="0" fillId="7" borderId="6" xfId="0" applyFill="1" applyBorder="1"/>
    <xf numFmtId="0" fontId="0" fillId="7" borderId="0" xfId="0" applyFill="1" applyBorder="1" applyAlignment="1">
      <alignment vertical="center"/>
    </xf>
    <xf numFmtId="0" fontId="0" fillId="7" borderId="0" xfId="0" applyFill="1" applyBorder="1"/>
    <xf numFmtId="0" fontId="0" fillId="2" borderId="6" xfId="0" applyFill="1" applyBorder="1"/>
    <xf numFmtId="0" fontId="0" fillId="2" borderId="0" xfId="0" applyFill="1" applyBorder="1" applyAlignment="1">
      <alignment vertical="center"/>
    </xf>
    <xf numFmtId="0" fontId="0" fillId="2" borderId="0" xfId="0" applyFill="1" applyBorder="1"/>
    <xf numFmtId="0" fontId="0" fillId="3" borderId="6" xfId="0" applyFill="1" applyBorder="1"/>
    <xf numFmtId="0" fontId="0" fillId="3" borderId="0" xfId="0" applyFill="1" applyBorder="1" applyAlignment="1">
      <alignment vertical="center"/>
    </xf>
    <xf numFmtId="0" fontId="0" fillId="3" borderId="0" xfId="0" applyFill="1" applyBorder="1"/>
    <xf numFmtId="0" fontId="0" fillId="0" borderId="8" xfId="0" applyBorder="1"/>
    <xf numFmtId="0" fontId="0" fillId="0" borderId="9" xfId="0" applyBorder="1" applyAlignment="1">
      <alignment vertical="center"/>
    </xf>
    <xf numFmtId="0" fontId="0" fillId="0" borderId="9" xfId="0" applyBorder="1"/>
    <xf numFmtId="0" fontId="2" fillId="0" borderId="9" xfId="0" applyFont="1" applyFill="1" applyBorder="1"/>
    <xf numFmtId="0" fontId="0" fillId="0" borderId="10" xfId="0" applyBorder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topLeftCell="A13" workbookViewId="0">
      <selection activeCell="A36" sqref="A36:D36"/>
    </sheetView>
  </sheetViews>
  <sheetFormatPr defaultRowHeight="14.4" x14ac:dyDescent="0.3"/>
  <cols>
    <col min="5" max="5" width="8.88671875" style="3"/>
  </cols>
  <sheetData>
    <row r="1" spans="1:11" x14ac:dyDescent="0.3">
      <c r="B1" s="1" t="s">
        <v>0</v>
      </c>
      <c r="C1" t="s">
        <v>29</v>
      </c>
      <c r="E1" s="2" t="s">
        <v>41</v>
      </c>
      <c r="F1" t="s">
        <v>42</v>
      </c>
      <c r="H1" t="s">
        <v>45</v>
      </c>
      <c r="I1" t="s">
        <v>46</v>
      </c>
      <c r="K1" t="s">
        <v>50</v>
      </c>
    </row>
    <row r="2" spans="1:11" x14ac:dyDescent="0.3">
      <c r="A2" s="12" t="s">
        <v>7</v>
      </c>
      <c r="B2" s="1">
        <v>383.20080000000002</v>
      </c>
      <c r="C2" s="12">
        <f>B2</f>
        <v>383.20080000000002</v>
      </c>
      <c r="E2" s="2">
        <v>0.18</v>
      </c>
      <c r="F2" s="12">
        <f>B2/E2</f>
        <v>2128.8933333333334</v>
      </c>
    </row>
    <row r="3" spans="1:11" x14ac:dyDescent="0.3">
      <c r="A3" t="s">
        <v>8</v>
      </c>
      <c r="B3" s="1">
        <v>2.9007999999999998</v>
      </c>
      <c r="C3">
        <f>B3</f>
        <v>2.9007999999999998</v>
      </c>
      <c r="E3" s="2"/>
    </row>
    <row r="4" spans="1:11" x14ac:dyDescent="0.3">
      <c r="A4" t="s">
        <v>10</v>
      </c>
      <c r="B4" s="1">
        <v>-0.7823</v>
      </c>
      <c r="C4">
        <f>B4</f>
        <v>-0.7823</v>
      </c>
      <c r="E4" s="2"/>
    </row>
    <row r="5" spans="1:11" x14ac:dyDescent="0.3">
      <c r="A5" t="s">
        <v>9</v>
      </c>
      <c r="B5" s="13">
        <v>2.9007999999999998</v>
      </c>
      <c r="C5">
        <f>B5</f>
        <v>2.9007999999999998</v>
      </c>
      <c r="E5" s="2" t="s">
        <v>43</v>
      </c>
      <c r="F5" t="s">
        <v>44</v>
      </c>
    </row>
    <row r="6" spans="1:11" x14ac:dyDescent="0.3">
      <c r="A6" s="12" t="s">
        <v>5</v>
      </c>
      <c r="B6" s="1">
        <v>1.3134999999999999</v>
      </c>
      <c r="C6" s="12">
        <f>B6</f>
        <v>1.3134999999999999</v>
      </c>
      <c r="E6" s="2">
        <v>0.17</v>
      </c>
      <c r="F6" s="12">
        <f>B6/E6</f>
        <v>7.7264705882352933</v>
      </c>
    </row>
    <row r="7" spans="1:11" x14ac:dyDescent="0.3">
      <c r="A7" t="s">
        <v>6</v>
      </c>
      <c r="B7" s="1">
        <v>17.5289</v>
      </c>
      <c r="C7">
        <f>B7</f>
        <v>17.5289</v>
      </c>
    </row>
    <row r="8" spans="1:11" ht="15" thickBot="1" x14ac:dyDescent="0.35">
      <c r="A8" t="s">
        <v>11</v>
      </c>
      <c r="B8" s="1">
        <v>-13.2918</v>
      </c>
      <c r="C8">
        <f>B8</f>
        <v>-13.2918</v>
      </c>
    </row>
    <row r="9" spans="1:11" ht="15" thickBot="1" x14ac:dyDescent="0.35">
      <c r="A9" t="s">
        <v>12</v>
      </c>
      <c r="B9" s="1">
        <v>17.5289</v>
      </c>
      <c r="C9">
        <f>B9</f>
        <v>17.5289</v>
      </c>
      <c r="H9" s="9" t="s">
        <v>39</v>
      </c>
      <c r="I9" s="8">
        <v>138</v>
      </c>
    </row>
    <row r="10" spans="1:11" ht="15" thickBot="1" x14ac:dyDescent="0.35">
      <c r="B10" s="1"/>
      <c r="H10" s="10" t="s">
        <v>40</v>
      </c>
      <c r="I10" s="8">
        <v>0.5</v>
      </c>
    </row>
    <row r="11" spans="1:11" x14ac:dyDescent="0.3">
      <c r="B11" s="1"/>
    </row>
    <row r="12" spans="1:11" x14ac:dyDescent="0.3">
      <c r="B12" s="1"/>
    </row>
    <row r="13" spans="1:11" x14ac:dyDescent="0.3">
      <c r="B13" s="1"/>
      <c r="E13" s="2" t="s">
        <v>41</v>
      </c>
      <c r="F13" t="s">
        <v>42</v>
      </c>
      <c r="H13" t="s">
        <v>31</v>
      </c>
      <c r="I13">
        <f>0</f>
        <v>0</v>
      </c>
    </row>
    <row r="14" spans="1:11" x14ac:dyDescent="0.3">
      <c r="A14" s="12" t="s">
        <v>7</v>
      </c>
      <c r="B14" s="1">
        <v>41.870800000000003</v>
      </c>
      <c r="C14" s="12">
        <f>B14</f>
        <v>41.870800000000003</v>
      </c>
      <c r="E14" s="2">
        <v>0.15</v>
      </c>
      <c r="F14" s="12">
        <f>B14/E14</f>
        <v>279.13866666666672</v>
      </c>
      <c r="H14" t="s">
        <v>32</v>
      </c>
      <c r="I14">
        <v>0</v>
      </c>
    </row>
    <row r="15" spans="1:11" x14ac:dyDescent="0.3">
      <c r="A15" t="s">
        <v>8</v>
      </c>
      <c r="B15" s="1">
        <v>2.9007999999999998</v>
      </c>
      <c r="C15">
        <f t="shared" ref="C15:C21" si="0">B15</f>
        <v>2.9007999999999998</v>
      </c>
      <c r="E15" s="2"/>
      <c r="H15" t="s">
        <v>33</v>
      </c>
      <c r="I15">
        <v>0</v>
      </c>
    </row>
    <row r="16" spans="1:11" x14ac:dyDescent="0.3">
      <c r="A16" t="s">
        <v>10</v>
      </c>
      <c r="B16" s="13">
        <v>-0.7823</v>
      </c>
      <c r="C16">
        <f t="shared" si="0"/>
        <v>-0.7823</v>
      </c>
      <c r="E16" s="2"/>
      <c r="H16" t="s">
        <v>34</v>
      </c>
      <c r="I16">
        <v>0</v>
      </c>
    </row>
    <row r="17" spans="1:9" x14ac:dyDescent="0.3">
      <c r="A17" t="s">
        <v>9</v>
      </c>
      <c r="B17" s="1">
        <v>2.9007999999999998</v>
      </c>
      <c r="C17">
        <f t="shared" si="0"/>
        <v>2.9007999999999998</v>
      </c>
      <c r="E17" s="2" t="s">
        <v>43</v>
      </c>
      <c r="F17" t="s">
        <v>44</v>
      </c>
      <c r="H17" t="s">
        <v>35</v>
      </c>
      <c r="I17">
        <f>0</f>
        <v>0</v>
      </c>
    </row>
    <row r="18" spans="1:9" x14ac:dyDescent="0.3">
      <c r="A18" s="12" t="s">
        <v>5</v>
      </c>
      <c r="B18" s="1">
        <v>55.8459</v>
      </c>
      <c r="C18" s="12">
        <f t="shared" si="0"/>
        <v>55.8459</v>
      </c>
      <c r="E18" s="2">
        <v>0.2</v>
      </c>
      <c r="F18" s="12">
        <f>B18/E18</f>
        <v>279.22949999999997</v>
      </c>
      <c r="H18" t="s">
        <v>36</v>
      </c>
      <c r="I18">
        <f>I9/3</f>
        <v>46</v>
      </c>
    </row>
    <row r="19" spans="1:9" x14ac:dyDescent="0.3">
      <c r="A19" t="s">
        <v>6</v>
      </c>
      <c r="B19" s="1">
        <v>17.5289</v>
      </c>
      <c r="C19">
        <f t="shared" si="0"/>
        <v>17.5289</v>
      </c>
      <c r="H19" t="s">
        <v>37</v>
      </c>
      <c r="I19">
        <f>I9/3</f>
        <v>46</v>
      </c>
    </row>
    <row r="20" spans="1:9" x14ac:dyDescent="0.3">
      <c r="A20" t="s">
        <v>11</v>
      </c>
      <c r="B20" s="1">
        <v>-13.2918</v>
      </c>
      <c r="C20">
        <f t="shared" si="0"/>
        <v>-13.2918</v>
      </c>
      <c r="H20" t="s">
        <v>38</v>
      </c>
      <c r="I20">
        <f>I9/3</f>
        <v>46</v>
      </c>
    </row>
    <row r="21" spans="1:9" x14ac:dyDescent="0.3">
      <c r="A21" t="s">
        <v>12</v>
      </c>
      <c r="B21" s="1">
        <v>17.5289</v>
      </c>
      <c r="C21">
        <f t="shared" si="0"/>
        <v>17.5289</v>
      </c>
    </row>
    <row r="22" spans="1:9" x14ac:dyDescent="0.3">
      <c r="B22" s="1"/>
    </row>
    <row r="23" spans="1:9" x14ac:dyDescent="0.3">
      <c r="B23" s="1"/>
    </row>
    <row r="24" spans="1:9" x14ac:dyDescent="0.3">
      <c r="B24" s="1"/>
    </row>
    <row r="25" spans="1:9" x14ac:dyDescent="0.3">
      <c r="A25" t="s">
        <v>49</v>
      </c>
      <c r="B25" s="1"/>
    </row>
    <row r="26" spans="1:9" x14ac:dyDescent="0.3">
      <c r="B26" s="13" t="s">
        <v>3</v>
      </c>
    </row>
    <row r="27" spans="1:9" x14ac:dyDescent="0.3">
      <c r="B27" s="6"/>
    </row>
    <row r="28" spans="1:9" x14ac:dyDescent="0.3">
      <c r="A28" s="5" t="s">
        <v>13</v>
      </c>
      <c r="B28" s="1">
        <v>-0.62660000000000005</v>
      </c>
      <c r="C28" s="5">
        <f>B28*1000</f>
        <v>-626.6</v>
      </c>
      <c r="D28" s="5">
        <f>ABS(C28)</f>
        <v>626.6</v>
      </c>
      <c r="E28" s="4">
        <f>D28+D29+D36+D37</f>
        <v>3358.2999999999993</v>
      </c>
    </row>
    <row r="29" spans="1:9" x14ac:dyDescent="0.3">
      <c r="A29" s="12" t="s">
        <v>14</v>
      </c>
      <c r="B29" s="6">
        <v>-0.78300000000000003</v>
      </c>
      <c r="C29" s="12">
        <f t="shared" ref="C29:C43" si="1">B29*1000</f>
        <v>-783</v>
      </c>
      <c r="D29" s="12">
        <f t="shared" ref="D29:D43" si="2">ABS(C29)</f>
        <v>783</v>
      </c>
      <c r="E29" s="44"/>
    </row>
    <row r="30" spans="1:9" x14ac:dyDescent="0.3">
      <c r="A30" s="5" t="s">
        <v>15</v>
      </c>
      <c r="B30" s="1">
        <v>0</v>
      </c>
      <c r="C30" s="5">
        <f t="shared" si="1"/>
        <v>0</v>
      </c>
      <c r="D30" s="5">
        <f t="shared" si="2"/>
        <v>0</v>
      </c>
      <c r="E30" s="7"/>
    </row>
    <row r="31" spans="1:9" x14ac:dyDescent="0.3">
      <c r="A31" t="s">
        <v>16</v>
      </c>
      <c r="B31" s="6">
        <v>0</v>
      </c>
      <c r="C31">
        <f t="shared" si="1"/>
        <v>0</v>
      </c>
      <c r="D31">
        <f t="shared" si="2"/>
        <v>0</v>
      </c>
      <c r="E31" s="2"/>
    </row>
    <row r="32" spans="1:9" x14ac:dyDescent="0.3">
      <c r="A32" s="5" t="s">
        <v>17</v>
      </c>
      <c r="B32" s="1">
        <v>0</v>
      </c>
      <c r="C32" s="5">
        <f t="shared" si="1"/>
        <v>0</v>
      </c>
      <c r="D32" s="5">
        <f t="shared" si="2"/>
        <v>0</v>
      </c>
      <c r="E32" s="7"/>
    </row>
    <row r="33" spans="1:5" x14ac:dyDescent="0.3">
      <c r="A33" t="s">
        <v>18</v>
      </c>
      <c r="B33" s="6">
        <v>0</v>
      </c>
      <c r="C33">
        <f t="shared" si="1"/>
        <v>0</v>
      </c>
      <c r="D33">
        <f t="shared" si="2"/>
        <v>0</v>
      </c>
      <c r="E33" s="2"/>
    </row>
    <row r="34" spans="1:5" x14ac:dyDescent="0.3">
      <c r="A34" s="5" t="s">
        <v>19</v>
      </c>
      <c r="B34" s="13">
        <v>0</v>
      </c>
      <c r="C34" s="5">
        <f t="shared" si="1"/>
        <v>0</v>
      </c>
      <c r="D34" s="5">
        <f t="shared" si="2"/>
        <v>0</v>
      </c>
      <c r="E34" s="7"/>
    </row>
    <row r="35" spans="1:5" x14ac:dyDescent="0.3">
      <c r="A35" t="s">
        <v>20</v>
      </c>
      <c r="B35" s="6">
        <v>0</v>
      </c>
      <c r="C35">
        <f t="shared" si="1"/>
        <v>0</v>
      </c>
      <c r="D35">
        <f t="shared" si="2"/>
        <v>0</v>
      </c>
      <c r="E35" s="2"/>
    </row>
    <row r="36" spans="1:5" x14ac:dyDescent="0.3">
      <c r="A36" s="5" t="s">
        <v>21</v>
      </c>
      <c r="B36" s="1">
        <v>0.80679999999999996</v>
      </c>
      <c r="C36" s="5">
        <f t="shared" si="1"/>
        <v>806.8</v>
      </c>
      <c r="D36" s="5">
        <f t="shared" si="2"/>
        <v>806.8</v>
      </c>
      <c r="E36" s="7"/>
    </row>
    <row r="37" spans="1:5" x14ac:dyDescent="0.3">
      <c r="A37" s="12" t="s">
        <v>22</v>
      </c>
      <c r="B37" s="6">
        <v>1.1418999999999999</v>
      </c>
      <c r="C37" s="12">
        <f t="shared" si="1"/>
        <v>1141.8999999999999</v>
      </c>
      <c r="D37" s="12">
        <f t="shared" si="2"/>
        <v>1141.8999999999999</v>
      </c>
      <c r="E37" s="44"/>
    </row>
    <row r="38" spans="1:5" x14ac:dyDescent="0.3">
      <c r="A38" s="5" t="s">
        <v>23</v>
      </c>
      <c r="B38" s="1">
        <v>-4.24E-2</v>
      </c>
      <c r="C38" s="5">
        <f t="shared" si="1"/>
        <v>-42.4</v>
      </c>
      <c r="D38" s="5">
        <f t="shared" si="2"/>
        <v>42.4</v>
      </c>
      <c r="E38" s="7"/>
    </row>
    <row r="39" spans="1:5" x14ac:dyDescent="0.3">
      <c r="A39" t="s">
        <v>24</v>
      </c>
      <c r="B39" s="6">
        <v>-3.8199999999999998E-2</v>
      </c>
      <c r="C39">
        <f t="shared" si="1"/>
        <v>-38.199999999999996</v>
      </c>
      <c r="D39">
        <f t="shared" si="2"/>
        <v>38.199999999999996</v>
      </c>
      <c r="E39" s="2"/>
    </row>
    <row r="40" spans="1:5" x14ac:dyDescent="0.3">
      <c r="A40" s="5" t="s">
        <v>25</v>
      </c>
      <c r="B40" s="1">
        <v>-4.24E-2</v>
      </c>
      <c r="C40" s="5">
        <f t="shared" si="1"/>
        <v>-42.4</v>
      </c>
      <c r="D40" s="5">
        <f t="shared" si="2"/>
        <v>42.4</v>
      </c>
      <c r="E40" s="7"/>
    </row>
    <row r="41" spans="1:5" x14ac:dyDescent="0.3">
      <c r="A41" t="s">
        <v>26</v>
      </c>
      <c r="B41" s="1">
        <v>-3.8199999999999998E-2</v>
      </c>
      <c r="C41">
        <f t="shared" si="1"/>
        <v>-38.199999999999996</v>
      </c>
      <c r="D41">
        <f t="shared" si="2"/>
        <v>38.199999999999996</v>
      </c>
      <c r="E41" s="2"/>
    </row>
    <row r="42" spans="1:5" x14ac:dyDescent="0.3">
      <c r="A42" s="5" t="s">
        <v>27</v>
      </c>
      <c r="B42" s="1">
        <v>-4.24E-2</v>
      </c>
      <c r="C42" s="5">
        <f t="shared" si="1"/>
        <v>-42.4</v>
      </c>
      <c r="D42" s="5">
        <f t="shared" si="2"/>
        <v>42.4</v>
      </c>
      <c r="E42" s="7"/>
    </row>
    <row r="43" spans="1:5" x14ac:dyDescent="0.3">
      <c r="A43" t="s">
        <v>28</v>
      </c>
      <c r="B43" s="1">
        <v>-3.8199999999999998E-2</v>
      </c>
      <c r="C43">
        <f t="shared" si="1"/>
        <v>-38.199999999999996</v>
      </c>
      <c r="D43">
        <f t="shared" si="2"/>
        <v>38.199999999999996</v>
      </c>
      <c r="E43" s="2"/>
    </row>
    <row r="44" spans="1:5" x14ac:dyDescent="0.3">
      <c r="B44" s="1">
        <v>-3.8199999999999998E-2</v>
      </c>
    </row>
    <row r="45" spans="1:5" x14ac:dyDescent="0.3">
      <c r="B45" s="1">
        <v>-4.24E-2</v>
      </c>
    </row>
    <row r="46" spans="1:5" x14ac:dyDescent="0.3">
      <c r="B46" s="1">
        <v>-3.8199999999999998E-2</v>
      </c>
    </row>
    <row r="47" spans="1:5" x14ac:dyDescent="0.3">
      <c r="B47" s="1"/>
    </row>
    <row r="48" spans="1:5" x14ac:dyDescent="0.3">
      <c r="A48" t="s">
        <v>48</v>
      </c>
      <c r="B48" s="1" t="s">
        <v>47</v>
      </c>
    </row>
    <row r="49" spans="1:5" x14ac:dyDescent="0.3">
      <c r="B49" s="1"/>
    </row>
    <row r="50" spans="1:5" x14ac:dyDescent="0.3">
      <c r="A50" s="5" t="s">
        <v>13</v>
      </c>
      <c r="B50" s="6">
        <v>0.55759999999999998</v>
      </c>
      <c r="C50" s="5">
        <f>1000*B50</f>
        <v>557.6</v>
      </c>
      <c r="D50" s="5">
        <f>ABS(C50)</f>
        <v>557.6</v>
      </c>
      <c r="E50" s="4">
        <f>D50+D51+D58+D59</f>
        <v>3579.7</v>
      </c>
    </row>
    <row r="51" spans="1:5" x14ac:dyDescent="0.3">
      <c r="A51" t="s">
        <v>14</v>
      </c>
      <c r="B51" s="1">
        <v>0.91100000000000003</v>
      </c>
      <c r="C51">
        <f t="shared" ref="C51:C65" si="3">1000*B51</f>
        <v>911</v>
      </c>
      <c r="D51">
        <f t="shared" ref="D51:D65" si="4">ABS(C51)</f>
        <v>911</v>
      </c>
      <c r="E51" s="2"/>
    </row>
    <row r="52" spans="1:5" x14ac:dyDescent="0.3">
      <c r="A52" s="5" t="s">
        <v>15</v>
      </c>
      <c r="B52" s="6">
        <v>0</v>
      </c>
      <c r="C52" s="5">
        <f t="shared" si="3"/>
        <v>0</v>
      </c>
      <c r="D52" s="5">
        <f t="shared" si="4"/>
        <v>0</v>
      </c>
      <c r="E52" s="2"/>
    </row>
    <row r="53" spans="1:5" x14ac:dyDescent="0.3">
      <c r="A53" t="s">
        <v>16</v>
      </c>
      <c r="B53" s="1">
        <v>0</v>
      </c>
      <c r="C53">
        <f t="shared" si="3"/>
        <v>0</v>
      </c>
      <c r="D53">
        <f t="shared" si="4"/>
        <v>0</v>
      </c>
      <c r="E53" s="2"/>
    </row>
    <row r="54" spans="1:5" x14ac:dyDescent="0.3">
      <c r="A54" s="5" t="s">
        <v>17</v>
      </c>
      <c r="B54" s="6">
        <v>0</v>
      </c>
      <c r="C54" s="5">
        <f t="shared" si="3"/>
        <v>0</v>
      </c>
      <c r="D54" s="5">
        <f t="shared" si="4"/>
        <v>0</v>
      </c>
      <c r="E54" s="2"/>
    </row>
    <row r="55" spans="1:5" x14ac:dyDescent="0.3">
      <c r="A55" t="s">
        <v>18</v>
      </c>
      <c r="B55" s="1">
        <v>0</v>
      </c>
      <c r="C55">
        <f t="shared" si="3"/>
        <v>0</v>
      </c>
      <c r="D55">
        <f t="shared" si="4"/>
        <v>0</v>
      </c>
      <c r="E55" s="2"/>
    </row>
    <row r="56" spans="1:5" x14ac:dyDescent="0.3">
      <c r="A56" s="5" t="s">
        <v>19</v>
      </c>
      <c r="B56" s="6">
        <v>0</v>
      </c>
      <c r="C56" s="5">
        <f t="shared" si="3"/>
        <v>0</v>
      </c>
      <c r="D56" s="5">
        <f t="shared" si="4"/>
        <v>0</v>
      </c>
      <c r="E56" s="2"/>
    </row>
    <row r="57" spans="1:5" x14ac:dyDescent="0.3">
      <c r="A57" t="s">
        <v>20</v>
      </c>
      <c r="B57" s="1">
        <v>0</v>
      </c>
      <c r="C57">
        <f t="shared" si="3"/>
        <v>0</v>
      </c>
      <c r="D57">
        <f t="shared" si="4"/>
        <v>0</v>
      </c>
      <c r="E57" s="2"/>
    </row>
    <row r="58" spans="1:5" x14ac:dyDescent="0.3">
      <c r="A58" s="5" t="s">
        <v>21</v>
      </c>
      <c r="B58" s="6">
        <v>0.78990000000000005</v>
      </c>
      <c r="C58" s="5">
        <f t="shared" si="3"/>
        <v>789.90000000000009</v>
      </c>
      <c r="D58" s="5">
        <f t="shared" si="4"/>
        <v>789.90000000000009</v>
      </c>
      <c r="E58" s="2"/>
    </row>
    <row r="59" spans="1:5" x14ac:dyDescent="0.3">
      <c r="A59" t="s">
        <v>22</v>
      </c>
      <c r="B59" s="1">
        <v>1.3211999999999999</v>
      </c>
      <c r="C59">
        <f t="shared" si="3"/>
        <v>1321.1999999999998</v>
      </c>
      <c r="D59">
        <f t="shared" si="4"/>
        <v>1321.1999999999998</v>
      </c>
      <c r="E59" s="2"/>
    </row>
    <row r="60" spans="1:5" x14ac:dyDescent="0.3">
      <c r="A60" s="5" t="s">
        <v>23</v>
      </c>
      <c r="B60" s="6">
        <v>-4.24E-2</v>
      </c>
      <c r="C60" s="5">
        <f t="shared" si="3"/>
        <v>-42.4</v>
      </c>
      <c r="D60" s="5">
        <f t="shared" si="4"/>
        <v>42.4</v>
      </c>
      <c r="E60" s="2"/>
    </row>
    <row r="61" spans="1:5" x14ac:dyDescent="0.3">
      <c r="A61" t="s">
        <v>24</v>
      </c>
      <c r="B61" s="1">
        <v>-3.8199999999999998E-2</v>
      </c>
      <c r="C61">
        <f t="shared" si="3"/>
        <v>-38.199999999999996</v>
      </c>
      <c r="D61">
        <f t="shared" si="4"/>
        <v>38.199999999999996</v>
      </c>
      <c r="E61" s="2"/>
    </row>
    <row r="62" spans="1:5" x14ac:dyDescent="0.3">
      <c r="A62" s="5" t="s">
        <v>25</v>
      </c>
      <c r="B62" s="1">
        <v>-4.24E-2</v>
      </c>
      <c r="C62" s="5">
        <f t="shared" si="3"/>
        <v>-42.4</v>
      </c>
      <c r="D62" s="5">
        <f t="shared" si="4"/>
        <v>42.4</v>
      </c>
      <c r="E62" s="2"/>
    </row>
    <row r="63" spans="1:5" x14ac:dyDescent="0.3">
      <c r="A63" t="s">
        <v>26</v>
      </c>
      <c r="B63" s="1">
        <v>-3.8199999999999998E-2</v>
      </c>
      <c r="C63">
        <f t="shared" si="3"/>
        <v>-38.199999999999996</v>
      </c>
      <c r="D63">
        <f t="shared" si="4"/>
        <v>38.199999999999996</v>
      </c>
      <c r="E63" s="2"/>
    </row>
    <row r="64" spans="1:5" x14ac:dyDescent="0.3">
      <c r="A64" s="5" t="s">
        <v>27</v>
      </c>
      <c r="B64" s="1">
        <v>-4.24E-2</v>
      </c>
      <c r="C64" s="5">
        <f t="shared" si="3"/>
        <v>-42.4</v>
      </c>
      <c r="D64" s="5">
        <f t="shared" si="4"/>
        <v>42.4</v>
      </c>
      <c r="E64" s="2"/>
    </row>
    <row r="65" spans="1:5" x14ac:dyDescent="0.3">
      <c r="A65" t="s">
        <v>28</v>
      </c>
      <c r="B65" s="1">
        <v>-3.8199999999999998E-2</v>
      </c>
      <c r="C65">
        <f t="shared" si="3"/>
        <v>-38.199999999999996</v>
      </c>
      <c r="D65">
        <f t="shared" si="4"/>
        <v>38.199999999999996</v>
      </c>
      <c r="E65" s="2"/>
    </row>
    <row r="66" spans="1:5" x14ac:dyDescent="0.3">
      <c r="B66" s="1"/>
    </row>
    <row r="67" spans="1:5" x14ac:dyDescent="0.3">
      <c r="B67" s="1"/>
    </row>
    <row r="68" spans="1:5" x14ac:dyDescent="0.3">
      <c r="B68" s="1"/>
    </row>
    <row r="69" spans="1:5" x14ac:dyDescent="0.3">
      <c r="B69" s="1"/>
    </row>
    <row r="70" spans="1:5" x14ac:dyDescent="0.3">
      <c r="B70" s="1"/>
    </row>
    <row r="71" spans="1:5" x14ac:dyDescent="0.3">
      <c r="B71" s="1"/>
    </row>
    <row r="72" spans="1:5" x14ac:dyDescent="0.3">
      <c r="B72" s="1"/>
    </row>
    <row r="73" spans="1:5" x14ac:dyDescent="0.3">
      <c r="B73" s="1"/>
    </row>
    <row r="74" spans="1:5" x14ac:dyDescent="0.3">
      <c r="B74" s="1"/>
    </row>
    <row r="75" spans="1:5" x14ac:dyDescent="0.3">
      <c r="B75" s="1"/>
    </row>
    <row r="76" spans="1:5" x14ac:dyDescent="0.3">
      <c r="B76" s="1"/>
    </row>
    <row r="77" spans="1:5" x14ac:dyDescent="0.3">
      <c r="B77" s="1"/>
    </row>
    <row r="78" spans="1:5" x14ac:dyDescent="0.3">
      <c r="B78" s="1"/>
    </row>
    <row r="79" spans="1:5" x14ac:dyDescent="0.3">
      <c r="B79" s="1"/>
    </row>
    <row r="80" spans="1:5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opLeftCell="A22" workbookViewId="0">
      <selection activeCell="G27" sqref="G27:H34"/>
    </sheetView>
  </sheetViews>
  <sheetFormatPr defaultRowHeight="14.4" x14ac:dyDescent="0.3"/>
  <cols>
    <col min="2" max="2" width="8.88671875" customWidth="1"/>
  </cols>
  <sheetData>
    <row r="1" spans="1:9" x14ac:dyDescent="0.3">
      <c r="B1" s="1" t="s">
        <v>0</v>
      </c>
      <c r="C1" t="s">
        <v>29</v>
      </c>
    </row>
    <row r="2" spans="1:9" x14ac:dyDescent="0.3">
      <c r="B2" s="1"/>
      <c r="E2" s="2" t="s">
        <v>41</v>
      </c>
      <c r="F2" t="s">
        <v>42</v>
      </c>
      <c r="H2" t="s">
        <v>45</v>
      </c>
      <c r="I2" t="s">
        <v>46</v>
      </c>
    </row>
    <row r="3" spans="1:9" x14ac:dyDescent="0.3">
      <c r="A3" s="12" t="s">
        <v>7</v>
      </c>
      <c r="B3" s="13">
        <v>67.081999999999994</v>
      </c>
      <c r="C3" s="12">
        <f t="shared" ref="C3:C9" si="0">B3</f>
        <v>67.081999999999994</v>
      </c>
      <c r="E3" s="2">
        <v>0.15</v>
      </c>
      <c r="F3" s="12">
        <f>B3/E3</f>
        <v>447.21333333333331</v>
      </c>
      <c r="H3">
        <v>-57</v>
      </c>
      <c r="I3">
        <v>-75</v>
      </c>
    </row>
    <row r="4" spans="1:9" x14ac:dyDescent="0.3">
      <c r="A4" t="s">
        <v>8</v>
      </c>
      <c r="B4" s="1">
        <v>-3.1366999999999998</v>
      </c>
      <c r="C4" s="3">
        <f t="shared" si="0"/>
        <v>-3.1366999999999998</v>
      </c>
      <c r="E4" s="2"/>
    </row>
    <row r="5" spans="1:9" x14ac:dyDescent="0.3">
      <c r="A5" t="s">
        <v>10</v>
      </c>
      <c r="B5" s="1">
        <v>-1.3573</v>
      </c>
      <c r="C5" s="3">
        <f t="shared" si="0"/>
        <v>-1.3573</v>
      </c>
      <c r="E5" s="2"/>
    </row>
    <row r="6" spans="1:9" x14ac:dyDescent="0.3">
      <c r="A6" t="s">
        <v>9</v>
      </c>
      <c r="B6" s="1">
        <v>-3.1366999999999998</v>
      </c>
      <c r="C6" s="3">
        <f t="shared" si="0"/>
        <v>-3.1366999999999998</v>
      </c>
      <c r="E6" s="2" t="s">
        <v>43</v>
      </c>
      <c r="F6" t="s">
        <v>44</v>
      </c>
    </row>
    <row r="7" spans="1:9" x14ac:dyDescent="0.3">
      <c r="A7" s="14" t="s">
        <v>5</v>
      </c>
      <c r="B7" s="15">
        <v>99.325299999999999</v>
      </c>
      <c r="C7" s="14">
        <f t="shared" si="0"/>
        <v>99.325299999999999</v>
      </c>
      <c r="E7" s="2">
        <v>0.12</v>
      </c>
      <c r="F7" s="12">
        <f>B7/E7</f>
        <v>827.71083333333331</v>
      </c>
    </row>
    <row r="8" spans="1:9" x14ac:dyDescent="0.3">
      <c r="A8" t="s">
        <v>6</v>
      </c>
      <c r="B8" s="1">
        <v>6.8914</v>
      </c>
      <c r="C8" s="3">
        <f t="shared" si="0"/>
        <v>6.8914</v>
      </c>
      <c r="E8" s="2"/>
    </row>
    <row r="9" spans="1:9" x14ac:dyDescent="0.3">
      <c r="A9" t="s">
        <v>11</v>
      </c>
      <c r="B9" s="1">
        <v>-9.8417999999999992</v>
      </c>
      <c r="C9" s="3">
        <f t="shared" si="0"/>
        <v>-9.8417999999999992</v>
      </c>
      <c r="E9" s="2"/>
    </row>
    <row r="10" spans="1:9" ht="15" thickBot="1" x14ac:dyDescent="0.35">
      <c r="A10" t="s">
        <v>12</v>
      </c>
      <c r="B10" s="1">
        <v>6.8914</v>
      </c>
      <c r="C10" s="3">
        <f t="shared" ref="C8:C10" si="1">B10</f>
        <v>6.8914</v>
      </c>
      <c r="E10" s="2"/>
    </row>
    <row r="11" spans="1:9" ht="15" thickBot="1" x14ac:dyDescent="0.35">
      <c r="B11" s="1"/>
      <c r="E11" s="2"/>
      <c r="G11" s="9" t="s">
        <v>39</v>
      </c>
      <c r="H11" s="8">
        <v>138</v>
      </c>
    </row>
    <row r="12" spans="1:9" ht="15" thickBot="1" x14ac:dyDescent="0.35">
      <c r="B12" s="1"/>
      <c r="E12" s="2"/>
      <c r="G12" s="10" t="s">
        <v>40</v>
      </c>
      <c r="H12" s="8">
        <v>0.5</v>
      </c>
    </row>
    <row r="13" spans="1:9" x14ac:dyDescent="0.3">
      <c r="B13" s="1" t="s">
        <v>1</v>
      </c>
      <c r="E13" s="2"/>
    </row>
    <row r="14" spans="1:9" x14ac:dyDescent="0.3">
      <c r="A14" t="s">
        <v>7</v>
      </c>
      <c r="B14" s="1">
        <v>-0.59009999999999996</v>
      </c>
      <c r="C14">
        <f>B14</f>
        <v>-0.59009999999999996</v>
      </c>
      <c r="E14" s="2"/>
      <c r="H14" t="s">
        <v>45</v>
      </c>
      <c r="I14" t="s">
        <v>46</v>
      </c>
    </row>
    <row r="15" spans="1:9" x14ac:dyDescent="0.3">
      <c r="A15" t="s">
        <v>8</v>
      </c>
      <c r="B15" s="1">
        <v>-3.1366999999999998</v>
      </c>
      <c r="C15">
        <f t="shared" ref="C15:C22" si="2">B15</f>
        <v>-3.1366999999999998</v>
      </c>
      <c r="E15" s="2"/>
    </row>
    <row r="16" spans="1:9" x14ac:dyDescent="0.3">
      <c r="A16" t="s">
        <v>10</v>
      </c>
      <c r="B16" s="1">
        <v>-1.3573</v>
      </c>
      <c r="C16">
        <f t="shared" si="2"/>
        <v>-1.3573</v>
      </c>
      <c r="E16" s="2"/>
    </row>
    <row r="17" spans="1:8" x14ac:dyDescent="0.3">
      <c r="A17" t="s">
        <v>9</v>
      </c>
      <c r="B17" s="1">
        <v>-3.1366999999999998</v>
      </c>
      <c r="C17">
        <f t="shared" si="2"/>
        <v>-3.1366999999999998</v>
      </c>
      <c r="E17" s="2"/>
    </row>
    <row r="18" spans="1:8" x14ac:dyDescent="0.3">
      <c r="A18" t="s">
        <v>5</v>
      </c>
      <c r="B18" s="1">
        <v>-5.7115999999999998</v>
      </c>
      <c r="C18">
        <f t="shared" si="2"/>
        <v>-5.7115999999999998</v>
      </c>
      <c r="E18" s="2"/>
    </row>
    <row r="19" spans="1:8" x14ac:dyDescent="0.3">
      <c r="A19" t="s">
        <v>6</v>
      </c>
      <c r="B19" s="1">
        <v>6.8914</v>
      </c>
      <c r="C19">
        <f t="shared" si="2"/>
        <v>6.8914</v>
      </c>
      <c r="E19" s="2"/>
    </row>
    <row r="20" spans="1:8" x14ac:dyDescent="0.3">
      <c r="A20" t="s">
        <v>11</v>
      </c>
      <c r="B20" s="1">
        <v>-9.8417999999999992</v>
      </c>
      <c r="C20">
        <f t="shared" si="2"/>
        <v>-9.8417999999999992</v>
      </c>
      <c r="E20" s="2"/>
    </row>
    <row r="21" spans="1:8" x14ac:dyDescent="0.3">
      <c r="A21" t="s">
        <v>12</v>
      </c>
      <c r="B21" s="1">
        <v>6.8914</v>
      </c>
      <c r="C21">
        <f t="shared" si="2"/>
        <v>6.8914</v>
      </c>
      <c r="E21" s="2"/>
    </row>
    <row r="22" spans="1:8" x14ac:dyDescent="0.3">
      <c r="B22" s="1">
        <v>6.8914</v>
      </c>
      <c r="C22">
        <f t="shared" si="2"/>
        <v>6.8914</v>
      </c>
      <c r="E22" s="2"/>
    </row>
    <row r="23" spans="1:8" x14ac:dyDescent="0.3">
      <c r="B23" s="1"/>
      <c r="E23" s="2"/>
    </row>
    <row r="24" spans="1:8" ht="15" thickBot="1" x14ac:dyDescent="0.35">
      <c r="B24" s="1"/>
      <c r="E24" s="2"/>
    </row>
    <row r="25" spans="1:8" x14ac:dyDescent="0.3">
      <c r="A25" s="16"/>
      <c r="B25" s="17" t="s">
        <v>2</v>
      </c>
      <c r="C25" s="18"/>
      <c r="D25" s="18"/>
      <c r="E25" s="19"/>
      <c r="F25" s="20"/>
      <c r="G25" t="s">
        <v>30</v>
      </c>
    </row>
    <row r="26" spans="1:8" x14ac:dyDescent="0.3">
      <c r="A26" s="21"/>
      <c r="B26" s="22"/>
      <c r="C26" s="23"/>
      <c r="D26" s="23"/>
      <c r="E26" s="24"/>
      <c r="F26" s="25"/>
    </row>
    <row r="27" spans="1:8" x14ac:dyDescent="0.3">
      <c r="A27" s="26" t="s">
        <v>13</v>
      </c>
      <c r="B27" s="27">
        <v>33.709200000000003</v>
      </c>
      <c r="C27" s="28">
        <f>B27</f>
        <v>33.709200000000003</v>
      </c>
      <c r="D27" s="28">
        <f>ABS(C27)</f>
        <v>33.709200000000003</v>
      </c>
      <c r="E27" s="24">
        <f>D27+D35</f>
        <v>179.5147</v>
      </c>
      <c r="F27" s="29">
        <f>E27+E28</f>
        <v>471.2697</v>
      </c>
      <c r="G27" t="s">
        <v>31</v>
      </c>
      <c r="H27">
        <f>3*H11*H12/4</f>
        <v>51.75</v>
      </c>
    </row>
    <row r="28" spans="1:8" x14ac:dyDescent="0.3">
      <c r="A28" s="30" t="s">
        <v>14</v>
      </c>
      <c r="B28" s="31">
        <v>91.940799999999996</v>
      </c>
      <c r="C28" s="32">
        <f t="shared" ref="C28:C42" si="3">B28</f>
        <v>91.940799999999996</v>
      </c>
      <c r="D28" s="32">
        <f t="shared" ref="D28:D42" si="4">ABS(C28)</f>
        <v>91.940799999999996</v>
      </c>
      <c r="E28" s="24">
        <f>D28+D36</f>
        <v>291.755</v>
      </c>
      <c r="F28" s="25"/>
      <c r="G28" t="s">
        <v>32</v>
      </c>
      <c r="H28">
        <f>H11/4*H12</f>
        <v>17.25</v>
      </c>
    </row>
    <row r="29" spans="1:8" x14ac:dyDescent="0.3">
      <c r="A29" s="33" t="s">
        <v>15</v>
      </c>
      <c r="B29" s="34">
        <v>-17.25</v>
      </c>
      <c r="C29" s="35">
        <f t="shared" si="3"/>
        <v>-17.25</v>
      </c>
      <c r="D29" s="35">
        <f t="shared" si="4"/>
        <v>17.25</v>
      </c>
      <c r="E29" s="24"/>
      <c r="F29" s="25"/>
      <c r="G29" t="s">
        <v>33</v>
      </c>
      <c r="H29">
        <f>H11/4*H12</f>
        <v>17.25</v>
      </c>
    </row>
    <row r="30" spans="1:8" x14ac:dyDescent="0.3">
      <c r="A30" s="21" t="s">
        <v>16</v>
      </c>
      <c r="B30" s="22">
        <v>-17.25</v>
      </c>
      <c r="C30" s="23">
        <f t="shared" si="3"/>
        <v>-17.25</v>
      </c>
      <c r="D30" s="23">
        <f t="shared" si="4"/>
        <v>17.25</v>
      </c>
      <c r="E30" s="24"/>
      <c r="F30" s="25"/>
      <c r="G30" t="s">
        <v>34</v>
      </c>
      <c r="H30">
        <f>H11/4*H12</f>
        <v>17.25</v>
      </c>
    </row>
    <row r="31" spans="1:8" x14ac:dyDescent="0.3">
      <c r="A31" s="33" t="s">
        <v>17</v>
      </c>
      <c r="B31" s="34">
        <v>-17.25</v>
      </c>
      <c r="C31" s="35">
        <f t="shared" si="3"/>
        <v>-17.25</v>
      </c>
      <c r="D31" s="35">
        <f t="shared" si="4"/>
        <v>17.25</v>
      </c>
      <c r="E31" s="24"/>
      <c r="F31" s="25"/>
      <c r="G31" t="s">
        <v>35</v>
      </c>
      <c r="H31">
        <f>H11/4</f>
        <v>34.5</v>
      </c>
    </row>
    <row r="32" spans="1:8" x14ac:dyDescent="0.3">
      <c r="A32" s="21" t="s">
        <v>18</v>
      </c>
      <c r="B32" s="22">
        <v>-17.25</v>
      </c>
      <c r="C32" s="23">
        <f t="shared" si="3"/>
        <v>-17.25</v>
      </c>
      <c r="D32" s="23">
        <f t="shared" si="4"/>
        <v>17.25</v>
      </c>
      <c r="E32" s="24"/>
      <c r="F32" s="25"/>
      <c r="G32" t="s">
        <v>36</v>
      </c>
      <c r="H32">
        <f>H11/4</f>
        <v>34.5</v>
      </c>
    </row>
    <row r="33" spans="1:8" x14ac:dyDescent="0.3">
      <c r="A33" s="33" t="s">
        <v>19</v>
      </c>
      <c r="B33" s="34">
        <v>-17.25</v>
      </c>
      <c r="C33" s="35">
        <f t="shared" si="3"/>
        <v>-17.25</v>
      </c>
      <c r="D33" s="35">
        <f t="shared" si="4"/>
        <v>17.25</v>
      </c>
      <c r="E33" s="24"/>
      <c r="F33" s="25"/>
      <c r="G33" t="s">
        <v>37</v>
      </c>
      <c r="H33">
        <f>H11/4</f>
        <v>34.5</v>
      </c>
    </row>
    <row r="34" spans="1:8" x14ac:dyDescent="0.3">
      <c r="A34" s="21" t="s">
        <v>20</v>
      </c>
      <c r="B34" s="22">
        <v>-17.25</v>
      </c>
      <c r="C34" s="23">
        <f t="shared" si="3"/>
        <v>-17.25</v>
      </c>
      <c r="D34" s="23">
        <f t="shared" si="4"/>
        <v>17.25</v>
      </c>
      <c r="E34" s="24"/>
      <c r="F34" s="25"/>
      <c r="G34" t="s">
        <v>38</v>
      </c>
      <c r="H34">
        <f>H11/4</f>
        <v>34.5</v>
      </c>
    </row>
    <row r="35" spans="1:8" x14ac:dyDescent="0.3">
      <c r="A35" s="26" t="s">
        <v>21</v>
      </c>
      <c r="B35" s="27">
        <v>-145.80549999999999</v>
      </c>
      <c r="C35" s="28">
        <f t="shared" si="3"/>
        <v>-145.80549999999999</v>
      </c>
      <c r="D35" s="28">
        <f t="shared" si="4"/>
        <v>145.80549999999999</v>
      </c>
      <c r="E35" s="24"/>
      <c r="F35" s="25"/>
    </row>
    <row r="36" spans="1:8" x14ac:dyDescent="0.3">
      <c r="A36" s="30" t="s">
        <v>22</v>
      </c>
      <c r="B36" s="31">
        <v>-199.8142</v>
      </c>
      <c r="C36" s="32">
        <f t="shared" si="3"/>
        <v>-199.8142</v>
      </c>
      <c r="D36" s="32">
        <f t="shared" si="4"/>
        <v>199.8142</v>
      </c>
      <c r="E36" s="24"/>
      <c r="F36" s="25"/>
    </row>
    <row r="37" spans="1:8" x14ac:dyDescent="0.3">
      <c r="A37" s="33" t="s">
        <v>23</v>
      </c>
      <c r="B37" s="34">
        <v>-30.8703</v>
      </c>
      <c r="C37" s="35">
        <f t="shared" si="3"/>
        <v>-30.8703</v>
      </c>
      <c r="D37" s="35">
        <f t="shared" si="4"/>
        <v>30.8703</v>
      </c>
      <c r="E37" s="24"/>
      <c r="F37" s="25"/>
    </row>
    <row r="38" spans="1:8" x14ac:dyDescent="0.3">
      <c r="A38" s="36" t="s">
        <v>24</v>
      </c>
      <c r="B38" s="37">
        <v>-26.652000000000001</v>
      </c>
      <c r="C38" s="38">
        <f t="shared" si="3"/>
        <v>-26.652000000000001</v>
      </c>
      <c r="D38" s="38">
        <f t="shared" si="4"/>
        <v>26.652000000000001</v>
      </c>
      <c r="E38" s="24"/>
      <c r="F38" s="25"/>
    </row>
    <row r="39" spans="1:8" x14ac:dyDescent="0.3">
      <c r="A39" s="33" t="s">
        <v>25</v>
      </c>
      <c r="B39" s="34">
        <v>-30.8703</v>
      </c>
      <c r="C39" s="35">
        <f t="shared" si="3"/>
        <v>-30.8703</v>
      </c>
      <c r="D39" s="35">
        <f t="shared" si="4"/>
        <v>30.8703</v>
      </c>
      <c r="E39" s="24"/>
      <c r="F39" s="25"/>
    </row>
    <row r="40" spans="1:8" x14ac:dyDescent="0.3">
      <c r="A40" s="21" t="s">
        <v>26</v>
      </c>
      <c r="B40" s="22">
        <v>-26.652000000000001</v>
      </c>
      <c r="C40" s="23">
        <f t="shared" si="3"/>
        <v>-26.652000000000001</v>
      </c>
      <c r="D40" s="23">
        <f t="shared" si="4"/>
        <v>26.652000000000001</v>
      </c>
      <c r="E40" s="24"/>
      <c r="F40" s="25"/>
    </row>
    <row r="41" spans="1:8" x14ac:dyDescent="0.3">
      <c r="A41" s="33" t="s">
        <v>27</v>
      </c>
      <c r="B41" s="34">
        <v>-30.8703</v>
      </c>
      <c r="C41" s="35">
        <f t="shared" si="3"/>
        <v>-30.8703</v>
      </c>
      <c r="D41" s="35">
        <f t="shared" si="4"/>
        <v>30.8703</v>
      </c>
      <c r="E41" s="24"/>
      <c r="F41" s="25"/>
    </row>
    <row r="42" spans="1:8" ht="15" thickBot="1" x14ac:dyDescent="0.35">
      <c r="A42" s="39" t="s">
        <v>28</v>
      </c>
      <c r="B42" s="40">
        <v>-26.652000000000001</v>
      </c>
      <c r="C42" s="41">
        <f t="shared" si="3"/>
        <v>-26.652000000000001</v>
      </c>
      <c r="D42" s="41">
        <f t="shared" si="4"/>
        <v>26.652000000000001</v>
      </c>
      <c r="E42" s="42"/>
      <c r="F42" s="43"/>
    </row>
    <row r="43" spans="1:8" x14ac:dyDescent="0.3">
      <c r="B43" s="1"/>
      <c r="E43" s="2"/>
    </row>
    <row r="44" spans="1:8" x14ac:dyDescent="0.3">
      <c r="B44" s="1"/>
      <c r="E44" s="2"/>
    </row>
    <row r="45" spans="1:8" x14ac:dyDescent="0.3">
      <c r="B45" s="1" t="s">
        <v>4</v>
      </c>
      <c r="E45" s="2"/>
    </row>
    <row r="46" spans="1:8" x14ac:dyDescent="0.3">
      <c r="B46" s="1"/>
      <c r="E46" s="2"/>
    </row>
    <row r="47" spans="1:8" x14ac:dyDescent="0.3">
      <c r="A47" s="5" t="s">
        <v>13</v>
      </c>
      <c r="B47" s="6">
        <v>43.391100000000002</v>
      </c>
      <c r="C47" s="5">
        <f>B47</f>
        <v>43.391100000000002</v>
      </c>
      <c r="D47" s="5">
        <f>ABS(C47)</f>
        <v>43.391100000000002</v>
      </c>
      <c r="E47" s="2">
        <f>D47+D55</f>
        <v>117.6096</v>
      </c>
      <c r="F47" s="11">
        <f>E47+E48</f>
        <v>341.32749999999999</v>
      </c>
    </row>
    <row r="48" spans="1:8" x14ac:dyDescent="0.3">
      <c r="A48" t="s">
        <v>14</v>
      </c>
      <c r="B48" s="1">
        <v>97.757300000000001</v>
      </c>
      <c r="C48">
        <f t="shared" ref="C48:C62" si="5">B48</f>
        <v>97.757300000000001</v>
      </c>
      <c r="D48">
        <f t="shared" ref="D48:D62" si="6">ABS(C48)</f>
        <v>97.757300000000001</v>
      </c>
      <c r="E48" s="2">
        <f>D48+D56</f>
        <v>223.71789999999999</v>
      </c>
    </row>
    <row r="49" spans="1:5" x14ac:dyDescent="0.3">
      <c r="A49" s="5" t="s">
        <v>15</v>
      </c>
      <c r="B49" s="6">
        <v>-17.25</v>
      </c>
      <c r="C49" s="5">
        <f t="shared" si="5"/>
        <v>-17.25</v>
      </c>
      <c r="D49" s="5">
        <f t="shared" si="6"/>
        <v>17.25</v>
      </c>
      <c r="E49" s="2"/>
    </row>
    <row r="50" spans="1:5" x14ac:dyDescent="0.3">
      <c r="A50" t="s">
        <v>16</v>
      </c>
      <c r="B50" s="1">
        <v>-17.25</v>
      </c>
      <c r="C50">
        <f t="shared" si="5"/>
        <v>-17.25</v>
      </c>
      <c r="D50">
        <f t="shared" si="6"/>
        <v>17.25</v>
      </c>
      <c r="E50" s="2"/>
    </row>
    <row r="51" spans="1:5" x14ac:dyDescent="0.3">
      <c r="A51" s="5" t="s">
        <v>17</v>
      </c>
      <c r="B51" s="6">
        <v>-17.25</v>
      </c>
      <c r="C51" s="5">
        <f t="shared" si="5"/>
        <v>-17.25</v>
      </c>
      <c r="D51" s="5">
        <f t="shared" si="6"/>
        <v>17.25</v>
      </c>
      <c r="E51" s="7"/>
    </row>
    <row r="52" spans="1:5" x14ac:dyDescent="0.3">
      <c r="A52" t="s">
        <v>18</v>
      </c>
      <c r="B52" s="1">
        <v>-17.25</v>
      </c>
      <c r="C52">
        <f t="shared" si="5"/>
        <v>-17.25</v>
      </c>
      <c r="D52">
        <f t="shared" si="6"/>
        <v>17.25</v>
      </c>
      <c r="E52" s="2"/>
    </row>
    <row r="53" spans="1:5" x14ac:dyDescent="0.3">
      <c r="A53" s="5" t="s">
        <v>19</v>
      </c>
      <c r="B53" s="6">
        <v>-17.25</v>
      </c>
      <c r="C53" s="5">
        <f t="shared" si="5"/>
        <v>-17.25</v>
      </c>
      <c r="D53" s="5">
        <f t="shared" si="6"/>
        <v>17.25</v>
      </c>
      <c r="E53" s="2"/>
    </row>
    <row r="54" spans="1:5" x14ac:dyDescent="0.3">
      <c r="A54" t="s">
        <v>20</v>
      </c>
      <c r="B54" s="1">
        <v>-17.25</v>
      </c>
      <c r="C54">
        <f t="shared" si="5"/>
        <v>-17.25</v>
      </c>
      <c r="D54">
        <f t="shared" si="6"/>
        <v>17.25</v>
      </c>
      <c r="E54" s="2"/>
    </row>
    <row r="55" spans="1:5" x14ac:dyDescent="0.3">
      <c r="A55" s="5" t="s">
        <v>21</v>
      </c>
      <c r="B55" s="6">
        <v>74.218500000000006</v>
      </c>
      <c r="C55" s="5">
        <f t="shared" si="5"/>
        <v>74.218500000000006</v>
      </c>
      <c r="D55" s="5">
        <f t="shared" si="6"/>
        <v>74.218500000000006</v>
      </c>
      <c r="E55" s="2"/>
    </row>
    <row r="56" spans="1:5" x14ac:dyDescent="0.3">
      <c r="A56" t="s">
        <v>22</v>
      </c>
      <c r="B56" s="1">
        <v>125.9606</v>
      </c>
      <c r="C56">
        <f t="shared" si="5"/>
        <v>125.9606</v>
      </c>
      <c r="D56">
        <f t="shared" si="6"/>
        <v>125.9606</v>
      </c>
      <c r="E56" s="2"/>
    </row>
    <row r="57" spans="1:5" x14ac:dyDescent="0.3">
      <c r="A57" s="5" t="s">
        <v>23</v>
      </c>
      <c r="B57" s="6">
        <v>-30.8703</v>
      </c>
      <c r="C57" s="5">
        <f t="shared" si="5"/>
        <v>-30.8703</v>
      </c>
      <c r="D57" s="5">
        <f t="shared" si="6"/>
        <v>30.8703</v>
      </c>
      <c r="E57" s="2"/>
    </row>
    <row r="58" spans="1:5" x14ac:dyDescent="0.3">
      <c r="A58" t="s">
        <v>24</v>
      </c>
      <c r="B58" s="1">
        <v>-26.652000000000001</v>
      </c>
      <c r="C58">
        <f t="shared" si="5"/>
        <v>-26.652000000000001</v>
      </c>
      <c r="D58">
        <f t="shared" si="6"/>
        <v>26.652000000000001</v>
      </c>
      <c r="E58" s="2"/>
    </row>
    <row r="59" spans="1:5" x14ac:dyDescent="0.3">
      <c r="A59" s="5" t="s">
        <v>25</v>
      </c>
      <c r="B59" s="6">
        <v>-30.8703</v>
      </c>
      <c r="C59" s="5">
        <f t="shared" si="5"/>
        <v>-30.8703</v>
      </c>
      <c r="D59" s="5">
        <f t="shared" si="6"/>
        <v>30.8703</v>
      </c>
      <c r="E59" s="2"/>
    </row>
    <row r="60" spans="1:5" x14ac:dyDescent="0.3">
      <c r="A60" t="s">
        <v>26</v>
      </c>
      <c r="B60" s="1">
        <v>-26.652000000000001</v>
      </c>
      <c r="C60">
        <f t="shared" si="5"/>
        <v>-26.652000000000001</v>
      </c>
      <c r="D60">
        <f t="shared" si="6"/>
        <v>26.652000000000001</v>
      </c>
      <c r="E60" s="2"/>
    </row>
    <row r="61" spans="1:5" x14ac:dyDescent="0.3">
      <c r="A61" s="5" t="s">
        <v>27</v>
      </c>
      <c r="B61" s="6">
        <v>-30.8703</v>
      </c>
      <c r="C61" s="5">
        <f t="shared" si="5"/>
        <v>-30.8703</v>
      </c>
      <c r="D61" s="5">
        <f t="shared" si="6"/>
        <v>30.8703</v>
      </c>
      <c r="E61" s="2"/>
    </row>
    <row r="62" spans="1:5" x14ac:dyDescent="0.3">
      <c r="A62" t="s">
        <v>28</v>
      </c>
      <c r="B62" s="1">
        <v>-26.652000000000001</v>
      </c>
      <c r="C62">
        <f t="shared" si="5"/>
        <v>-26.652000000000001</v>
      </c>
      <c r="D62">
        <f t="shared" si="6"/>
        <v>26.652000000000001</v>
      </c>
      <c r="E62" s="2"/>
    </row>
    <row r="63" spans="1:5" x14ac:dyDescent="0.3">
      <c r="B63" s="1"/>
      <c r="E63" s="2"/>
    </row>
    <row r="64" spans="1:5" x14ac:dyDescent="0.3">
      <c r="B64" s="1"/>
      <c r="E64" s="2"/>
    </row>
    <row r="65" spans="2:5" x14ac:dyDescent="0.3">
      <c r="B65" s="1"/>
      <c r="E65" s="2"/>
    </row>
    <row r="66" spans="2:5" x14ac:dyDescent="0.3">
      <c r="B66" s="1"/>
      <c r="E66" s="2"/>
    </row>
    <row r="67" spans="2:5" x14ac:dyDescent="0.3">
      <c r="B67" s="1"/>
      <c r="E67" s="2"/>
    </row>
    <row r="68" spans="2:5" x14ac:dyDescent="0.3">
      <c r="B68" s="1"/>
      <c r="E68" s="2"/>
    </row>
    <row r="69" spans="2:5" x14ac:dyDescent="0.3">
      <c r="B69" s="1"/>
      <c r="E69" s="2"/>
    </row>
    <row r="70" spans="2:5" x14ac:dyDescent="0.3">
      <c r="B70" s="1"/>
      <c r="E70" s="2"/>
    </row>
    <row r="71" spans="2:5" x14ac:dyDescent="0.3">
      <c r="B71" s="1"/>
      <c r="E71" s="2"/>
    </row>
    <row r="72" spans="2:5" x14ac:dyDescent="0.3">
      <c r="B72" s="1"/>
      <c r="E72" s="2"/>
    </row>
    <row r="73" spans="2:5" x14ac:dyDescent="0.3">
      <c r="B73" s="1"/>
      <c r="E73" s="2"/>
    </row>
    <row r="74" spans="2:5" x14ac:dyDescent="0.3">
      <c r="B74" s="1"/>
      <c r="E74" s="2"/>
    </row>
    <row r="75" spans="2:5" x14ac:dyDescent="0.3">
      <c r="B75" s="1"/>
      <c r="E75" s="2"/>
    </row>
    <row r="76" spans="2:5" x14ac:dyDescent="0.3">
      <c r="B76" s="1"/>
      <c r="E76" s="2"/>
    </row>
    <row r="77" spans="2:5" x14ac:dyDescent="0.3">
      <c r="B77" s="1"/>
      <c r="E77" s="2"/>
    </row>
    <row r="78" spans="2:5" x14ac:dyDescent="0.3">
      <c r="B78" s="1"/>
      <c r="E78" s="2"/>
    </row>
    <row r="79" spans="2:5" x14ac:dyDescent="0.3">
      <c r="B79" s="1"/>
      <c r="E79" s="2"/>
    </row>
    <row r="80" spans="2:5" x14ac:dyDescent="0.3">
      <c r="B80" s="1"/>
      <c r="E80" s="2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</vt:lpstr>
      <vt:lpstr>Drag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2015-02-13T04:55:39Z</dcterms:created>
  <dcterms:modified xsi:type="dcterms:W3CDTF">2015-02-13T06:46:14Z</dcterms:modified>
</cp:coreProperties>
</file>