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8_{0E71225C-993C-4FD2-B07B-9204D87639DB}" xr6:coauthVersionLast="47" xr6:coauthVersionMax="47" xr10:uidLastSave="{00000000-0000-0000-0000-000000000000}"/>
  <bookViews>
    <workbookView xWindow="-120" yWindow="-120" windowWidth="29040" windowHeight="15840" activeTab="3"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W1" i="9" l="1"/>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<sst xmlns="http://schemas.openxmlformats.org/spreadsheetml/2006/main" count="61" uniqueCount="48">
  <si>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</si>
  <si>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</si>
  <si>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</si>
  <si>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</si>
  <si>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</si>
  <si>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</si>
  <si>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</si>
  <si>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</si>
  <si>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</si>
  <si>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</si>
  <si>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</si>
  <si>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</si>
  <si>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</si>
  <si>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</si>
  <si>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</si>
  <si>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</si>
  <si>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</si>
  <si>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</si>
  <si>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</si>
  <si>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</si>
  <si>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mt_darwin</t>
  </si>
  <si>
    <t>Mt Darwin</t>
  </si>
  <si>
    <t>energy</t>
  </si>
  <si>
    <t>vehicle_fuel</t>
  </si>
  <si>
    <t>travel</t>
  </si>
  <si>
    <t>anaesthetic_gases</t>
  </si>
  <si>
    <t>refridgerant</t>
  </si>
  <si>
    <t>waste</t>
  </si>
  <si>
    <t>inhalers</t>
  </si>
  <si>
    <t>Energy</t>
  </si>
  <si>
    <t>Travel</t>
  </si>
  <si>
    <t>Refridgerant</t>
  </si>
  <si>
    <t>Waste</t>
  </si>
  <si>
    <t>Inhalers</t>
  </si>
  <si>
    <t>Vehicle Fuel</t>
  </si>
  <si>
    <t>Anaesthetic Gases</t>
  </si>
  <si>
    <t>solar_system</t>
  </si>
  <si>
    <t>carpooling_and_ride_sharing</t>
  </si>
  <si>
    <t>low_gpw_anaesthetic_gases</t>
  </si>
  <si>
    <t>low_gpw_refridgerant_gases</t>
  </si>
  <si>
    <t>water_efficient_fixtures_and_appliances</t>
  </si>
  <si>
    <t>low_gpw_inhalers</t>
  </si>
  <si>
    <t>Carpooling and ride sharing</t>
  </si>
  <si>
    <t>Water efficient fixtures and appliances</t>
  </si>
  <si>
    <t>Low GPW anaesthetic gases</t>
  </si>
  <si>
    <t>Low GPW refridgerant gases</t>
  </si>
  <si>
    <t>Low GPW inhalers</t>
  </si>
  <si>
    <t>Solar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</si>
</sst>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3" sqref="B3"/>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20</v>
      </c>
      <c r="B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8"/>
  <sheetViews>
    <sheetView zoomScaleNormal="100" workbookViewId="0">
      <selection activeCell="B13" sqref="B13"/>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22</v>
      </c>
      <c r="B2" t="s">
        <v>29</v>
      </c>
    </row>
    <row r="3" spans="1:3" x14ac:dyDescent="0.25">
      <c r="A3" t="s">
        <v>23</v>
      </c>
      <c r="B3" t="s">
        <v>34</v>
      </c>
    </row>
    <row r="4" spans="1:3" x14ac:dyDescent="0.25">
      <c r="A4" t="s">
        <v>24</v>
      </c>
      <c r="B4" t="s">
        <v>30</v>
      </c>
    </row>
    <row r="5" spans="1:3" x14ac:dyDescent="0.25">
      <c r="A5" t="s">
        <v>25</v>
      </c>
      <c r="B5" t="s">
        <v>35</v>
      </c>
    </row>
    <row r="6" spans="1:3" x14ac:dyDescent="0.25">
      <c r="A6" t="s">
        <v>26</v>
      </c>
      <c r="B6" t="s">
        <v>31</v>
      </c>
    </row>
    <row r="7" spans="1:3" x14ac:dyDescent="0.25">
      <c r="A7" t="s">
        <v>27</v>
      </c>
      <c r="B7" t="s">
        <v>32</v>
      </c>
    </row>
    <row r="8" spans="1:3" x14ac:dyDescent="0.25">
      <c r="A8" t="s">
        <v>28</v>
      </c>
      <c r="B8" t="s">
        <v>33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tabSelected="1" zoomScaleNormal="100" workbookViewId="0">
      <selection activeCell="J9" sqref="J9"/>
    </sheetView>
  </sheetViews>
  <sheetFormatPr defaultRowHeight="15" x14ac:dyDescent="0.25"/>
  <cols>
    <col min="1" max="1" width="10" bestFit="1" customWidth="1"/>
    <col min="2" max="2" width="6.42578125" bestFit="1" customWidth="1"/>
    <col min="3" max="3" width="10.7109375" bestFit="1" customWidth="1"/>
    <col min="4" max="4" width="5.5703125" bestFit="1" customWidth="1"/>
    <col min="5" max="5" width="16.140625" bestFit="1" customWidth="1"/>
    <col min="6" max="6" width="10.85546875" bestFit="1" customWidth="1"/>
    <col min="7" max="7" width="5.85546875" bestFit="1" customWidth="1"/>
    <col min="8" max="8" width="7.425781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energy</v>
      </c>
      <c r="C1" s="2" t="str">
        <f>IF('emission sources'!$A3&lt;&gt;"",'emission sources'!$A3,"")</f>
        <v>vehicle_fuel</v>
      </c>
      <c r="D1" s="2" t="str">
        <f>IF('emission sources'!$A4&lt;&gt;"",'emission sources'!$A4,"")</f>
        <v>travel</v>
      </c>
      <c r="E1" s="2" t="str">
        <f>IF('emission sources'!$A5&lt;&gt;"",'emission sources'!$A5,"")</f>
        <v>anaesthetic_gases</v>
      </c>
      <c r="F1" s="2" t="str">
        <f>IF('emission sources'!$A6&lt;&gt;"",'emission sources'!$A6,"")</f>
        <v>refridgerant</v>
      </c>
      <c r="G1" s="2" t="str">
        <f>IF('emission sources'!$A7&lt;&gt;"",'emission sources'!$A7,"")</f>
        <v>waste</v>
      </c>
      <c r="H1" s="2" t="str">
        <f>IF('emission sources'!$A8&lt;&gt;"",'emission sources'!$A8,"")</f>
        <v>inhalers</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mt_darwin</v>
      </c>
      <c r="B2">
        <v>39.729999999999997</v>
      </c>
      <c r="C2">
        <v>27.76</v>
      </c>
      <c r="D2">
        <v>0.12</v>
      </c>
      <c r="E2">
        <v>3.05</v>
      </c>
      <c r="F2">
        <v>0</v>
      </c>
      <c r="G2">
        <v>2.2799999999999998</v>
      </c>
      <c r="H2">
        <v>2.34</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7"/>
  <sheetViews>
    <sheetView zoomScaleNormal="100" workbookViewId="0">
      <selection activeCell="B12" sqref="B12"/>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36</v>
      </c>
      <c r="B2" t="s">
        <v>47</v>
      </c>
    </row>
    <row r="3" spans="1:2" x14ac:dyDescent="0.25">
      <c r="A3" t="s">
        <v>37</v>
      </c>
      <c r="B3" t="s">
        <v>42</v>
      </c>
    </row>
    <row r="4" spans="1:2" x14ac:dyDescent="0.25">
      <c r="A4" t="s">
        <v>38</v>
      </c>
      <c r="B4" t="s">
        <v>44</v>
      </c>
    </row>
    <row r="5" spans="1:2" x14ac:dyDescent="0.25">
      <c r="A5" t="s">
        <v>39</v>
      </c>
      <c r="B5" t="s">
        <v>45</v>
      </c>
    </row>
    <row r="6" spans="1:2" x14ac:dyDescent="0.25">
      <c r="A6" t="s">
        <v>40</v>
      </c>
      <c r="B6" t="s">
        <v>43</v>
      </c>
    </row>
    <row r="7" spans="1:2" x14ac:dyDescent="0.25">
      <c r="A7" t="s">
        <v>41</v>
      </c>
      <c r="B7"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C15" sqref="C15"/>
    </sheetView>
  </sheetViews>
  <sheetFormatPr defaultRowHeight="15" x14ac:dyDescent="0.25"/>
  <cols>
    <col min="1" max="1" width="35.42578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energy</v>
      </c>
      <c r="C1" s="2" t="str">
        <f>IF('emission sources'!$A3&lt;&gt;"",'emission sources'!$A3,"")</f>
        <v>vehicle_fuel</v>
      </c>
      <c r="D1" s="2" t="str">
        <f>IF('emission sources'!$A4&lt;&gt;"",'emission sources'!$A4,"")</f>
        <v>travel</v>
      </c>
      <c r="E1" s="2" t="str">
        <f>IF('emission sources'!$A5&lt;&gt;"",'emission sources'!$A5,"")</f>
        <v>anaesthetic_gases</v>
      </c>
      <c r="F1" s="2" t="str">
        <f>IF('emission sources'!$A6&lt;&gt;"",'emission sources'!$A6,"")</f>
        <v>refridgerant</v>
      </c>
      <c r="G1" s="2" t="str">
        <f>IF('emission sources'!$A7&lt;&gt;"",'emission sources'!$A7,"")</f>
        <v>waste</v>
      </c>
      <c r="H1" s="2" t="str">
        <f>IF('emission sources'!$A8&lt;&gt;"",'emission sources'!$A8,"")</f>
        <v>inhalers</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solar_system</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carpooling_and_ride_sharing</v>
      </c>
      <c r="B3" s="4"/>
      <c r="C3" s="4" t="s">
        <v>4</v>
      </c>
      <c r="D3" s="4" t="s">
        <v>4</v>
      </c>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low_gpw_anaesthetic_gases</v>
      </c>
      <c r="B4" s="4"/>
      <c r="C4" s="4"/>
      <c r="D4" s="4"/>
      <c r="E4" s="4" t="s">
        <v>4</v>
      </c>
      <c r="F4" s="4"/>
      <c r="G4" s="4"/>
      <c r="H4" s="4"/>
      <c r="I4" s="4"/>
      <c r="J4" s="4"/>
      <c r="K4" s="4"/>
      <c r="L4" s="4"/>
      <c r="M4" s="4"/>
      <c r="N4" s="4"/>
      <c r="O4" s="4"/>
      <c r="P4" s="4"/>
      <c r="Q4" s="4"/>
      <c r="R4" s="4"/>
      <c r="S4" s="4"/>
      <c r="T4" s="4"/>
      <c r="U4" s="4"/>
      <c r="V4" s="4"/>
      <c r="W4" s="4"/>
      <c r="X4" s="4"/>
      <c r="Y4" s="4"/>
    </row>
    <row r="5" spans="1:309" x14ac:dyDescent="0.25">
      <c r="A5" s="2" t="str">
        <f>IF(interventions!$A5&lt;&gt;"",interventions!$A5,"")</f>
        <v>low_gpw_refridgerant_gases</v>
      </c>
      <c r="B5" s="4"/>
      <c r="C5" s="4"/>
      <c r="D5" s="4"/>
      <c r="E5" s="4"/>
      <c r="F5" s="4" t="s">
        <v>4</v>
      </c>
      <c r="G5" s="4"/>
      <c r="H5" s="4"/>
      <c r="I5" s="4"/>
      <c r="J5" s="4"/>
      <c r="K5" s="4"/>
      <c r="L5" s="4"/>
      <c r="M5" s="4"/>
      <c r="N5" s="4"/>
      <c r="O5" s="4"/>
      <c r="P5" s="4"/>
      <c r="Q5" s="4"/>
      <c r="R5" s="4"/>
      <c r="S5" s="4"/>
      <c r="T5" s="4"/>
      <c r="U5" s="4"/>
      <c r="V5" s="4"/>
      <c r="W5" s="4"/>
      <c r="X5" s="4"/>
      <c r="Y5" s="4"/>
    </row>
    <row r="6" spans="1:309" x14ac:dyDescent="0.25">
      <c r="A6" s="2" t="str">
        <f>IF(interventions!$A6&lt;&gt;"",interventions!$A6,"")</f>
        <v>water_efficient_fixtures_and_appliances</v>
      </c>
      <c r="B6" s="4"/>
      <c r="C6" s="4"/>
      <c r="D6" s="4"/>
      <c r="E6" s="4"/>
      <c r="F6" s="4"/>
      <c r="G6" s="4" t="s">
        <v>4</v>
      </c>
      <c r="H6" s="4"/>
      <c r="I6" s="4"/>
      <c r="J6" s="4"/>
      <c r="K6" s="4"/>
      <c r="L6" s="4"/>
      <c r="M6" s="4"/>
      <c r="N6" s="4"/>
      <c r="O6" s="4"/>
      <c r="P6" s="4"/>
      <c r="Q6" s="4"/>
      <c r="R6" s="4"/>
      <c r="S6" s="4"/>
      <c r="T6" s="4"/>
      <c r="U6" s="4"/>
      <c r="V6" s="4"/>
      <c r="W6" s="4"/>
      <c r="X6" s="4"/>
      <c r="Y6" s="4"/>
    </row>
    <row r="7" spans="1:309" x14ac:dyDescent="0.25">
      <c r="A7" s="2" t="str">
        <f>IF(interventions!$A7&lt;&gt;"",interventions!$A7,"")</f>
        <v>low_gpw_inhalers</v>
      </c>
      <c r="B7" s="4"/>
      <c r="C7" s="4"/>
      <c r="D7" s="4"/>
      <c r="E7" s="4"/>
      <c r="F7" s="4"/>
      <c r="G7" s="4"/>
      <c r="H7" s="4" t="s">
        <v>4</v>
      </c>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22" style="10"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11" t="str">
        <f>IF(interventions!$A2&lt;&gt;"",interventions!$A2&amp;"_effect","")</f>
        <v>solar_system_effect</v>
      </c>
      <c r="C1" s="2" t="str">
        <f>IF(interventions!$A3&lt;&gt;"",interventions!$A3&amp;"_effect","")</f>
        <v>carpooling_and_ride_sharing_effect</v>
      </c>
      <c r="D1" s="2" t="str">
        <f>IF(interventions!$A4&lt;&gt;"",interventions!$A4&amp;"_effect","")</f>
        <v>low_gpw_anaesthetic_gases_effect</v>
      </c>
      <c r="E1" s="2" t="str">
        <f>IF(interventions!$A5&lt;&gt;"",interventions!$A5&amp;"_effect","")</f>
        <v>low_gpw_refridgerant_gases_effect</v>
      </c>
      <c r="F1" s="2" t="str">
        <f>IF(interventions!$A6&lt;&gt;"",interventions!$A6&amp;"_effect","")</f>
        <v>water_efficient_fixtures_and_appliances_effect</v>
      </c>
      <c r="G1" s="2" t="str">
        <f>IF(interventions!$A7&lt;&gt;"",interventions!$A7&amp;"_effect","")</f>
        <v>low_gpw_inhalers_effect</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mt_darwin</v>
      </c>
      <c r="B2" s="10">
        <v>0.95</v>
      </c>
      <c r="C2">
        <v>0.28000000000000003</v>
      </c>
      <c r="D2">
        <v>0.99</v>
      </c>
      <c r="E2">
        <v>0.9</v>
      </c>
      <c r="F2">
        <v>0.35</v>
      </c>
      <c r="G2">
        <v>0.84</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D18" sqref="D18"/>
    </sheetView>
  </sheetViews>
  <sheetFormatPr defaultRowHeight="15" x14ac:dyDescent="0.25"/>
  <cols>
    <col min="1" max="1" width="21.5703125" bestFit="1" customWidth="1"/>
    <col min="2" max="2" width="16.42578125" bestFit="1" customWidth="1"/>
    <col min="3" max="3" width="30" bestFit="1" customWidth="1"/>
    <col min="4" max="4" width="29.42578125" bestFit="1" customWidth="1"/>
    <col min="5" max="5" width="29.85546875" bestFit="1" customWidth="1"/>
    <col min="6" max="6" width="40"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solar_system_cost</v>
      </c>
      <c r="C1" s="2" t="str">
        <f>IF(interventions!$A3&lt;&gt;"",interventions!$A3&amp;"_cost","")</f>
        <v>carpooling_and_ride_sharing_cost</v>
      </c>
      <c r="D1" s="2" t="str">
        <f>IF(interventions!$A4&lt;&gt;"",interventions!$A4&amp;"_cost","")</f>
        <v>low_gpw_anaesthetic_gases_cost</v>
      </c>
      <c r="E1" s="2" t="str">
        <f>IF(interventions!$A5&lt;&gt;"",interventions!$A5&amp;"_cost","")</f>
        <v>low_gpw_refridgerant_gases_cost</v>
      </c>
      <c r="F1" s="2" t="str">
        <f>IF(interventions!$A6&lt;&gt;"",interventions!$A6&amp;"_cost","")</f>
        <v>water_efficient_fixtures_and_appliances_cost</v>
      </c>
      <c r="G1" s="2" t="str">
        <f>IF(interventions!$A7&lt;&gt;"",interventions!$A7&amp;"_cost","")</f>
        <v>low_gpw_inhalers_cost</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mt_darwin</v>
      </c>
      <c r="B2" s="1">
        <v>62500</v>
      </c>
      <c r="C2" s="1">
        <v>18800</v>
      </c>
      <c r="D2" s="1">
        <v>358</v>
      </c>
      <c r="E2" s="1">
        <v>1153</v>
      </c>
      <c r="F2" s="1">
        <v>1100</v>
      </c>
      <c r="G2" s="1">
        <v>19734</v>
      </c>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2023-09-06T22:29:09Z</dcterms:modified>
</cp:coreProperties>
</file>