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24226"/>
  <bookViews>
    <workbookView xWindow="240" yWindow="105" windowWidth="14805" windowHeight="8010" activeTab="0"/>
  </bookViews>
  <sheets>
    <sheet name="Sheet1" sheetId="1" r:id="rId1"/>
  </sheets>
</workbook>
</file>

<file path=xl/sharedStrings.xml><?xml version="1.0" encoding="utf-8"?>
<sst xmlns="http://schemas.openxmlformats.org/spreadsheetml/2006/main" uniqueCount="44" count="44">
  <si>
    <t>日期</t>
  </si>
  <si>
    <t>代码</t>
  </si>
  <si>
    <t>股票代码</t>
  </si>
  <si>
    <t>股票名称</t>
  </si>
  <si>
    <t>操作</t>
  </si>
  <si>
    <t>数量</t>
  </si>
  <si>
    <t>金额</t>
  </si>
  <si>
    <t>交易成本</t>
  </si>
  <si>
    <t>现金</t>
  </si>
  <si>
    <t>总市值</t>
  </si>
  <si>
    <t>盈亏金额</t>
  </si>
  <si>
    <t>盈亏比例</t>
  </si>
  <si>
    <t>备注</t>
  </si>
  <si>
    <t>新研股份</t>
  </si>
  <si>
    <t>买入</t>
  </si>
  <si>
    <t>k线锤子买入</t>
  </si>
  <si>
    <t>交易结果</t>
  </si>
  <si>
    <t>训练结果</t>
  </si>
  <si>
    <t>总成本</t>
  </si>
  <si>
    <t>股价</t>
  </si>
  <si>
    <t>现股价</t>
  </si>
  <si>
    <t>广汇能源</t>
  </si>
  <si>
    <t>Dental Anatomy Coloring Book</t>
  </si>
  <si>
    <t>by Margaret J. Fehrenbach</t>
  </si>
  <si>
    <t>4.6 out of 5 stars</t>
  </si>
  <si>
    <t>Paperback</t>
  </si>
  <si>
    <t>.</t>
  </si>
  <si>
    <t>Ships to China</t>
  </si>
  <si>
    <t>Only 2 left in stock - order soon.</t>
  </si>
  <si>
    <t>根据talib结果按锤子线买入</t>
  </si>
  <si>
    <t>持有</t>
  </si>
  <si>
    <t>累计总成本</t>
  </si>
  <si>
    <t>浮亏</t>
  </si>
  <si>
    <t>J6-1000</t>
  </si>
  <si>
    <t>=</t>
  </si>
  <si>
    <t>卖出</t>
  </si>
  <si>
    <t>持有卖出</t>
  </si>
  <si>
    <t>盈利</t>
  </si>
  <si>
    <t>卖出(持股7天)</t>
  </si>
  <si>
    <t>卖出(持股6天)</t>
  </si>
  <si>
    <t>0,41</t>
  </si>
  <si>
    <t>福田汽车</t>
  </si>
  <si>
    <t>M11+G12</t>
  </si>
  <si>
    <t>根据K线启明星形态买入</t>
  </si>
</sst>
</file>

<file path=xl/styles.xml><?xml version="1.0" encoding="utf-8"?>
<styleSheet xmlns="http://schemas.openxmlformats.org/spreadsheetml/2006/main">
  <numFmts count="2">
    <numFmt numFmtId="0" formatCode="General"/>
    <numFmt numFmtId="2" formatCode="0.00"/>
  </numFmts>
  <fonts count="3">
    <font>
      <name val="宋体"/>
      <sz val="11"/>
    </font>
    <font>
      <name val="宋体"/>
      <sz val="11"/>
    </font>
    <font>
      <name val="宋体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2" fontId="1" fillId="0" borderId="0" xfId="0" applyNumberFormat="1">
      <alignment vertical="center"/>
    </xf>
    <xf numFmtId="2" fontId="1" fillId="0" borderId="0" xfId="0" applyNumberFormat="1">
      <alignment vertical="center"/>
    </xf>
    <xf numFmtId="2" fontId="2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B13"/>
  <sheetViews>
    <sheetView tabSelected="1" workbookViewId="0" topLeftCell="G1" zoomScale="68">
      <selection activeCell="M13" sqref="M13"/>
    </sheetView>
  </sheetViews>
  <sheetFormatPr defaultRowHeight="15.0" defaultColWidth="10"/>
  <cols>
    <col min="2" max="2" customWidth="1" width="11.777344" style="0"/>
    <col min="9" max="9" customWidth="0" width="10.0" style="0"/>
    <col min="11" max="11" customWidth="0" width="10.0" style="0"/>
    <col min="12" max="12" customWidth="0" width="10.0" style="0"/>
    <col min="13" max="13" customWidth="1" width="11.300781" style="0"/>
    <col min="14" max="14" customWidth="0" width="10.0" style="0"/>
    <col min="15" max="15" customWidth="1" width="26.074219" style="0"/>
    <col min="16" max="16" customWidth="0" width="10.0" style="0"/>
  </cols>
  <sheetData>
    <row r="1" spans="8:8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20</v>
      </c>
      <c r="J1" t="s">
        <v>9</v>
      </c>
      <c r="K1" t="s">
        <v>10</v>
      </c>
      <c r="L1" t="s">
        <v>11</v>
      </c>
      <c r="M1" t="s">
        <v>31</v>
      </c>
      <c r="N1" t="s">
        <v>17</v>
      </c>
      <c r="O1" t="s">
        <v>12</v>
      </c>
    </row>
    <row r="2" spans="8:8">
      <c r="A2">
        <v>2.0210709E7</v>
      </c>
      <c r="B2">
        <v>300159.0</v>
      </c>
      <c r="C2" t="s">
        <v>13</v>
      </c>
      <c r="D2" t="s">
        <v>14</v>
      </c>
      <c r="E2">
        <v>100.0</v>
      </c>
      <c r="F2">
        <v>350.0</v>
      </c>
      <c r="G2">
        <v>0.04</v>
      </c>
      <c r="H2">
        <v>649.96</v>
      </c>
      <c r="I2">
        <v>3.46</v>
      </c>
      <c r="J2">
        <f>346+H2</f>
        <v>995.96</v>
      </c>
      <c r="K2">
        <f>J2-1000</f>
        <v>-4.039999999999964</v>
      </c>
      <c r="L2">
        <f>K2/1000</f>
        <v>-0.004039999999999964</v>
      </c>
      <c r="M2">
        <v>0.04</v>
      </c>
      <c r="N2" t="s">
        <v>37</v>
      </c>
      <c r="O2" t="s">
        <v>15</v>
      </c>
    </row>
    <row r="3" spans="8:8">
      <c r="A3">
        <v>2.0210712E7</v>
      </c>
      <c r="B3">
        <v>600256.0</v>
      </c>
      <c r="C3" t="s">
        <v>21</v>
      </c>
      <c r="D3" t="s">
        <v>14</v>
      </c>
      <c r="E3">
        <v>100.0</v>
      </c>
      <c r="F3">
        <v>337.0</v>
      </c>
      <c r="G3">
        <v>0.04</v>
      </c>
      <c r="H3">
        <v>312.92</v>
      </c>
      <c r="I3">
        <v>3.29</v>
      </c>
      <c r="J3">
        <f>(3.46+3.29)*100+312.92</f>
        <v>987.9200000000001</v>
      </c>
      <c r="K3">
        <f>J3-1000</f>
        <v>-12.080000000000041</v>
      </c>
      <c r="L3">
        <f>K3/1000</f>
        <v>-0.01208000000000004</v>
      </c>
      <c r="M3">
        <f>M2+G3</f>
        <v>0.08</v>
      </c>
      <c r="N3" t="s">
        <v>37</v>
      </c>
      <c r="O3" t="s">
        <v>29</v>
      </c>
    </row>
    <row r="4" spans="8:8">
      <c r="A4">
        <v>2.0210713E7</v>
      </c>
      <c r="B4">
        <v>600256.0</v>
      </c>
      <c r="C4" t="s">
        <v>21</v>
      </c>
      <c r="D4" t="s">
        <v>30</v>
      </c>
      <c r="E4">
        <v>100.0</v>
      </c>
      <c r="F4">
        <v>336.0</v>
      </c>
      <c r="G4" s="1">
        <v>0.0</v>
      </c>
      <c r="H4">
        <v>312.92</v>
      </c>
      <c r="I4">
        <v>3.36</v>
      </c>
      <c r="J4">
        <f>(3.36+3.56)*100+312.92</f>
        <v>1004.9200000000001</v>
      </c>
      <c r="K4">
        <v>4.92</v>
      </c>
      <c r="L4">
        <f>K4/1000</f>
        <v>0.00492</v>
      </c>
      <c r="M4">
        <v>0.08</v>
      </c>
      <c r="O4" t="s">
        <v>30</v>
      </c>
    </row>
    <row r="5" spans="8:8">
      <c r="A5"/>
      <c r="B5">
        <v>300159.0</v>
      </c>
      <c r="C5" t="s">
        <v>13</v>
      </c>
      <c r="D5" t="s">
        <v>30</v>
      </c>
      <c r="E5">
        <v>100.0</v>
      </c>
      <c r="F5">
        <v>356.0</v>
      </c>
      <c r="G5" s="2">
        <v>0.0</v>
      </c>
      <c r="H5">
        <v>312.92</v>
      </c>
      <c r="I5">
        <v>3.56</v>
      </c>
      <c r="J5">
        <f>(3.36+3.56)*100+312.92</f>
        <v>1004.9200000000001</v>
      </c>
      <c r="K5">
        <v>4.92</v>
      </c>
      <c r="L5">
        <f>K5/1000</f>
        <v>0.00492</v>
      </c>
      <c r="M5">
        <v>0.08</v>
      </c>
      <c r="O5" t="s">
        <v>30</v>
      </c>
    </row>
    <row r="6" spans="8:8">
      <c r="A6">
        <v>2.0210714E7</v>
      </c>
      <c r="B6">
        <v>600256.0</v>
      </c>
      <c r="C6" t="s">
        <v>21</v>
      </c>
      <c r="D6" t="s">
        <v>30</v>
      </c>
      <c r="E6">
        <v>100.0</v>
      </c>
      <c r="F6">
        <v>332.0</v>
      </c>
      <c r="G6" s="1">
        <v>0.0</v>
      </c>
      <c r="H6">
        <v>312.92</v>
      </c>
      <c r="I6">
        <v>3.32</v>
      </c>
      <c r="J6">
        <f>(3.32+3.43)*100+312.92</f>
        <v>987.9200000000001</v>
      </c>
      <c r="K6">
        <f>J6-1000</f>
        <v>-12.080000000000041</v>
      </c>
      <c r="L6">
        <f>K6/1000</f>
        <v>-0.01208000000000004</v>
      </c>
      <c r="M6">
        <v>0.08</v>
      </c>
      <c r="O6" t="s">
        <v>30</v>
      </c>
    </row>
    <row r="7" spans="8:8">
      <c r="B7">
        <v>300159.0</v>
      </c>
      <c r="C7" t="s">
        <v>13</v>
      </c>
      <c r="D7" t="s">
        <v>30</v>
      </c>
      <c r="E7">
        <v>100.0</v>
      </c>
      <c r="F7">
        <v>343.0</v>
      </c>
      <c r="G7" s="2">
        <v>0.0</v>
      </c>
      <c r="H7">
        <v>312.92</v>
      </c>
      <c r="I7">
        <v>3.43</v>
      </c>
      <c r="J7">
        <f>(3.32+3.43)*100+312.92</f>
        <v>987.9200000000001</v>
      </c>
      <c r="K7">
        <f>J7-1000</f>
        <v>-12.080000000000041</v>
      </c>
      <c r="L7">
        <f>K7/1000</f>
        <v>-0.01208000000000004</v>
      </c>
      <c r="M7">
        <v>0.08</v>
      </c>
      <c r="O7" t="s">
        <v>30</v>
      </c>
    </row>
    <row r="8" spans="8:8">
      <c r="A8">
        <v>2.0210715E7</v>
      </c>
      <c r="B8">
        <v>600256.0</v>
      </c>
      <c r="C8" t="s">
        <v>21</v>
      </c>
      <c r="D8" t="s">
        <v>30</v>
      </c>
      <c r="E8">
        <v>100.0</v>
      </c>
      <c r="F8">
        <f>I8*E8</f>
        <v>337.0</v>
      </c>
      <c r="G8" s="1">
        <v>0.0</v>
      </c>
      <c r="H8">
        <v>312.92</v>
      </c>
      <c r="I8">
        <v>3.37</v>
      </c>
      <c r="J8">
        <f>(3.37+3.4)*100+312.92</f>
        <v>989.9200000000001</v>
      </c>
      <c r="K8">
        <f>J8-1000</f>
        <v>-10.080000000000041</v>
      </c>
      <c r="L8">
        <f>K8/1000</f>
        <v>-0.01008000000000004</v>
      </c>
      <c r="M8">
        <v>0.08</v>
      </c>
      <c r="O8" t="s">
        <v>30</v>
      </c>
    </row>
    <row r="9" spans="8:8">
      <c r="B9">
        <v>300159.0</v>
      </c>
      <c r="C9" t="s">
        <v>13</v>
      </c>
      <c r="D9" t="s">
        <v>30</v>
      </c>
      <c r="E9">
        <v>100.0</v>
      </c>
      <c r="F9">
        <f>I9*E9</f>
        <v>340.0</v>
      </c>
      <c r="G9" s="2">
        <v>0.0</v>
      </c>
      <c r="H9">
        <v>312.92</v>
      </c>
      <c r="I9" s="3">
        <v>3.4</v>
      </c>
      <c r="J9">
        <f>(3.37+3.4)*100+312.92</f>
        <v>989.9200000000001</v>
      </c>
      <c r="K9">
        <f>J9-1000</f>
        <v>-10.080000000000041</v>
      </c>
      <c r="L9">
        <f>K9/1000</f>
        <v>-0.01008000000000004</v>
      </c>
      <c r="M9">
        <v>0.08</v>
      </c>
      <c r="O9" t="s">
        <v>30</v>
      </c>
    </row>
    <row r="10" spans="8:8">
      <c r="A10">
        <v>2.0210716E7</v>
      </c>
      <c r="B10">
        <v>600256.0</v>
      </c>
      <c r="C10" t="s">
        <v>21</v>
      </c>
      <c r="D10" t="s">
        <v>35</v>
      </c>
      <c r="E10">
        <v>100.0</v>
      </c>
      <c r="F10">
        <f>I10*E10</f>
        <v>355.0</v>
      </c>
      <c r="G10" s="1">
        <v>0.41</v>
      </c>
      <c r="H10">
        <v>1024.11</v>
      </c>
      <c r="I10">
        <v>3.55</v>
      </c>
      <c r="J10">
        <f>357+355+312.92-0.81</f>
        <v>1024.1100000000001</v>
      </c>
      <c r="K10">
        <f>J10-1000</f>
        <v>24.1099999999999</v>
      </c>
      <c r="L10">
        <f>K10/1000</f>
        <v>0.0241099999999999</v>
      </c>
      <c r="M10">
        <f>0.08+G10</f>
        <v>0.49</v>
      </c>
      <c r="O10" t="s">
        <v>38</v>
      </c>
    </row>
    <row r="11" spans="8:8">
      <c r="B11">
        <v>300159.0</v>
      </c>
      <c r="C11" t="s">
        <v>13</v>
      </c>
      <c r="D11" t="s">
        <v>35</v>
      </c>
      <c r="E11">
        <v>100.0</v>
      </c>
      <c r="F11">
        <f>I11*E11</f>
        <v>357.0</v>
      </c>
      <c r="G11" s="2">
        <v>0.4</v>
      </c>
      <c r="H11">
        <v>1024.11</v>
      </c>
      <c r="I11" s="3">
        <v>3.57</v>
      </c>
      <c r="J11">
        <f>357+355+312.92-0.81</f>
        <v>1024.1100000000001</v>
      </c>
      <c r="K11">
        <f>J11-1000</f>
        <v>24.1099999999999</v>
      </c>
      <c r="L11">
        <f>K11/1000</f>
        <v>0.0241099999999999</v>
      </c>
      <c r="M11">
        <v>0.89</v>
      </c>
      <c r="O11" t="s">
        <v>39</v>
      </c>
    </row>
    <row r="12" spans="8:8">
      <c r="A12">
        <v>2.0210719E7</v>
      </c>
      <c r="B12">
        <v>600166.0</v>
      </c>
      <c r="C12" t="s">
        <v>41</v>
      </c>
      <c r="D12" t="s">
        <v>14</v>
      </c>
      <c r="E12">
        <v>100.0</v>
      </c>
      <c r="F12">
        <v>347.0</v>
      </c>
      <c r="G12">
        <v>0.04</v>
      </c>
      <c r="H12">
        <f>H11-347.04</f>
        <v>677.0699999999999</v>
      </c>
      <c r="I12">
        <v>3.44</v>
      </c>
      <c r="J12">
        <f>I12*E12+H12</f>
        <v>1021.07</v>
      </c>
      <c r="K12">
        <f>J12-1000</f>
        <v>21.07000000000005</v>
      </c>
      <c r="L12">
        <f>K12/1000</f>
        <v>0.02107000000000005</v>
      </c>
      <c r="M12">
        <f>M11+G12</f>
        <v>0.93</v>
      </c>
      <c r="O12" t="s">
        <v>43</v>
      </c>
    </row>
    <row r="13" spans="8:8">
      <c r="A13">
        <v>2.021072E7</v>
      </c>
      <c r="B13">
        <v>600166.0</v>
      </c>
      <c r="C13" t="s">
        <v>41</v>
      </c>
      <c r="D13" t="s">
        <v>30</v>
      </c>
      <c r="E13">
        <v>100.0</v>
      </c>
      <c r="F13">
        <v>341.0</v>
      </c>
      <c r="G13" s="4">
        <v>0.0</v>
      </c>
      <c r="H13">
        <f>H12</f>
        <v>677.0699999999999</v>
      </c>
      <c r="I13">
        <v>3.41</v>
      </c>
      <c r="J13">
        <f>I13*E13+H13</f>
        <v>1018.07</v>
      </c>
      <c r="K13">
        <f>J13-1000</f>
        <v>18.07000000000005</v>
      </c>
      <c r="L13">
        <f>K13/1000</f>
        <v>0.01807000000000005</v>
      </c>
      <c r="M13">
        <f>M12+G13</f>
        <v>0.93</v>
      </c>
      <c r="O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An,Fengyi</dc:creator>
  <dcterms:created xsi:type="dcterms:W3CDTF">2006-09-12T08:00:00Z</dcterms:created>
  <dcterms:modified xsi:type="dcterms:W3CDTF">2021-07-20T07:33:50Z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7b3c0f317fa445eb8741720a4778a843</vt:lpwstr>
  </property>
</Properties>
</file>