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591" firstSheet="1" activeTab="1"/>
  </bookViews>
  <sheets>
    <sheet name="База насосов" sheetId="104" state="hidden" r:id="rId1"/>
    <sheet name="PVT" sheetId="112" r:id="rId2"/>
  </sheet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Rp_" localSheetId="1">PVT!$C$11</definedName>
    <definedName name="Rsb_" localSheetId="1">PVT!$C$10</definedName>
    <definedName name="Tres_" localSheetId="1">PVT!$C$13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C24" i="112" l="1"/>
  <c r="C25" i="112" s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<sst xmlns="http://schemas.openxmlformats.org/spreadsheetml/2006/main" count="2588" uniqueCount="156">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</sst>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165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9">
    <cellStyle name="Iau?iue_AA_1" xfId="1"/>
    <cellStyle name="Normal_Sheet2" xfId="6"/>
    <cellStyle name="Обычный" xfId="0" builtinId="0"/>
    <cellStyle name="Обычный 2" xfId="2"/>
    <cellStyle name="Обычный 3" xfId="3"/>
    <cellStyle name="Обычный 3 2" xfId="4"/>
    <cellStyle name="Обычный 4" xfId="7"/>
    <cellStyle name="Процентный 2" xfId="8"/>
    <cellStyle name="Финансовый 2" xfId="5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8752"/>
        <c:axId val="42299328"/>
      </c:scatterChart>
      <c:valAx>
        <c:axId val="422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9328"/>
        <c:crosses val="autoZero"/>
        <c:crossBetween val="midCat"/>
      </c:valAx>
      <c:valAx>
        <c:axId val="422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632"/>
        <c:axId val="42302208"/>
      </c:scatterChart>
      <c:valAx>
        <c:axId val="4230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2208"/>
        <c:crosses val="autoZero"/>
        <c:crossBetween val="midCat"/>
      </c:valAx>
      <c:valAx>
        <c:axId val="4230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61920"/>
        <c:axId val="149562496"/>
      </c:scatterChart>
      <c:valAx>
        <c:axId val="1495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2496"/>
        <c:crosses val="autoZero"/>
        <c:crossBetween val="midCat"/>
      </c:valAx>
      <c:valAx>
        <c:axId val="149562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6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6</xdr:col>
      <xdr:colOff>336176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366850</xdr:colOff>
      <xdr:row>48</xdr:row>
      <xdr:rowOff>69883</xdr:rowOff>
    </xdr:from>
    <xdr:to>
      <xdr:col>12</xdr:col>
      <xdr:colOff>393436</xdr:colOff>
      <xdr:row>75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339031" y="988879"/>
          <a:ext cx="5858798" cy="22505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да,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12</xdr:col>
      <xdr:colOff>431644</xdr:colOff>
      <xdr:row>48</xdr:row>
      <xdr:rowOff>54026</xdr:rowOff>
    </xdr:from>
    <xdr:to>
      <xdr:col>19</xdr:col>
      <xdr:colOff>471729</xdr:colOff>
      <xdr:row>75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78</xdr:row>
      <xdr:rowOff>1</xdr:rowOff>
    </xdr:from>
    <xdr:to>
      <xdr:col>16</xdr:col>
      <xdr:colOff>54430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789715" y="13457465"/>
          <a:ext cx="5973536" cy="15982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2</v>
      </c>
      <c r="M2" s="24"/>
      <c r="N2" s="24"/>
      <c r="O2" s="24"/>
      <c r="V2" s="25" t="s">
        <v>3</v>
      </c>
      <c r="W2" s="25"/>
      <c r="X2" s="25"/>
    </row>
    <row r="3" spans="2:25" s="4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outlinePr summaryBelow="0"/>
  </sheetPr>
  <dimension ref="A1:K118"/>
  <sheetViews>
    <sheetView tabSelected="1" zoomScaleNormal="100" workbookViewId="0">
      <selection activeCell="J32" sqref="J32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6" t="s">
        <v>151</v>
      </c>
    </row>
    <row r="2" spans="1:6" x14ac:dyDescent="0.2">
      <c r="A2" t="s">
        <v>152</v>
      </c>
    </row>
    <row r="6" spans="1:6" x14ac:dyDescent="0.2">
      <c r="A6" s="6" t="s">
        <v>128</v>
      </c>
    </row>
    <row r="7" spans="1:6" ht="18.75" outlineLevel="1" x14ac:dyDescent="0.35">
      <c r="B7" s="15" t="s">
        <v>139</v>
      </c>
      <c r="C7" s="7">
        <v>0.86</v>
      </c>
      <c r="D7" s="16"/>
      <c r="E7" s="11">
        <f>gamma_oil_*1000</f>
        <v>860</v>
      </c>
      <c r="F7" s="12" t="s">
        <v>150</v>
      </c>
    </row>
    <row r="8" spans="1:6" ht="18.75" outlineLevel="1" x14ac:dyDescent="0.35">
      <c r="B8" s="12" t="s">
        <v>141</v>
      </c>
      <c r="C8" s="7">
        <v>1</v>
      </c>
      <c r="D8" s="16"/>
      <c r="E8" s="11">
        <f>gamma_wat_*1000</f>
        <v>1000</v>
      </c>
      <c r="F8" s="12" t="s">
        <v>150</v>
      </c>
    </row>
    <row r="9" spans="1:6" ht="18.75" outlineLevel="1" x14ac:dyDescent="0.35">
      <c r="B9" s="12" t="s">
        <v>140</v>
      </c>
      <c r="C9" s="7">
        <v>0.8</v>
      </c>
      <c r="D9" s="16"/>
      <c r="E9" s="11">
        <f>gamma_gas_*1.22</f>
        <v>0.97599999999999998</v>
      </c>
      <c r="F9" s="12" t="s">
        <v>150</v>
      </c>
    </row>
    <row r="10" spans="1:6" ht="18.75" outlineLevel="1" x14ac:dyDescent="0.35">
      <c r="B10" s="17" t="s">
        <v>142</v>
      </c>
      <c r="C10" s="7">
        <v>80</v>
      </c>
      <c r="D10" s="12" t="s">
        <v>143</v>
      </c>
      <c r="E10" s="14">
        <f>Rsb_/gamma_oil_</f>
        <v>93.023255813953483</v>
      </c>
      <c r="F10" s="12" t="s">
        <v>145</v>
      </c>
    </row>
    <row r="11" spans="1:6" ht="18.75" outlineLevel="1" x14ac:dyDescent="0.35">
      <c r="B11" s="17" t="s">
        <v>144</v>
      </c>
      <c r="C11" s="7">
        <v>80</v>
      </c>
      <c r="D11" s="12" t="s">
        <v>143</v>
      </c>
      <c r="E11" s="14">
        <f>Rsb_/gamma_oil_</f>
        <v>93.023255813953483</v>
      </c>
      <c r="F11" s="12" t="s">
        <v>145</v>
      </c>
    </row>
    <row r="12" spans="1:6" ht="18" outlineLevel="1" x14ac:dyDescent="0.35">
      <c r="B12" s="12" t="s">
        <v>147</v>
      </c>
      <c r="C12" s="7">
        <v>120</v>
      </c>
      <c r="D12" s="12" t="s">
        <v>136</v>
      </c>
      <c r="E12" s="14">
        <f>Pb_*1.01325/10</f>
        <v>12.159000000000001</v>
      </c>
      <c r="F12" s="13" t="s">
        <v>137</v>
      </c>
    </row>
    <row r="13" spans="1:6" ht="18" outlineLevel="1" x14ac:dyDescent="0.35">
      <c r="B13" s="12" t="s">
        <v>146</v>
      </c>
      <c r="C13" s="7">
        <v>100</v>
      </c>
      <c r="D13" s="12" t="s">
        <v>130</v>
      </c>
      <c r="E13" s="14">
        <f>Tres_*9/5+32</f>
        <v>212</v>
      </c>
      <c r="F13" s="13" t="s">
        <v>138</v>
      </c>
    </row>
    <row r="14" spans="1:6" ht="18" outlineLevel="1" x14ac:dyDescent="0.35">
      <c r="B14" s="17" t="s">
        <v>148</v>
      </c>
      <c r="C14" s="7">
        <v>1.2</v>
      </c>
      <c r="D14" s="12" t="s">
        <v>129</v>
      </c>
      <c r="E14" s="10"/>
      <c r="F14" s="16"/>
    </row>
    <row r="15" spans="1:6" ht="18" outlineLevel="1" x14ac:dyDescent="0.35">
      <c r="B15" s="18" t="s">
        <v>149</v>
      </c>
      <c r="C15" s="7">
        <v>1</v>
      </c>
      <c r="D15" s="12" t="s">
        <v>135</v>
      </c>
      <c r="E15" s="10"/>
      <c r="F15" s="16"/>
    </row>
    <row r="18" spans="1:11" x14ac:dyDescent="0.2">
      <c r="A18" t="s">
        <v>131</v>
      </c>
    </row>
    <row r="19" spans="1:11" outlineLevel="1" x14ac:dyDescent="0.2">
      <c r="A19" t="s">
        <v>132</v>
      </c>
    </row>
    <row r="20" spans="1:11" outlineLevel="1" x14ac:dyDescent="0.2"/>
    <row r="21" spans="1:11" outlineLevel="1" x14ac:dyDescent="0.2">
      <c r="H21" s="9"/>
    </row>
    <row r="22" spans="1:11" ht="15.75" outlineLevel="1" x14ac:dyDescent="0.2">
      <c r="B22" s="19" t="s">
        <v>0</v>
      </c>
      <c r="C22" s="19" t="s">
        <v>133</v>
      </c>
      <c r="D22" s="19" t="s">
        <v>153</v>
      </c>
      <c r="E22" s="19" t="s">
        <v>154</v>
      </c>
      <c r="F22" s="20" t="s">
        <v>155</v>
      </c>
      <c r="G22" s="29"/>
      <c r="H22" s="29"/>
      <c r="I22" s="30"/>
      <c r="J22" s="30"/>
      <c r="K22" s="30"/>
    </row>
    <row r="23" spans="1:11" outlineLevel="1" x14ac:dyDescent="0.2">
      <c r="B23" s="21">
        <v>1</v>
      </c>
      <c r="C23" s="21">
        <v>80</v>
      </c>
      <c r="D23" s="22"/>
      <c r="E23" s="23"/>
      <c r="F23" s="22"/>
      <c r="G23" s="26"/>
      <c r="H23" s="27"/>
      <c r="I23" s="28"/>
      <c r="J23" s="28"/>
      <c r="K23" s="28"/>
    </row>
    <row r="24" spans="1:11" outlineLevel="1" x14ac:dyDescent="0.2">
      <c r="B24" s="21">
        <v>5</v>
      </c>
      <c r="C24" s="21">
        <f>C23</f>
        <v>80</v>
      </c>
      <c r="D24" s="22"/>
      <c r="E24" s="23"/>
      <c r="F24" s="22"/>
      <c r="G24" s="26"/>
      <c r="H24" s="27"/>
      <c r="I24" s="28"/>
      <c r="J24" s="28"/>
      <c r="K24" s="28"/>
    </row>
    <row r="25" spans="1:11" outlineLevel="1" x14ac:dyDescent="0.2">
      <c r="B25" s="21">
        <v>10</v>
      </c>
      <c r="C25" s="21">
        <f t="shared" ref="C25:C48" si="0">C24</f>
        <v>80</v>
      </c>
      <c r="D25" s="22"/>
      <c r="E25" s="23"/>
      <c r="F25" s="22"/>
      <c r="G25" s="26"/>
      <c r="H25" s="27"/>
      <c r="I25" s="28"/>
      <c r="J25" s="28"/>
      <c r="K25" s="28"/>
    </row>
    <row r="26" spans="1:11" outlineLevel="1" x14ac:dyDescent="0.2">
      <c r="B26" s="21">
        <v>20</v>
      </c>
      <c r="C26" s="21">
        <f t="shared" si="0"/>
        <v>80</v>
      </c>
      <c r="D26" s="22"/>
      <c r="E26" s="23"/>
      <c r="F26" s="22"/>
      <c r="G26" s="26"/>
      <c r="H26" s="27"/>
      <c r="I26" s="28"/>
      <c r="J26" s="28"/>
      <c r="K26" s="28"/>
    </row>
    <row r="27" spans="1:11" outlineLevel="1" x14ac:dyDescent="0.2">
      <c r="B27" s="21">
        <v>40</v>
      </c>
      <c r="C27" s="21">
        <f t="shared" si="0"/>
        <v>80</v>
      </c>
      <c r="D27" s="22"/>
      <c r="E27" s="23"/>
      <c r="F27" s="22"/>
      <c r="G27" s="26"/>
      <c r="H27" s="27"/>
      <c r="I27" s="28"/>
      <c r="J27" s="28"/>
      <c r="K27" s="28"/>
    </row>
    <row r="28" spans="1:11" outlineLevel="1" x14ac:dyDescent="0.2">
      <c r="B28" s="21">
        <v>60</v>
      </c>
      <c r="C28" s="21">
        <f t="shared" si="0"/>
        <v>80</v>
      </c>
      <c r="D28" s="22"/>
      <c r="E28" s="23"/>
      <c r="F28" s="22"/>
      <c r="G28" s="26"/>
      <c r="H28" s="27"/>
      <c r="I28" s="28"/>
      <c r="J28" s="28"/>
      <c r="K28" s="28"/>
    </row>
    <row r="29" spans="1:11" outlineLevel="1" x14ac:dyDescent="0.2">
      <c r="B29" s="21">
        <v>80</v>
      </c>
      <c r="C29" s="21">
        <f t="shared" si="0"/>
        <v>80</v>
      </c>
      <c r="D29" s="22"/>
      <c r="E29" s="23"/>
      <c r="F29" s="22"/>
      <c r="G29" s="26"/>
      <c r="H29" s="27"/>
      <c r="I29" s="28"/>
      <c r="J29" s="28"/>
      <c r="K29" s="28"/>
    </row>
    <row r="30" spans="1:11" outlineLevel="1" x14ac:dyDescent="0.2">
      <c r="B30" s="21">
        <v>100</v>
      </c>
      <c r="C30" s="21">
        <f t="shared" si="0"/>
        <v>80</v>
      </c>
      <c r="D30" s="22"/>
      <c r="E30" s="23"/>
      <c r="F30" s="22"/>
      <c r="G30" s="26"/>
      <c r="H30" s="27"/>
      <c r="I30" s="28"/>
      <c r="J30" s="28"/>
      <c r="K30" s="28"/>
    </row>
    <row r="31" spans="1:11" outlineLevel="1" x14ac:dyDescent="0.2">
      <c r="B31" s="21">
        <v>120</v>
      </c>
      <c r="C31" s="21">
        <f t="shared" si="0"/>
        <v>80</v>
      </c>
      <c r="D31" s="22"/>
      <c r="E31" s="23"/>
      <c r="F31" s="22"/>
      <c r="G31" s="26"/>
      <c r="H31" s="27"/>
      <c r="I31" s="28"/>
      <c r="J31" s="28"/>
      <c r="K31" s="28"/>
    </row>
    <row r="32" spans="1:11" outlineLevel="1" x14ac:dyDescent="0.2">
      <c r="B32" s="21">
        <v>140</v>
      </c>
      <c r="C32" s="21">
        <f t="shared" si="0"/>
        <v>80</v>
      </c>
      <c r="D32" s="22"/>
      <c r="E32" s="23"/>
      <c r="F32" s="22"/>
      <c r="G32" s="26"/>
      <c r="H32" s="27"/>
      <c r="I32" s="28"/>
      <c r="J32" s="28"/>
      <c r="K32" s="28"/>
    </row>
    <row r="33" spans="2:11" outlineLevel="1" x14ac:dyDescent="0.2">
      <c r="B33" s="21">
        <v>160</v>
      </c>
      <c r="C33" s="21">
        <f t="shared" si="0"/>
        <v>80</v>
      </c>
      <c r="D33" s="22"/>
      <c r="E33" s="23"/>
      <c r="F33" s="22"/>
      <c r="G33" s="26"/>
      <c r="H33" s="27"/>
      <c r="I33" s="28"/>
      <c r="J33" s="28"/>
      <c r="K33" s="28"/>
    </row>
    <row r="34" spans="2:11" outlineLevel="1" x14ac:dyDescent="0.2">
      <c r="B34" s="21">
        <v>180</v>
      </c>
      <c r="C34" s="21">
        <f t="shared" si="0"/>
        <v>80</v>
      </c>
      <c r="D34" s="22"/>
      <c r="E34" s="23"/>
      <c r="F34" s="22"/>
      <c r="G34" s="26"/>
      <c r="H34" s="27"/>
      <c r="I34" s="28"/>
      <c r="J34" s="28"/>
      <c r="K34" s="28"/>
    </row>
    <row r="35" spans="2:11" outlineLevel="1" x14ac:dyDescent="0.2">
      <c r="B35" s="21">
        <v>200</v>
      </c>
      <c r="C35" s="21">
        <f t="shared" si="0"/>
        <v>80</v>
      </c>
      <c r="D35" s="22"/>
      <c r="E35" s="23"/>
      <c r="F35" s="22"/>
      <c r="G35" s="26"/>
      <c r="H35" s="27"/>
      <c r="I35" s="28"/>
      <c r="J35" s="28"/>
      <c r="K35" s="28"/>
    </row>
    <row r="36" spans="2:11" outlineLevel="1" x14ac:dyDescent="0.2">
      <c r="B36" s="21">
        <v>220</v>
      </c>
      <c r="C36" s="21">
        <f t="shared" si="0"/>
        <v>80</v>
      </c>
      <c r="D36" s="22"/>
      <c r="E36" s="23"/>
      <c r="F36" s="22"/>
      <c r="G36" s="26"/>
      <c r="H36" s="27"/>
      <c r="I36" s="28"/>
      <c r="J36" s="28"/>
      <c r="K36" s="28"/>
    </row>
    <row r="37" spans="2:11" outlineLevel="1" x14ac:dyDescent="0.2">
      <c r="B37" s="21">
        <v>240</v>
      </c>
      <c r="C37" s="21">
        <f t="shared" si="0"/>
        <v>80</v>
      </c>
      <c r="D37" s="22"/>
      <c r="E37" s="23"/>
      <c r="F37" s="22"/>
      <c r="G37" s="26"/>
      <c r="H37" s="27"/>
      <c r="I37" s="28"/>
      <c r="J37" s="28"/>
      <c r="K37" s="28"/>
    </row>
    <row r="38" spans="2:11" outlineLevel="1" x14ac:dyDescent="0.2">
      <c r="B38" s="21">
        <v>260</v>
      </c>
      <c r="C38" s="21">
        <f t="shared" si="0"/>
        <v>80</v>
      </c>
      <c r="D38" s="22"/>
      <c r="E38" s="23"/>
      <c r="F38" s="22"/>
      <c r="G38" s="26"/>
      <c r="H38" s="27"/>
      <c r="I38" s="28"/>
      <c r="J38" s="28"/>
      <c r="K38" s="28"/>
    </row>
    <row r="39" spans="2:11" outlineLevel="1" x14ac:dyDescent="0.2">
      <c r="B39" s="21">
        <v>280</v>
      </c>
      <c r="C39" s="21">
        <f t="shared" si="0"/>
        <v>80</v>
      </c>
      <c r="D39" s="22"/>
      <c r="E39" s="23"/>
      <c r="F39" s="22"/>
      <c r="G39" s="26"/>
      <c r="H39" s="27"/>
      <c r="I39" s="28"/>
      <c r="J39" s="28"/>
      <c r="K39" s="28"/>
    </row>
    <row r="40" spans="2:11" outlineLevel="1" x14ac:dyDescent="0.2">
      <c r="B40" s="21">
        <v>300</v>
      </c>
      <c r="C40" s="21">
        <f t="shared" si="0"/>
        <v>80</v>
      </c>
      <c r="D40" s="22"/>
      <c r="E40" s="23"/>
      <c r="F40" s="22"/>
      <c r="G40" s="26"/>
      <c r="H40" s="27"/>
      <c r="I40" s="28"/>
      <c r="J40" s="28"/>
      <c r="K40" s="28"/>
    </row>
    <row r="41" spans="2:11" outlineLevel="1" x14ac:dyDescent="0.2">
      <c r="B41" s="21">
        <v>320</v>
      </c>
      <c r="C41" s="21">
        <f t="shared" si="0"/>
        <v>80</v>
      </c>
      <c r="D41" s="22"/>
      <c r="E41" s="23"/>
      <c r="F41" s="22"/>
      <c r="G41" s="26"/>
      <c r="H41" s="27"/>
      <c r="I41" s="28"/>
      <c r="J41" s="28"/>
      <c r="K41" s="28"/>
    </row>
    <row r="42" spans="2:11" outlineLevel="1" x14ac:dyDescent="0.2">
      <c r="B42" s="21">
        <v>340</v>
      </c>
      <c r="C42" s="21">
        <f t="shared" si="0"/>
        <v>80</v>
      </c>
      <c r="D42" s="22"/>
      <c r="E42" s="23"/>
      <c r="F42" s="22"/>
      <c r="G42" s="26"/>
      <c r="H42" s="27"/>
      <c r="I42" s="28"/>
      <c r="J42" s="28"/>
      <c r="K42" s="28"/>
    </row>
    <row r="43" spans="2:11" outlineLevel="1" x14ac:dyDescent="0.2">
      <c r="B43" s="21">
        <v>360</v>
      </c>
      <c r="C43" s="21">
        <f t="shared" si="0"/>
        <v>80</v>
      </c>
      <c r="D43" s="22"/>
      <c r="E43" s="23"/>
      <c r="F43" s="22"/>
      <c r="G43" s="26"/>
      <c r="H43" s="27"/>
      <c r="I43" s="28"/>
      <c r="J43" s="28"/>
      <c r="K43" s="28"/>
    </row>
    <row r="44" spans="2:11" outlineLevel="1" x14ac:dyDescent="0.2">
      <c r="B44" s="21">
        <v>380</v>
      </c>
      <c r="C44" s="21">
        <f t="shared" si="0"/>
        <v>80</v>
      </c>
      <c r="D44" s="22"/>
      <c r="E44" s="23"/>
      <c r="F44" s="22"/>
      <c r="G44" s="26"/>
      <c r="H44" s="27"/>
      <c r="I44" s="28"/>
      <c r="J44" s="28"/>
      <c r="K44" s="28"/>
    </row>
    <row r="45" spans="2:11" outlineLevel="1" x14ac:dyDescent="0.2">
      <c r="B45" s="21">
        <v>400</v>
      </c>
      <c r="C45" s="21">
        <f t="shared" si="0"/>
        <v>80</v>
      </c>
      <c r="D45" s="22"/>
      <c r="E45" s="23"/>
      <c r="F45" s="22"/>
      <c r="G45" s="26"/>
      <c r="H45" s="27"/>
      <c r="I45" s="28"/>
      <c r="J45" s="28"/>
      <c r="K45" s="28"/>
    </row>
    <row r="46" spans="2:11" outlineLevel="1" x14ac:dyDescent="0.2">
      <c r="B46" s="21">
        <v>420</v>
      </c>
      <c r="C46" s="21">
        <f t="shared" si="0"/>
        <v>80</v>
      </c>
      <c r="D46" s="22"/>
      <c r="E46" s="23"/>
      <c r="F46" s="22"/>
      <c r="G46" s="26"/>
      <c r="H46" s="27"/>
      <c r="I46" s="28"/>
      <c r="J46" s="28"/>
      <c r="K46" s="28"/>
    </row>
    <row r="47" spans="2:11" outlineLevel="1" x14ac:dyDescent="0.2">
      <c r="B47" s="21">
        <v>440</v>
      </c>
      <c r="C47" s="21">
        <f t="shared" si="0"/>
        <v>80</v>
      </c>
      <c r="D47" s="22"/>
      <c r="E47" s="23"/>
      <c r="F47" s="22"/>
      <c r="G47" s="26"/>
      <c r="H47" s="27"/>
      <c r="I47" s="28"/>
      <c r="J47" s="28"/>
      <c r="K47" s="28"/>
    </row>
    <row r="48" spans="2:11" outlineLevel="1" x14ac:dyDescent="0.2">
      <c r="B48" s="21">
        <v>460</v>
      </c>
      <c r="C48" s="21">
        <f t="shared" si="0"/>
        <v>80</v>
      </c>
      <c r="D48" s="22"/>
      <c r="E48" s="23"/>
      <c r="F48" s="22"/>
      <c r="G48" s="26"/>
      <c r="H48" s="27"/>
      <c r="I48" s="28"/>
      <c r="J48" s="28"/>
      <c r="K48" s="28"/>
    </row>
    <row r="49" outlineLevel="1" x14ac:dyDescent="0.2"/>
    <row r="107" spans="11:11" x14ac:dyDescent="0.2">
      <c r="K107" t="s">
        <v>134</v>
      </c>
    </row>
    <row r="118" spans="11:11" x14ac:dyDescent="0.2">
      <c r="K11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2018-10-08T11:52:48Z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