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mike\projects\work\covid-stats\data\ons-population\explore\"/>
    </mc:Choice>
  </mc:AlternateContent>
  <xr:revisionPtr revIDLastSave="0" documentId="13_ncr:1_{8022E3C1-AF58-4836-84B7-18BB9EEC49EA}" xr6:coauthVersionLast="47" xr6:coauthVersionMax="47" xr10:uidLastSave="{00000000-0000-0000-0000-000000000000}"/>
  <bookViews>
    <workbookView xWindow="-120" yWindow="-120" windowWidth="29040" windowHeight="16440" xr2:uid="{8A80DE31-D447-4B3A-90FE-EC624D4C6966}"/>
  </bookViews>
  <sheets>
    <sheet name="2020" sheetId="1" r:id="rId1"/>
    <sheet name="Death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E25" i="2" l="1"/>
  <c r="CE27" i="2"/>
  <c r="CE24" i="2"/>
  <c r="CE23" i="2"/>
  <c r="CE22" i="2"/>
  <c r="CE21" i="2"/>
  <c r="CE20" i="2"/>
  <c r="CE19" i="2"/>
  <c r="CE18" i="2"/>
  <c r="CE17" i="2"/>
  <c r="CE16" i="2"/>
  <c r="CE15" i="2"/>
  <c r="CE14" i="2"/>
  <c r="CE13" i="2"/>
  <c r="CE12" i="2"/>
  <c r="CE11" i="2"/>
  <c r="CE10" i="2"/>
  <c r="CE9" i="2"/>
  <c r="CE8" i="2"/>
  <c r="CE7" i="2"/>
  <c r="CE6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D106" i="1"/>
  <c r="D102" i="1"/>
  <c r="D98" i="1"/>
  <c r="D90" i="1"/>
  <c r="D86" i="1"/>
  <c r="D82" i="1"/>
  <c r="D70" i="1"/>
  <c r="D66" i="1"/>
  <c r="D54" i="1"/>
  <c r="D50" i="1"/>
  <c r="D38" i="1"/>
  <c r="D34" i="1"/>
  <c r="D22" i="1"/>
  <c r="C106" i="1"/>
  <c r="C105" i="1"/>
  <c r="D105" i="1" s="1"/>
  <c r="C104" i="1"/>
  <c r="D104" i="1" s="1"/>
  <c r="C103" i="1"/>
  <c r="D103" i="1" s="1"/>
  <c r="C102" i="1"/>
  <c r="C101" i="1"/>
  <c r="D101" i="1" s="1"/>
  <c r="C100" i="1"/>
  <c r="D100" i="1" s="1"/>
  <c r="C99" i="1"/>
  <c r="D99" i="1" s="1"/>
  <c r="C98" i="1"/>
  <c r="C97" i="1"/>
  <c r="D97" i="1" s="1"/>
  <c r="C96" i="1"/>
  <c r="D96" i="1" s="1"/>
  <c r="C95" i="1"/>
  <c r="H95" i="1" s="1"/>
  <c r="I95" i="1" s="1"/>
  <c r="C94" i="1"/>
  <c r="J94" i="1" s="1"/>
  <c r="K94" i="1" s="1"/>
  <c r="C93" i="1"/>
  <c r="F93" i="1" s="1"/>
  <c r="G93" i="1" s="1"/>
  <c r="C92" i="1"/>
  <c r="L92" i="1" s="1"/>
  <c r="M92" i="1" s="1"/>
  <c r="C91" i="1"/>
  <c r="L91" i="1" s="1"/>
  <c r="M91" i="1" s="1"/>
  <c r="C90" i="1"/>
  <c r="J90" i="1" s="1"/>
  <c r="K90" i="1" s="1"/>
  <c r="C89" i="1"/>
  <c r="F89" i="1" s="1"/>
  <c r="G89" i="1" s="1"/>
  <c r="C88" i="1"/>
  <c r="F88" i="1" s="1"/>
  <c r="G88" i="1" s="1"/>
  <c r="C87" i="1"/>
  <c r="J87" i="1" s="1"/>
  <c r="K87" i="1" s="1"/>
  <c r="C86" i="1"/>
  <c r="J86" i="1" s="1"/>
  <c r="K86" i="1" s="1"/>
  <c r="C85" i="1"/>
  <c r="F85" i="1" s="1"/>
  <c r="G85" i="1" s="1"/>
  <c r="C84" i="1"/>
  <c r="F84" i="1" s="1"/>
  <c r="G84" i="1" s="1"/>
  <c r="C83" i="1"/>
  <c r="F83" i="1" s="1"/>
  <c r="G83" i="1" s="1"/>
  <c r="C82" i="1"/>
  <c r="J82" i="1" s="1"/>
  <c r="K82" i="1" s="1"/>
  <c r="C81" i="1"/>
  <c r="F81" i="1" s="1"/>
  <c r="G81" i="1" s="1"/>
  <c r="C80" i="1"/>
  <c r="F80" i="1" s="1"/>
  <c r="G80" i="1" s="1"/>
  <c r="C79" i="1"/>
  <c r="F79" i="1" s="1"/>
  <c r="G79" i="1" s="1"/>
  <c r="C78" i="1"/>
  <c r="J78" i="1" s="1"/>
  <c r="K78" i="1" s="1"/>
  <c r="C77" i="1"/>
  <c r="F77" i="1" s="1"/>
  <c r="G77" i="1" s="1"/>
  <c r="C76" i="1"/>
  <c r="L76" i="1" s="1"/>
  <c r="M76" i="1" s="1"/>
  <c r="C75" i="1"/>
  <c r="L75" i="1" s="1"/>
  <c r="M75" i="1" s="1"/>
  <c r="C74" i="1"/>
  <c r="J74" i="1" s="1"/>
  <c r="K74" i="1" s="1"/>
  <c r="C73" i="1"/>
  <c r="F73" i="1" s="1"/>
  <c r="G73" i="1" s="1"/>
  <c r="C72" i="1"/>
  <c r="F72" i="1" s="1"/>
  <c r="G72" i="1" s="1"/>
  <c r="C71" i="1"/>
  <c r="F71" i="1" s="1"/>
  <c r="G71" i="1" s="1"/>
  <c r="C70" i="1"/>
  <c r="J70" i="1" s="1"/>
  <c r="K70" i="1" s="1"/>
  <c r="C69" i="1"/>
  <c r="F69" i="1" s="1"/>
  <c r="G69" i="1" s="1"/>
  <c r="C68" i="1"/>
  <c r="F68" i="1" s="1"/>
  <c r="G68" i="1" s="1"/>
  <c r="C67" i="1"/>
  <c r="F67" i="1" s="1"/>
  <c r="G67" i="1" s="1"/>
  <c r="C66" i="1"/>
  <c r="J66" i="1" s="1"/>
  <c r="K66" i="1" s="1"/>
  <c r="C65" i="1"/>
  <c r="F65" i="1" s="1"/>
  <c r="G65" i="1" s="1"/>
  <c r="C64" i="1"/>
  <c r="F64" i="1" s="1"/>
  <c r="G64" i="1" s="1"/>
  <c r="C63" i="1"/>
  <c r="F63" i="1" s="1"/>
  <c r="G63" i="1" s="1"/>
  <c r="C62" i="1"/>
  <c r="J62" i="1" s="1"/>
  <c r="K62" i="1" s="1"/>
  <c r="C61" i="1"/>
  <c r="F61" i="1" s="1"/>
  <c r="G61" i="1" s="1"/>
  <c r="C60" i="1"/>
  <c r="L60" i="1" s="1"/>
  <c r="M60" i="1" s="1"/>
  <c r="C59" i="1"/>
  <c r="L59" i="1" s="1"/>
  <c r="M59" i="1" s="1"/>
  <c r="C58" i="1"/>
  <c r="J58" i="1" s="1"/>
  <c r="K58" i="1" s="1"/>
  <c r="C57" i="1"/>
  <c r="F57" i="1" s="1"/>
  <c r="G57" i="1" s="1"/>
  <c r="C56" i="1"/>
  <c r="F56" i="1" s="1"/>
  <c r="G56" i="1" s="1"/>
  <c r="C55" i="1"/>
  <c r="J55" i="1" s="1"/>
  <c r="K55" i="1" s="1"/>
  <c r="C54" i="1"/>
  <c r="J54" i="1" s="1"/>
  <c r="K54" i="1" s="1"/>
  <c r="C53" i="1"/>
  <c r="F53" i="1" s="1"/>
  <c r="G53" i="1" s="1"/>
  <c r="C52" i="1"/>
  <c r="D52" i="1" s="1"/>
  <c r="C51" i="1"/>
  <c r="H51" i="1" s="1"/>
  <c r="I51" i="1" s="1"/>
  <c r="C50" i="1"/>
  <c r="J50" i="1" s="1"/>
  <c r="K50" i="1" s="1"/>
  <c r="C49" i="1"/>
  <c r="F49" i="1" s="1"/>
  <c r="G49" i="1" s="1"/>
  <c r="C48" i="1"/>
  <c r="F48" i="1" s="1"/>
  <c r="G48" i="1" s="1"/>
  <c r="C47" i="1"/>
  <c r="F47" i="1" s="1"/>
  <c r="G47" i="1" s="1"/>
  <c r="C46" i="1"/>
  <c r="J46" i="1" s="1"/>
  <c r="K46" i="1" s="1"/>
  <c r="C45" i="1"/>
  <c r="F45" i="1" s="1"/>
  <c r="G45" i="1" s="1"/>
  <c r="C44" i="1"/>
  <c r="L44" i="1" s="1"/>
  <c r="M44" i="1" s="1"/>
  <c r="C43" i="1"/>
  <c r="L43" i="1" s="1"/>
  <c r="M43" i="1" s="1"/>
  <c r="C42" i="1"/>
  <c r="J42" i="1" s="1"/>
  <c r="K42" i="1" s="1"/>
  <c r="C41" i="1"/>
  <c r="F41" i="1" s="1"/>
  <c r="G41" i="1" s="1"/>
  <c r="C40" i="1"/>
  <c r="F40" i="1" s="1"/>
  <c r="G40" i="1" s="1"/>
  <c r="C39" i="1"/>
  <c r="F39" i="1" s="1"/>
  <c r="G39" i="1" s="1"/>
  <c r="C38" i="1"/>
  <c r="J38" i="1" s="1"/>
  <c r="K38" i="1" s="1"/>
  <c r="C37" i="1"/>
  <c r="F37" i="1" s="1"/>
  <c r="G37" i="1" s="1"/>
  <c r="C36" i="1"/>
  <c r="F36" i="1" s="1"/>
  <c r="G36" i="1" s="1"/>
  <c r="C35" i="1"/>
  <c r="F35" i="1" s="1"/>
  <c r="G35" i="1" s="1"/>
  <c r="C34" i="1"/>
  <c r="J34" i="1" s="1"/>
  <c r="K34" i="1" s="1"/>
  <c r="C33" i="1"/>
  <c r="F33" i="1" s="1"/>
  <c r="G33" i="1" s="1"/>
  <c r="C32" i="1"/>
  <c r="F32" i="1" s="1"/>
  <c r="G32" i="1" s="1"/>
  <c r="C31" i="1"/>
  <c r="H31" i="1" s="1"/>
  <c r="I31" i="1" s="1"/>
  <c r="C30" i="1"/>
  <c r="J30" i="1" s="1"/>
  <c r="K30" i="1" s="1"/>
  <c r="C29" i="1"/>
  <c r="F29" i="1" s="1"/>
  <c r="G29" i="1" s="1"/>
  <c r="C28" i="1"/>
  <c r="L28" i="1" s="1"/>
  <c r="M28" i="1" s="1"/>
  <c r="C27" i="1"/>
  <c r="L27" i="1" s="1"/>
  <c r="M27" i="1" s="1"/>
  <c r="C26" i="1"/>
  <c r="J26" i="1" s="1"/>
  <c r="K26" i="1" s="1"/>
  <c r="C25" i="1"/>
  <c r="F25" i="1" s="1"/>
  <c r="G25" i="1" s="1"/>
  <c r="C24" i="1"/>
  <c r="F24" i="1" s="1"/>
  <c r="G24" i="1" s="1"/>
  <c r="C23" i="1"/>
  <c r="J23" i="1" s="1"/>
  <c r="K23" i="1" s="1"/>
  <c r="C22" i="1"/>
  <c r="J22" i="1" s="1"/>
  <c r="K22" i="1" s="1"/>
  <c r="C21" i="1"/>
  <c r="F21" i="1" s="1"/>
  <c r="G21" i="1" s="1"/>
  <c r="C20" i="1"/>
  <c r="D20" i="1" s="1"/>
  <c r="C19" i="1"/>
  <c r="F19" i="1" s="1"/>
  <c r="G19" i="1" s="1"/>
  <c r="C18" i="1"/>
  <c r="J18" i="1" s="1"/>
  <c r="K18" i="1" s="1"/>
  <c r="C17" i="1"/>
  <c r="F17" i="1" s="1"/>
  <c r="G17" i="1" s="1"/>
  <c r="C16" i="1"/>
  <c r="F16" i="1" s="1"/>
  <c r="G16" i="1" s="1"/>
  <c r="C15" i="1"/>
  <c r="F15" i="1" s="1"/>
  <c r="G15" i="1" s="1"/>
  <c r="C14" i="1"/>
  <c r="J14" i="1" s="1"/>
  <c r="K14" i="1" s="1"/>
  <c r="C13" i="1"/>
  <c r="F13" i="1" s="1"/>
  <c r="G13" i="1" s="1"/>
  <c r="C12" i="1"/>
  <c r="L12" i="1" s="1"/>
  <c r="M12" i="1" s="1"/>
  <c r="C11" i="1"/>
  <c r="L11" i="1" s="1"/>
  <c r="M11" i="1" s="1"/>
  <c r="C10" i="1"/>
  <c r="J10" i="1" s="1"/>
  <c r="K10" i="1" s="1"/>
  <c r="C9" i="1"/>
  <c r="F9" i="1" s="1"/>
  <c r="G9" i="1" s="1"/>
  <c r="C8" i="1"/>
  <c r="F8" i="1" s="1"/>
  <c r="G8" i="1" s="1"/>
  <c r="C7" i="1"/>
  <c r="F7" i="1" s="1"/>
  <c r="G7" i="1" s="1"/>
  <c r="C6" i="1"/>
  <c r="J6" i="1" s="1"/>
  <c r="K6" i="1" s="1"/>
  <c r="D18" i="1" l="1"/>
  <c r="D6" i="1"/>
  <c r="D10" i="1"/>
  <c r="D26" i="1"/>
  <c r="D42" i="1"/>
  <c r="D58" i="1"/>
  <c r="D74" i="1"/>
  <c r="D14" i="1"/>
  <c r="D30" i="1"/>
  <c r="D46" i="1"/>
  <c r="D62" i="1"/>
  <c r="D78" i="1"/>
  <c r="D94" i="1"/>
  <c r="F20" i="1"/>
  <c r="G20" i="1" s="1"/>
  <c r="D11" i="1"/>
  <c r="D19" i="1"/>
  <c r="D27" i="1"/>
  <c r="D35" i="1"/>
  <c r="D43" i="1"/>
  <c r="D51" i="1"/>
  <c r="D59" i="1"/>
  <c r="D67" i="1"/>
  <c r="D75" i="1"/>
  <c r="D83" i="1"/>
  <c r="D87" i="1"/>
  <c r="D91" i="1"/>
  <c r="D95" i="1"/>
  <c r="F52" i="1"/>
  <c r="G52" i="1" s="1"/>
  <c r="D8" i="1"/>
  <c r="D12" i="1"/>
  <c r="D16" i="1"/>
  <c r="D24" i="1"/>
  <c r="D28" i="1"/>
  <c r="D32" i="1"/>
  <c r="D36" i="1"/>
  <c r="D40" i="1"/>
  <c r="D44" i="1"/>
  <c r="D48" i="1"/>
  <c r="D56" i="1"/>
  <c r="D60" i="1"/>
  <c r="D64" i="1"/>
  <c r="D68" i="1"/>
  <c r="D72" i="1"/>
  <c r="D76" i="1"/>
  <c r="D80" i="1"/>
  <c r="D84" i="1"/>
  <c r="D88" i="1"/>
  <c r="D92" i="1"/>
  <c r="D7" i="1"/>
  <c r="D15" i="1"/>
  <c r="D23" i="1"/>
  <c r="D31" i="1"/>
  <c r="D39" i="1"/>
  <c r="D47" i="1"/>
  <c r="D55" i="1"/>
  <c r="D63" i="1"/>
  <c r="D71" i="1"/>
  <c r="D79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F28" i="1"/>
  <c r="G28" i="1" s="1"/>
  <c r="F60" i="1"/>
  <c r="G60" i="1" s="1"/>
  <c r="F92" i="1"/>
  <c r="G92" i="1" s="1"/>
  <c r="F96" i="1"/>
  <c r="G96" i="1" s="1"/>
  <c r="F12" i="1"/>
  <c r="G12" i="1" s="1"/>
  <c r="F44" i="1"/>
  <c r="G44" i="1" s="1"/>
  <c r="F76" i="1"/>
  <c r="G76" i="1" s="1"/>
  <c r="F6" i="1"/>
  <c r="F10" i="1"/>
  <c r="G10" i="1" s="1"/>
  <c r="F14" i="1"/>
  <c r="G14" i="1" s="1"/>
  <c r="F18" i="1"/>
  <c r="G18" i="1" s="1"/>
  <c r="F22" i="1"/>
  <c r="G22" i="1" s="1"/>
  <c r="F26" i="1"/>
  <c r="G26" i="1" s="1"/>
  <c r="F30" i="1"/>
  <c r="G30" i="1" s="1"/>
  <c r="F34" i="1"/>
  <c r="G34" i="1" s="1"/>
  <c r="F38" i="1"/>
  <c r="G38" i="1" s="1"/>
  <c r="F42" i="1"/>
  <c r="G42" i="1" s="1"/>
  <c r="F46" i="1"/>
  <c r="G46" i="1" s="1"/>
  <c r="F50" i="1"/>
  <c r="G50" i="1" s="1"/>
  <c r="F54" i="1"/>
  <c r="G54" i="1" s="1"/>
  <c r="F58" i="1"/>
  <c r="G58" i="1" s="1"/>
  <c r="F62" i="1"/>
  <c r="G62" i="1" s="1"/>
  <c r="F66" i="1"/>
  <c r="G66" i="1" s="1"/>
  <c r="F70" i="1"/>
  <c r="G70" i="1" s="1"/>
  <c r="F74" i="1"/>
  <c r="G74" i="1" s="1"/>
  <c r="F78" i="1"/>
  <c r="G78" i="1" s="1"/>
  <c r="F82" i="1"/>
  <c r="G82" i="1" s="1"/>
  <c r="F86" i="1"/>
  <c r="G86" i="1" s="1"/>
  <c r="F90" i="1"/>
  <c r="G90" i="1" s="1"/>
  <c r="F94" i="1"/>
  <c r="G94" i="1" s="1"/>
  <c r="F11" i="1"/>
  <c r="G11" i="1" s="1"/>
  <c r="F23" i="1"/>
  <c r="G23" i="1" s="1"/>
  <c r="F27" i="1"/>
  <c r="G27" i="1" s="1"/>
  <c r="F31" i="1"/>
  <c r="G31" i="1" s="1"/>
  <c r="F43" i="1"/>
  <c r="G43" i="1" s="1"/>
  <c r="F51" i="1"/>
  <c r="G51" i="1" s="1"/>
  <c r="F55" i="1"/>
  <c r="G55" i="1" s="1"/>
  <c r="F59" i="1"/>
  <c r="G59" i="1" s="1"/>
  <c r="F75" i="1"/>
  <c r="G75" i="1" s="1"/>
  <c r="F87" i="1"/>
  <c r="G87" i="1" s="1"/>
  <c r="F91" i="1"/>
  <c r="G91" i="1" s="1"/>
  <c r="F95" i="1"/>
  <c r="G95" i="1" s="1"/>
  <c r="L38" i="1"/>
  <c r="M38" i="1" s="1"/>
  <c r="L78" i="1"/>
  <c r="M78" i="1" s="1"/>
  <c r="L86" i="1"/>
  <c r="M86" i="1" s="1"/>
  <c r="L14" i="1"/>
  <c r="M14" i="1" s="1"/>
  <c r="H75" i="1"/>
  <c r="I75" i="1" s="1"/>
  <c r="L22" i="1"/>
  <c r="M22" i="1" s="1"/>
  <c r="L62" i="1"/>
  <c r="M62" i="1" s="1"/>
  <c r="H11" i="1"/>
  <c r="I11" i="1" s="1"/>
  <c r="L6" i="1"/>
  <c r="M6" i="1" s="1"/>
  <c r="L46" i="1"/>
  <c r="M46" i="1" s="1"/>
  <c r="L70" i="1"/>
  <c r="M70" i="1" s="1"/>
  <c r="L30" i="1"/>
  <c r="M30" i="1" s="1"/>
  <c r="L54" i="1"/>
  <c r="M54" i="1" s="1"/>
  <c r="L94" i="1"/>
  <c r="M94" i="1" s="1"/>
  <c r="L7" i="1"/>
  <c r="M7" i="1" s="1"/>
  <c r="H7" i="1"/>
  <c r="I7" i="1" s="1"/>
  <c r="L15" i="1"/>
  <c r="M15" i="1" s="1"/>
  <c r="J15" i="1"/>
  <c r="K15" i="1" s="1"/>
  <c r="L19" i="1"/>
  <c r="M19" i="1" s="1"/>
  <c r="J19" i="1"/>
  <c r="K19" i="1" s="1"/>
  <c r="L23" i="1"/>
  <c r="M23" i="1" s="1"/>
  <c r="H23" i="1"/>
  <c r="I23" i="1" s="1"/>
  <c r="L31" i="1"/>
  <c r="M31" i="1" s="1"/>
  <c r="J31" i="1"/>
  <c r="K31" i="1" s="1"/>
  <c r="L35" i="1"/>
  <c r="M35" i="1" s="1"/>
  <c r="J35" i="1"/>
  <c r="K35" i="1" s="1"/>
  <c r="L39" i="1"/>
  <c r="M39" i="1" s="1"/>
  <c r="H39" i="1"/>
  <c r="I39" i="1" s="1"/>
  <c r="L47" i="1"/>
  <c r="M47" i="1" s="1"/>
  <c r="J47" i="1"/>
  <c r="K47" i="1" s="1"/>
  <c r="L51" i="1"/>
  <c r="M51" i="1" s="1"/>
  <c r="J51" i="1"/>
  <c r="K51" i="1" s="1"/>
  <c r="L55" i="1"/>
  <c r="M55" i="1" s="1"/>
  <c r="H55" i="1"/>
  <c r="I55" i="1" s="1"/>
  <c r="L63" i="1"/>
  <c r="M63" i="1" s="1"/>
  <c r="J63" i="1"/>
  <c r="K63" i="1" s="1"/>
  <c r="L67" i="1"/>
  <c r="M67" i="1" s="1"/>
  <c r="J67" i="1"/>
  <c r="K67" i="1" s="1"/>
  <c r="L71" i="1"/>
  <c r="M71" i="1" s="1"/>
  <c r="H71" i="1"/>
  <c r="I71" i="1" s="1"/>
  <c r="L79" i="1"/>
  <c r="M79" i="1" s="1"/>
  <c r="J79" i="1"/>
  <c r="K79" i="1" s="1"/>
  <c r="L83" i="1"/>
  <c r="M83" i="1" s="1"/>
  <c r="J83" i="1"/>
  <c r="K83" i="1" s="1"/>
  <c r="L87" i="1"/>
  <c r="M87" i="1" s="1"/>
  <c r="H87" i="1"/>
  <c r="I87" i="1" s="1"/>
  <c r="L95" i="1"/>
  <c r="M95" i="1" s="1"/>
  <c r="J95" i="1"/>
  <c r="K95" i="1" s="1"/>
  <c r="H96" i="1"/>
  <c r="I96" i="1" s="1"/>
  <c r="J96" i="1"/>
  <c r="K96" i="1" s="1"/>
  <c r="L96" i="1"/>
  <c r="M96" i="1" s="1"/>
  <c r="H15" i="1"/>
  <c r="I15" i="1" s="1"/>
  <c r="H35" i="1"/>
  <c r="I35" i="1" s="1"/>
  <c r="H59" i="1"/>
  <c r="I59" i="1" s="1"/>
  <c r="H79" i="1"/>
  <c r="I79" i="1" s="1"/>
  <c r="J27" i="1"/>
  <c r="K27" i="1" s="1"/>
  <c r="J59" i="1"/>
  <c r="K59" i="1" s="1"/>
  <c r="J91" i="1"/>
  <c r="K91" i="1" s="1"/>
  <c r="J8" i="1"/>
  <c r="K8" i="1" s="1"/>
  <c r="L8" i="1"/>
  <c r="M8" i="1" s="1"/>
  <c r="J12" i="1"/>
  <c r="K12" i="1" s="1"/>
  <c r="J16" i="1"/>
  <c r="K16" i="1" s="1"/>
  <c r="L16" i="1"/>
  <c r="M16" i="1" s="1"/>
  <c r="J20" i="1"/>
  <c r="K20" i="1" s="1"/>
  <c r="J24" i="1"/>
  <c r="K24" i="1" s="1"/>
  <c r="L24" i="1"/>
  <c r="M24" i="1" s="1"/>
  <c r="J28" i="1"/>
  <c r="K28" i="1" s="1"/>
  <c r="J32" i="1"/>
  <c r="K32" i="1" s="1"/>
  <c r="L32" i="1"/>
  <c r="M32" i="1" s="1"/>
  <c r="J36" i="1"/>
  <c r="K36" i="1" s="1"/>
  <c r="J40" i="1"/>
  <c r="K40" i="1" s="1"/>
  <c r="L40" i="1"/>
  <c r="M40" i="1" s="1"/>
  <c r="J44" i="1"/>
  <c r="K44" i="1" s="1"/>
  <c r="J48" i="1"/>
  <c r="K48" i="1" s="1"/>
  <c r="L48" i="1"/>
  <c r="M48" i="1" s="1"/>
  <c r="J52" i="1"/>
  <c r="K52" i="1" s="1"/>
  <c r="J56" i="1"/>
  <c r="K56" i="1" s="1"/>
  <c r="L56" i="1"/>
  <c r="M56" i="1" s="1"/>
  <c r="J60" i="1"/>
  <c r="K60" i="1" s="1"/>
  <c r="J64" i="1"/>
  <c r="K64" i="1" s="1"/>
  <c r="L64" i="1"/>
  <c r="M64" i="1" s="1"/>
  <c r="J68" i="1"/>
  <c r="K68" i="1" s="1"/>
  <c r="J72" i="1"/>
  <c r="K72" i="1" s="1"/>
  <c r="L72" i="1"/>
  <c r="M72" i="1" s="1"/>
  <c r="J76" i="1"/>
  <c r="K76" i="1" s="1"/>
  <c r="J80" i="1"/>
  <c r="K80" i="1" s="1"/>
  <c r="L80" i="1"/>
  <c r="M80" i="1" s="1"/>
  <c r="J84" i="1"/>
  <c r="K84" i="1" s="1"/>
  <c r="J88" i="1"/>
  <c r="K88" i="1" s="1"/>
  <c r="L88" i="1"/>
  <c r="M88" i="1" s="1"/>
  <c r="J92" i="1"/>
  <c r="K92" i="1" s="1"/>
  <c r="H19" i="1"/>
  <c r="I19" i="1" s="1"/>
  <c r="H43" i="1"/>
  <c r="I43" i="1" s="1"/>
  <c r="H63" i="1"/>
  <c r="I63" i="1" s="1"/>
  <c r="H83" i="1"/>
  <c r="I83" i="1" s="1"/>
  <c r="J7" i="1"/>
  <c r="K7" i="1" s="1"/>
  <c r="J39" i="1"/>
  <c r="K39" i="1" s="1"/>
  <c r="J71" i="1"/>
  <c r="K71" i="1" s="1"/>
  <c r="L20" i="1"/>
  <c r="M20" i="1" s="1"/>
  <c r="L36" i="1"/>
  <c r="M36" i="1" s="1"/>
  <c r="L52" i="1"/>
  <c r="M52" i="1" s="1"/>
  <c r="L68" i="1"/>
  <c r="M68" i="1" s="1"/>
  <c r="L84" i="1"/>
  <c r="M84" i="1" s="1"/>
  <c r="L9" i="1"/>
  <c r="M9" i="1" s="1"/>
  <c r="J9" i="1"/>
  <c r="K9" i="1" s="1"/>
  <c r="L13" i="1"/>
  <c r="M13" i="1" s="1"/>
  <c r="J13" i="1"/>
  <c r="K13" i="1" s="1"/>
  <c r="L17" i="1"/>
  <c r="M17" i="1" s="1"/>
  <c r="J17" i="1"/>
  <c r="K17" i="1" s="1"/>
  <c r="L21" i="1"/>
  <c r="M21" i="1" s="1"/>
  <c r="J21" i="1"/>
  <c r="K21" i="1" s="1"/>
  <c r="L25" i="1"/>
  <c r="M25" i="1" s="1"/>
  <c r="J25" i="1"/>
  <c r="K25" i="1" s="1"/>
  <c r="L29" i="1"/>
  <c r="M29" i="1" s="1"/>
  <c r="J29" i="1"/>
  <c r="K29" i="1" s="1"/>
  <c r="L33" i="1"/>
  <c r="M33" i="1" s="1"/>
  <c r="J33" i="1"/>
  <c r="K33" i="1" s="1"/>
  <c r="L37" i="1"/>
  <c r="M37" i="1" s="1"/>
  <c r="J37" i="1"/>
  <c r="K37" i="1" s="1"/>
  <c r="L41" i="1"/>
  <c r="M41" i="1" s="1"/>
  <c r="J41" i="1"/>
  <c r="K41" i="1" s="1"/>
  <c r="L45" i="1"/>
  <c r="M45" i="1" s="1"/>
  <c r="J45" i="1"/>
  <c r="K45" i="1" s="1"/>
  <c r="L49" i="1"/>
  <c r="M49" i="1" s="1"/>
  <c r="J49" i="1"/>
  <c r="K49" i="1" s="1"/>
  <c r="L53" i="1"/>
  <c r="M53" i="1" s="1"/>
  <c r="J53" i="1"/>
  <c r="K53" i="1" s="1"/>
  <c r="L57" i="1"/>
  <c r="M57" i="1" s="1"/>
  <c r="J57" i="1"/>
  <c r="K57" i="1" s="1"/>
  <c r="L61" i="1"/>
  <c r="M61" i="1" s="1"/>
  <c r="J61" i="1"/>
  <c r="K61" i="1" s="1"/>
  <c r="L65" i="1"/>
  <c r="M65" i="1" s="1"/>
  <c r="J65" i="1"/>
  <c r="K65" i="1" s="1"/>
  <c r="L69" i="1"/>
  <c r="M69" i="1" s="1"/>
  <c r="J69" i="1"/>
  <c r="K69" i="1" s="1"/>
  <c r="L73" i="1"/>
  <c r="M73" i="1" s="1"/>
  <c r="J73" i="1"/>
  <c r="K73" i="1" s="1"/>
  <c r="L77" i="1"/>
  <c r="M77" i="1" s="1"/>
  <c r="J77" i="1"/>
  <c r="K77" i="1" s="1"/>
  <c r="L81" i="1"/>
  <c r="M81" i="1" s="1"/>
  <c r="J81" i="1"/>
  <c r="K81" i="1" s="1"/>
  <c r="L85" i="1"/>
  <c r="M85" i="1" s="1"/>
  <c r="J85" i="1"/>
  <c r="K85" i="1" s="1"/>
  <c r="L89" i="1"/>
  <c r="M89" i="1" s="1"/>
  <c r="J89" i="1"/>
  <c r="K89" i="1" s="1"/>
  <c r="L93" i="1"/>
  <c r="M93" i="1" s="1"/>
  <c r="J93" i="1"/>
  <c r="K93" i="1" s="1"/>
  <c r="H27" i="1"/>
  <c r="I27" i="1" s="1"/>
  <c r="H47" i="1"/>
  <c r="I47" i="1" s="1"/>
  <c r="H67" i="1"/>
  <c r="I67" i="1" s="1"/>
  <c r="H91" i="1"/>
  <c r="I91" i="1" s="1"/>
  <c r="J11" i="1"/>
  <c r="K11" i="1" s="1"/>
  <c r="J43" i="1"/>
  <c r="K43" i="1" s="1"/>
  <c r="J75" i="1"/>
  <c r="K75" i="1" s="1"/>
  <c r="L10" i="1"/>
  <c r="M10" i="1" s="1"/>
  <c r="L18" i="1"/>
  <c r="M18" i="1" s="1"/>
  <c r="L26" i="1"/>
  <c r="M26" i="1" s="1"/>
  <c r="L34" i="1"/>
  <c r="M34" i="1" s="1"/>
  <c r="L42" i="1"/>
  <c r="M42" i="1" s="1"/>
  <c r="L50" i="1"/>
  <c r="M50" i="1" s="1"/>
  <c r="L58" i="1"/>
  <c r="M58" i="1" s="1"/>
  <c r="L66" i="1"/>
  <c r="M66" i="1" s="1"/>
  <c r="L74" i="1"/>
  <c r="M74" i="1" s="1"/>
  <c r="L82" i="1"/>
  <c r="M82" i="1" s="1"/>
  <c r="L90" i="1"/>
  <c r="M90" i="1" s="1"/>
  <c r="H6" i="1"/>
  <c r="I6" i="1" s="1"/>
  <c r="H10" i="1"/>
  <c r="I10" i="1" s="1"/>
  <c r="H18" i="1"/>
  <c r="I18" i="1" s="1"/>
  <c r="H26" i="1"/>
  <c r="I26" i="1" s="1"/>
  <c r="H34" i="1"/>
  <c r="I34" i="1" s="1"/>
  <c r="H38" i="1"/>
  <c r="I38" i="1" s="1"/>
  <c r="H46" i="1"/>
  <c r="I46" i="1" s="1"/>
  <c r="H54" i="1"/>
  <c r="I54" i="1" s="1"/>
  <c r="H62" i="1"/>
  <c r="I62" i="1" s="1"/>
  <c r="H66" i="1"/>
  <c r="I66" i="1" s="1"/>
  <c r="H74" i="1"/>
  <c r="I74" i="1" s="1"/>
  <c r="H82" i="1"/>
  <c r="I82" i="1" s="1"/>
  <c r="H94" i="1"/>
  <c r="I94" i="1" s="1"/>
  <c r="H14" i="1"/>
  <c r="I14" i="1" s="1"/>
  <c r="H22" i="1"/>
  <c r="I22" i="1" s="1"/>
  <c r="H30" i="1"/>
  <c r="I30" i="1" s="1"/>
  <c r="H42" i="1"/>
  <c r="I42" i="1" s="1"/>
  <c r="H50" i="1"/>
  <c r="I50" i="1" s="1"/>
  <c r="H58" i="1"/>
  <c r="I58" i="1" s="1"/>
  <c r="H70" i="1"/>
  <c r="I70" i="1" s="1"/>
  <c r="H78" i="1"/>
  <c r="I78" i="1" s="1"/>
  <c r="H86" i="1"/>
  <c r="I86" i="1" s="1"/>
  <c r="H90" i="1"/>
  <c r="I90" i="1" s="1"/>
  <c r="H8" i="1"/>
  <c r="I8" i="1" s="1"/>
  <c r="H12" i="1"/>
  <c r="I12" i="1" s="1"/>
  <c r="H16" i="1"/>
  <c r="I16" i="1" s="1"/>
  <c r="H20" i="1"/>
  <c r="I20" i="1" s="1"/>
  <c r="H24" i="1"/>
  <c r="I24" i="1" s="1"/>
  <c r="H28" i="1"/>
  <c r="I28" i="1" s="1"/>
  <c r="H32" i="1"/>
  <c r="I32" i="1" s="1"/>
  <c r="H36" i="1"/>
  <c r="I36" i="1" s="1"/>
  <c r="H40" i="1"/>
  <c r="I40" i="1" s="1"/>
  <c r="H44" i="1"/>
  <c r="I44" i="1" s="1"/>
  <c r="H48" i="1"/>
  <c r="I48" i="1" s="1"/>
  <c r="H52" i="1"/>
  <c r="I52" i="1" s="1"/>
  <c r="H56" i="1"/>
  <c r="I56" i="1" s="1"/>
  <c r="H60" i="1"/>
  <c r="I60" i="1" s="1"/>
  <c r="H64" i="1"/>
  <c r="I64" i="1" s="1"/>
  <c r="H68" i="1"/>
  <c r="I68" i="1" s="1"/>
  <c r="H72" i="1"/>
  <c r="I72" i="1" s="1"/>
  <c r="H76" i="1"/>
  <c r="I76" i="1" s="1"/>
  <c r="H80" i="1"/>
  <c r="I80" i="1" s="1"/>
  <c r="H84" i="1"/>
  <c r="I84" i="1" s="1"/>
  <c r="H88" i="1"/>
  <c r="I88" i="1" s="1"/>
  <c r="H92" i="1"/>
  <c r="I92" i="1" s="1"/>
  <c r="H9" i="1"/>
  <c r="I9" i="1" s="1"/>
  <c r="H13" i="1"/>
  <c r="I13" i="1" s="1"/>
  <c r="H17" i="1"/>
  <c r="I17" i="1" s="1"/>
  <c r="H21" i="1"/>
  <c r="I21" i="1" s="1"/>
  <c r="H25" i="1"/>
  <c r="I25" i="1" s="1"/>
  <c r="H29" i="1"/>
  <c r="I29" i="1" s="1"/>
  <c r="H33" i="1"/>
  <c r="I33" i="1" s="1"/>
  <c r="H37" i="1"/>
  <c r="I37" i="1" s="1"/>
  <c r="H41" i="1"/>
  <c r="I41" i="1" s="1"/>
  <c r="H45" i="1"/>
  <c r="I45" i="1" s="1"/>
  <c r="H49" i="1"/>
  <c r="I49" i="1" s="1"/>
  <c r="H53" i="1"/>
  <c r="I53" i="1" s="1"/>
  <c r="H57" i="1"/>
  <c r="I57" i="1" s="1"/>
  <c r="H61" i="1"/>
  <c r="I61" i="1" s="1"/>
  <c r="H65" i="1"/>
  <c r="I65" i="1" s="1"/>
  <c r="H69" i="1"/>
  <c r="I69" i="1" s="1"/>
  <c r="H73" i="1"/>
  <c r="I73" i="1" s="1"/>
  <c r="H77" i="1"/>
  <c r="I77" i="1" s="1"/>
  <c r="H81" i="1"/>
  <c r="I81" i="1" s="1"/>
  <c r="H85" i="1"/>
  <c r="I85" i="1" s="1"/>
  <c r="H89" i="1"/>
  <c r="I89" i="1" s="1"/>
  <c r="H93" i="1"/>
  <c r="I93" i="1" s="1"/>
  <c r="F97" i="1"/>
  <c r="G97" i="1" s="1"/>
  <c r="G6" i="1" l="1"/>
  <c r="L97" i="1"/>
  <c r="M97" i="1" s="1"/>
  <c r="J97" i="1"/>
  <c r="K97" i="1" s="1"/>
  <c r="H97" i="1"/>
  <c r="I97" i="1" s="1"/>
  <c r="F98" i="1"/>
  <c r="G98" i="1" s="1"/>
  <c r="J98" i="1" l="1"/>
  <c r="K98" i="1" s="1"/>
  <c r="L98" i="1"/>
  <c r="H98" i="1"/>
  <c r="I98" i="1" s="1"/>
  <c r="F100" i="1" l="1"/>
  <c r="G100" i="1" s="1"/>
  <c r="F99" i="1"/>
  <c r="J100" i="1"/>
  <c r="K100" i="1" s="1"/>
  <c r="L100" i="1"/>
  <c r="M100" i="1" s="1"/>
  <c r="M98" i="1"/>
  <c r="L99" i="1"/>
  <c r="M99" i="1" s="1"/>
  <c r="J99" i="1"/>
  <c r="K99" i="1" s="1"/>
  <c r="H100" i="1"/>
  <c r="I100" i="1" s="1"/>
  <c r="H99" i="1"/>
  <c r="I99" i="1" s="1"/>
  <c r="F101" i="1"/>
  <c r="G101" i="1" s="1"/>
  <c r="G99" i="1" l="1"/>
  <c r="L101" i="1"/>
  <c r="J101" i="1"/>
  <c r="K101" i="1" s="1"/>
  <c r="H101" i="1"/>
  <c r="I101" i="1" s="1"/>
  <c r="F102" i="1"/>
  <c r="G102" i="1" s="1"/>
  <c r="M101" i="1" l="1"/>
  <c r="J102" i="1"/>
  <c r="K102" i="1" s="1"/>
  <c r="L102" i="1"/>
  <c r="M102" i="1" s="1"/>
  <c r="H102" i="1"/>
  <c r="I102" i="1" s="1"/>
  <c r="F103" i="1"/>
  <c r="G103" i="1" s="1"/>
  <c r="L103" i="1" l="1"/>
  <c r="M103" i="1" s="1"/>
  <c r="J103" i="1"/>
  <c r="K103" i="1" s="1"/>
  <c r="H103" i="1"/>
  <c r="I103" i="1" s="1"/>
  <c r="F104" i="1"/>
  <c r="G104" i="1" s="1"/>
  <c r="J104" i="1" l="1"/>
  <c r="K104" i="1" s="1"/>
  <c r="L104" i="1"/>
  <c r="M104" i="1" s="1"/>
  <c r="H104" i="1"/>
  <c r="I104" i="1" s="1"/>
  <c r="F105" i="1"/>
  <c r="G105" i="1" s="1"/>
  <c r="L105" i="1" l="1"/>
  <c r="M105" i="1" s="1"/>
  <c r="J105" i="1"/>
  <c r="K105" i="1" s="1"/>
  <c r="H105" i="1"/>
  <c r="I105" i="1" s="1"/>
  <c r="E115" i="1" l="1"/>
  <c r="F106" i="1"/>
  <c r="J106" i="1"/>
  <c r="K106" i="1" s="1"/>
  <c r="L106" i="1"/>
  <c r="H106" i="1"/>
  <c r="I106" i="1" s="1"/>
  <c r="G106" i="1" l="1"/>
  <c r="F115" i="1"/>
  <c r="M106" i="1"/>
  <c r="M116" i="1" s="1"/>
  <c r="L115" i="1"/>
  <c r="K116" i="1"/>
  <c r="J115" i="1"/>
  <c r="H115" i="1"/>
  <c r="G116" i="1"/>
  <c r="I116" i="1" l="1"/>
</calcChain>
</file>

<file path=xl/sharedStrings.xml><?xml version="1.0" encoding="utf-8"?>
<sst xmlns="http://schemas.openxmlformats.org/spreadsheetml/2006/main" count="48" uniqueCount="39">
  <si>
    <t>Exact</t>
  </si>
  <si>
    <t>age (years)</t>
  </si>
  <si>
    <t>expected deaths</t>
  </si>
  <si>
    <t>90+</t>
  </si>
  <si>
    <t>Produced by the Office for National Statistics in 2019</t>
  </si>
  <si>
    <t>qx mortality rate = deaths per 100,000 - principal projection</t>
  </si>
  <si>
    <t>projected % mortality 2020</t>
  </si>
  <si>
    <t>projected qx mortality rate 2020</t>
  </si>
  <si>
    <t>mean age at death</t>
  </si>
  <si>
    <t>weighted (tmp)</t>
  </si>
  <si>
    <t>mortality rate factor</t>
  </si>
  <si>
    <t>number of persons / deaths</t>
  </si>
  <si>
    <t>Week number</t>
  </si>
  <si>
    <t>Week ended</t>
  </si>
  <si>
    <t/>
  </si>
  <si>
    <r>
      <t xml:space="preserve">Persons </t>
    </r>
    <r>
      <rPr>
        <b/>
        <vertAlign val="superscript"/>
        <sz val="10"/>
        <rFont val="Arial"/>
        <family val="2"/>
      </rPr>
      <t>6</t>
    </r>
  </si>
  <si>
    <t>Deaths by age group</t>
  </si>
  <si>
    <t>&lt;1</t>
  </si>
  <si>
    <t>1-4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</si>
  <si>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</si>
  <si>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</si>
  <si>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</si>
  <si>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</si>
  <si>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</si>
  <si>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</si>
  <si>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</si>
  <si>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</si>
  <si>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</si>
  <si>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</si>
  <si>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</si>
  <si>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</si>
  <si>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</si>
  <si>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</si>
  <si>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</si>
  <si>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</si>
  <si>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</si>
  <si>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TOTAL</t>
  </si>
  <si>
    <t>UK mid-year population estimate 2020</t>
  </si>
  <si>
    <t>Note that 90+ figure (original estimate) matches the subsequent estimates for very old - 90 to 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</si>
</sst>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_)"/>
    <numFmt numFmtId="165" formatCode="0.0%"/>
    <numFmt numFmtId="166" formatCode="0.0"/>
    <numFmt numFmtId="167" formatCode="General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0"/>
      <name val="Courier"/>
      <family val="3"/>
    </font>
    <font>
      <sz val="11"/>
      <name val="Arial"/>
      <family val="2"/>
    </font>
    <font>
      <sz val="10"/>
      <name val="Helv"/>
    </font>
    <font>
      <b/>
      <sz val="10"/>
      <name val="Arial"/>
      <family val="2"/>
    </font>
    <font>
      <sz val="10"/>
      <name val="Arial"/>
      <family val="2"/>
    </font>
    <font>
      <b/>
      <vertAlign val="superscript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164" fontId="3" fillId="0" borderId="0"/>
    <xf numFmtId="167" fontId="5" fillId="0" borderId="0"/>
    <xf numFmtId="43" fontId="7" fillId="0" borderId="0" applyFont="0" applyFill="0" applyBorder="0" applyAlignment="0" applyProtection="0"/>
    <xf numFmtId="0" fontId="7" fillId="0" borderId="0"/>
  </cellStyleXfs>
  <cellXfs count="36">
    <xf numFmtId="0" fontId="0" fillId="0" borderId="0" xfId="0"/>
    <xf numFmtId="0" fontId="2" fillId="0" borderId="0" xfId="0" applyFont="1"/>
    <xf numFmtId="164" fontId="2" fillId="0" borderId="0" xfId="2" applyFont="1" applyAlignment="1" applyProtection="1">
      <alignment horizontal="left"/>
      <protection locked="0"/>
    </xf>
    <xf numFmtId="0" fontId="2" fillId="0" borderId="0" xfId="0" applyFont="1" applyAlignment="1">
      <alignment horizontal="left"/>
    </xf>
    <xf numFmtId="2" fontId="2" fillId="0" borderId="0" xfId="0" applyNumberFormat="1" applyFont="1"/>
    <xf numFmtId="2" fontId="4" fillId="0" borderId="0" xfId="0" applyNumberFormat="1" applyFont="1"/>
    <xf numFmtId="0" fontId="4" fillId="0" borderId="0" xfId="0" applyFont="1"/>
    <xf numFmtId="3" fontId="4" fillId="0" borderId="0" xfId="0" applyNumberFormat="1" applyFont="1"/>
    <xf numFmtId="3" fontId="4" fillId="2" borderId="0" xfId="0" applyNumberFormat="1" applyFont="1" applyFill="1"/>
    <xf numFmtId="165" fontId="4" fillId="0" borderId="0" xfId="1" applyNumberFormat="1" applyFont="1"/>
    <xf numFmtId="2" fontId="4" fillId="2" borderId="0" xfId="0" applyNumberFormat="1" applyFont="1" applyFill="1"/>
    <xf numFmtId="0" fontId="2" fillId="2" borderId="0" xfId="0" applyFont="1" applyFill="1" applyAlignment="1">
      <alignment horizontal="right"/>
    </xf>
    <xf numFmtId="166" fontId="4" fillId="0" borderId="0" xfId="0" applyNumberFormat="1" applyFont="1"/>
    <xf numFmtId="167" fontId="6" fillId="0" borderId="1" xfId="3" applyFont="1" applyBorder="1"/>
    <xf numFmtId="167" fontId="7" fillId="0" borderId="0" xfId="3" applyFont="1"/>
    <xf numFmtId="167" fontId="7" fillId="0" borderId="1" xfId="3" quotePrefix="1" applyFont="1" applyBorder="1" applyAlignment="1">
      <alignment horizontal="right"/>
    </xf>
    <xf numFmtId="167" fontId="6" fillId="0" borderId="0" xfId="3" applyFont="1"/>
    <xf numFmtId="167" fontId="7" fillId="0" borderId="0" xfId="3" applyFont="1" applyAlignment="1">
      <alignment wrapText="1"/>
    </xf>
    <xf numFmtId="15" fontId="7" fillId="0" borderId="0" xfId="3" applyNumberFormat="1" applyFont="1" applyAlignment="1">
      <alignment horizontal="right"/>
    </xf>
    <xf numFmtId="167" fontId="7" fillId="0" borderId="2" xfId="3" applyFont="1" applyBorder="1" applyAlignment="1">
      <alignment wrapText="1"/>
    </xf>
    <xf numFmtId="167" fontId="7" fillId="0" borderId="2" xfId="3" applyFont="1" applyBorder="1" applyAlignment="1">
      <alignment horizontal="right"/>
    </xf>
    <xf numFmtId="0" fontId="0" fillId="0" borderId="2" xfId="0" applyBorder="1"/>
    <xf numFmtId="167" fontId="7" fillId="0" borderId="2" xfId="3" applyFont="1" applyBorder="1"/>
    <xf numFmtId="3" fontId="7" fillId="0" borderId="0" xfId="4" applyNumberFormat="1" applyAlignment="1">
      <alignment horizontal="right"/>
    </xf>
    <xf numFmtId="3" fontId="7" fillId="0" borderId="0" xfId="3" applyNumberFormat="1" applyFont="1"/>
    <xf numFmtId="167" fontId="6" fillId="0" borderId="0" xfId="3" applyFont="1" applyAlignment="1">
      <alignment horizontal="left" wrapText="1"/>
    </xf>
    <xf numFmtId="3" fontId="0" fillId="0" borderId="0" xfId="0" applyNumberFormat="1" applyAlignment="1">
      <alignment horizontal="right"/>
    </xf>
    <xf numFmtId="3" fontId="7" fillId="0" borderId="0" xfId="5" applyNumberFormat="1" applyAlignment="1">
      <alignment horizontal="right"/>
    </xf>
    <xf numFmtId="3" fontId="7" fillId="0" borderId="0" xfId="3" applyNumberFormat="1" applyFont="1" applyAlignment="1">
      <alignment horizontal="right"/>
    </xf>
    <xf numFmtId="3" fontId="7" fillId="0" borderId="0" xfId="4" applyNumberFormat="1" applyAlignment="1">
      <alignment horizontal="right" vertical="top"/>
    </xf>
    <xf numFmtId="167" fontId="6" fillId="0" borderId="0" xfId="3" applyFont="1" applyAlignment="1">
      <alignment wrapText="1"/>
    </xf>
    <xf numFmtId="3" fontId="0" fillId="0" borderId="0" xfId="0" applyNumberFormat="1"/>
    <xf numFmtId="0" fontId="7" fillId="0" borderId="0" xfId="4" applyNumberFormat="1" applyAlignment="1">
      <alignment horizontal="right"/>
    </xf>
    <xf numFmtId="167" fontId="7" fillId="0" borderId="0" xfId="3" quotePrefix="1" applyFont="1" applyAlignment="1">
      <alignment wrapText="1"/>
    </xf>
    <xf numFmtId="0" fontId="0" fillId="0" borderId="0" xfId="0" applyAlignment="1">
      <alignment horizontal="left"/>
    </xf>
    <xf numFmtId="167" fontId="7" fillId="0" borderId="0" xfId="3" quotePrefix="1" applyFont="1" applyBorder="1" applyAlignment="1">
      <alignment horizontal="right"/>
    </xf>
  </cellXfs>
  <cellStyles count="6">
    <cellStyle name="Comma 3" xfId="4" xr:uid="{BD4F2788-0AF2-441A-BA58-3B653AAB5BF5}"/>
    <cellStyle name="Normal" xfId="0" builtinId="0"/>
    <cellStyle name="Normal 2" xfId="3" xr:uid="{B85A08D1-9141-4A1D-B6DE-4DB1A8460C84}"/>
    <cellStyle name="Normal 3 2" xfId="5" xr:uid="{4CBE7E7B-2D32-4DB0-8E35-931B7B0F7DC5}"/>
    <cellStyle name="Normal_WebframesSingYear" xfId="2" xr:uid="{A524B312-4FE2-4968-A6D3-E7B28E7A4549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UK Population by Age mid-2020</a:t>
            </a:r>
          </a:p>
          <a:p>
            <a:pPr>
              <a:defRPr/>
            </a:pPr>
            <a:r>
              <a:rPr lang="en-US" sz="1200"/>
              <a:t>Based on 2020 mid-year</a:t>
            </a:r>
            <a:r>
              <a:rPr lang="en-US" sz="1200" baseline="0"/>
              <a:t> population estimates (ONS)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'2020'!$E$5</c:f>
              <c:strCache>
                <c:ptCount val="1"/>
                <c:pt idx="0">
                  <c:v>UK mid-year population estimate 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'2020'!$A$6:$A$111</c:f>
              <c:numCache>
                <c:formatCode>General</c:formatCode>
                <c:ptCount val="1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</c:numCache>
            </c:numRef>
          </c:cat>
          <c:val>
            <c:numRef>
              <c:f>'2020'!$E$6:$E$111</c:f>
              <c:numCache>
                <c:formatCode>#,##0</c:formatCode>
                <c:ptCount val="106"/>
                <c:pt idx="0">
                  <c:v>701897</c:v>
                </c:pt>
                <c:pt idx="1">
                  <c:v>730219</c:v>
                </c:pt>
                <c:pt idx="2">
                  <c:v>759354</c:v>
                </c:pt>
                <c:pt idx="3">
                  <c:v>783321</c:v>
                </c:pt>
                <c:pt idx="4">
                  <c:v>807539</c:v>
                </c:pt>
                <c:pt idx="5">
                  <c:v>806745</c:v>
                </c:pt>
                <c:pt idx="6">
                  <c:v>813073</c:v>
                </c:pt>
                <c:pt idx="7">
                  <c:v>830700</c:v>
                </c:pt>
                <c:pt idx="8">
                  <c:v>855000</c:v>
                </c:pt>
                <c:pt idx="9">
                  <c:v>841895</c:v>
                </c:pt>
                <c:pt idx="10">
                  <c:v>826080</c:v>
                </c:pt>
                <c:pt idx="11">
                  <c:v>817287</c:v>
                </c:pt>
                <c:pt idx="12">
                  <c:v>823732</c:v>
                </c:pt>
                <c:pt idx="13">
                  <c:v>796700</c:v>
                </c:pt>
                <c:pt idx="14">
                  <c:v>781315</c:v>
                </c:pt>
                <c:pt idx="15">
                  <c:v>752712</c:v>
                </c:pt>
                <c:pt idx="16">
                  <c:v>740693</c:v>
                </c:pt>
                <c:pt idx="17">
                  <c:v>722928</c:v>
                </c:pt>
                <c:pt idx="18">
                  <c:v>717252</c:v>
                </c:pt>
                <c:pt idx="19">
                  <c:v>750095</c:v>
                </c:pt>
                <c:pt idx="20">
                  <c:v>778930</c:v>
                </c:pt>
                <c:pt idx="21">
                  <c:v>810303</c:v>
                </c:pt>
                <c:pt idx="22">
                  <c:v>827261</c:v>
                </c:pt>
                <c:pt idx="23">
                  <c:v>856602</c:v>
                </c:pt>
                <c:pt idx="24">
                  <c:v>860062</c:v>
                </c:pt>
                <c:pt idx="25">
                  <c:v>858738</c:v>
                </c:pt>
                <c:pt idx="26">
                  <c:v>884489</c:v>
                </c:pt>
                <c:pt idx="27">
                  <c:v>887131</c:v>
                </c:pt>
                <c:pt idx="28">
                  <c:v>914604</c:v>
                </c:pt>
                <c:pt idx="29">
                  <c:v>931668</c:v>
                </c:pt>
                <c:pt idx="30">
                  <c:v>914186</c:v>
                </c:pt>
                <c:pt idx="31">
                  <c:v>905920</c:v>
                </c:pt>
                <c:pt idx="32">
                  <c:v>913691</c:v>
                </c:pt>
                <c:pt idx="33">
                  <c:v>891015</c:v>
                </c:pt>
                <c:pt idx="34">
                  <c:v>897163</c:v>
                </c:pt>
                <c:pt idx="35">
                  <c:v>894424</c:v>
                </c:pt>
                <c:pt idx="36">
                  <c:v>872466</c:v>
                </c:pt>
                <c:pt idx="37">
                  <c:v>878205</c:v>
                </c:pt>
                <c:pt idx="38">
                  <c:v>876420</c:v>
                </c:pt>
                <c:pt idx="39">
                  <c:v>882585</c:v>
                </c:pt>
                <c:pt idx="40">
                  <c:v>882352</c:v>
                </c:pt>
                <c:pt idx="41">
                  <c:v>846976</c:v>
                </c:pt>
                <c:pt idx="42">
                  <c:v>790568</c:v>
                </c:pt>
                <c:pt idx="43">
                  <c:v>778286</c:v>
                </c:pt>
                <c:pt idx="44">
                  <c:v>793361</c:v>
                </c:pt>
                <c:pt idx="45">
                  <c:v>807777</c:v>
                </c:pt>
                <c:pt idx="46">
                  <c:v>821621</c:v>
                </c:pt>
                <c:pt idx="47">
                  <c:v>857254</c:v>
                </c:pt>
                <c:pt idx="48">
                  <c:v>894159</c:v>
                </c:pt>
                <c:pt idx="49">
                  <c:v>923156</c:v>
                </c:pt>
                <c:pt idx="50">
                  <c:v>901680</c:v>
                </c:pt>
                <c:pt idx="51">
                  <c:v>923655</c:v>
                </c:pt>
                <c:pt idx="52">
                  <c:v>923357</c:v>
                </c:pt>
                <c:pt idx="53">
                  <c:v>934714</c:v>
                </c:pt>
                <c:pt idx="54">
                  <c:v>932611</c:v>
                </c:pt>
                <c:pt idx="55">
                  <c:v>938738</c:v>
                </c:pt>
                <c:pt idx="56">
                  <c:v>928163</c:v>
                </c:pt>
                <c:pt idx="57">
                  <c:v>906643</c:v>
                </c:pt>
                <c:pt idx="58">
                  <c:v>884567</c:v>
                </c:pt>
                <c:pt idx="59">
                  <c:v>852740</c:v>
                </c:pt>
                <c:pt idx="60">
                  <c:v>816209</c:v>
                </c:pt>
                <c:pt idx="61">
                  <c:v>796532</c:v>
                </c:pt>
                <c:pt idx="62">
                  <c:v>777771</c:v>
                </c:pt>
                <c:pt idx="63">
                  <c:v>747241</c:v>
                </c:pt>
                <c:pt idx="64">
                  <c:v>718065</c:v>
                </c:pt>
                <c:pt idx="65">
                  <c:v>689198</c:v>
                </c:pt>
                <c:pt idx="66">
                  <c:v>687334</c:v>
                </c:pt>
                <c:pt idx="67">
                  <c:v>674764</c:v>
                </c:pt>
                <c:pt idx="68">
                  <c:v>651687</c:v>
                </c:pt>
                <c:pt idx="69">
                  <c:v>652398</c:v>
                </c:pt>
                <c:pt idx="70">
                  <c:v>660817</c:v>
                </c:pt>
                <c:pt idx="71">
                  <c:v>672642</c:v>
                </c:pt>
                <c:pt idx="72">
                  <c:v>702415</c:v>
                </c:pt>
                <c:pt idx="73">
                  <c:v>753009</c:v>
                </c:pt>
                <c:pt idx="74">
                  <c:v>575023</c:v>
                </c:pt>
                <c:pt idx="75">
                  <c:v>549939</c:v>
                </c:pt>
                <c:pt idx="76">
                  <c:v>540477</c:v>
                </c:pt>
                <c:pt idx="77">
                  <c:v>494925</c:v>
                </c:pt>
                <c:pt idx="78">
                  <c:v>435050</c:v>
                </c:pt>
                <c:pt idx="79">
                  <c:v>383368</c:v>
                </c:pt>
                <c:pt idx="80">
                  <c:v>386890</c:v>
                </c:pt>
                <c:pt idx="81">
                  <c:v>373288</c:v>
                </c:pt>
                <c:pt idx="82">
                  <c:v>350944</c:v>
                </c:pt>
                <c:pt idx="83">
                  <c:v>322102</c:v>
                </c:pt>
                <c:pt idx="84">
                  <c:v>292999</c:v>
                </c:pt>
                <c:pt idx="85">
                  <c:v>264997</c:v>
                </c:pt>
                <c:pt idx="86">
                  <c:v>231822</c:v>
                </c:pt>
                <c:pt idx="87">
                  <c:v>206428</c:v>
                </c:pt>
                <c:pt idx="88">
                  <c:v>185189</c:v>
                </c:pt>
                <c:pt idx="89">
                  <c:v>161430</c:v>
                </c:pt>
                <c:pt idx="90">
                  <c:v>139390</c:v>
                </c:pt>
                <c:pt idx="91">
                  <c:v>112650</c:v>
                </c:pt>
                <c:pt idx="92">
                  <c:v>90030</c:v>
                </c:pt>
                <c:pt idx="93">
                  <c:v>72270</c:v>
                </c:pt>
                <c:pt idx="94">
                  <c:v>56330</c:v>
                </c:pt>
                <c:pt idx="95">
                  <c:v>42520</c:v>
                </c:pt>
                <c:pt idx="96">
                  <c:v>31320</c:v>
                </c:pt>
                <c:pt idx="97">
                  <c:v>22560</c:v>
                </c:pt>
                <c:pt idx="98">
                  <c:v>16090</c:v>
                </c:pt>
                <c:pt idx="99">
                  <c:v>11220</c:v>
                </c:pt>
                <c:pt idx="100">
                  <c:v>7590</c:v>
                </c:pt>
                <c:pt idx="101">
                  <c:v>3110</c:v>
                </c:pt>
                <c:pt idx="102">
                  <c:v>1790</c:v>
                </c:pt>
                <c:pt idx="103">
                  <c:v>1140</c:v>
                </c:pt>
                <c:pt idx="104">
                  <c:v>700</c:v>
                </c:pt>
                <c:pt idx="105">
                  <c:v>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E-4860-A88F-3BC7EB4AF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227856"/>
        <c:axId val="550231136"/>
      </c:barChart>
      <c:catAx>
        <c:axId val="55022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31136"/>
        <c:crosses val="autoZero"/>
        <c:auto val="1"/>
        <c:lblAlgn val="ctr"/>
        <c:lblOffset val="100"/>
        <c:tickLblSkip val="5"/>
        <c:noMultiLvlLbl val="0"/>
      </c:catAx>
      <c:valAx>
        <c:axId val="55023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Persons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2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Profile of Expected UK Deaths by Age 2020</a:t>
            </a:r>
          </a:p>
          <a:p>
            <a:pPr>
              <a:defRPr/>
            </a:pPr>
            <a:r>
              <a:rPr lang="en-US" sz="1200"/>
              <a:t>Based on </a:t>
            </a:r>
            <a:r>
              <a:rPr lang="en-US" sz="1200" b="0" i="0" u="none" strike="noStrike" baseline="0">
                <a:effectLst/>
              </a:rPr>
              <a:t>2020 mid-year population estimates (ONS)</a:t>
            </a:r>
          </a:p>
          <a:p>
            <a:pPr>
              <a:defRPr/>
            </a:pPr>
            <a:r>
              <a:rPr lang="en-US" sz="1200" b="0" i="0" u="none" strike="noStrike" baseline="0">
                <a:effectLst/>
              </a:rPr>
              <a:t>+ 2020 projected</a:t>
            </a:r>
            <a:r>
              <a:rPr lang="en-US" sz="1200"/>
              <a:t> mortality</a:t>
            </a:r>
            <a:r>
              <a:rPr lang="en-US" sz="1200" baseline="0"/>
              <a:t> rates using 2018 UK life tables (ONS)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'2020'!$F$5</c:f>
              <c:strCache>
                <c:ptCount val="1"/>
                <c:pt idx="0">
                  <c:v>expected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'2020'!$A$6:$A$106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'2020'!$F$6:$F$106</c:f>
              <c:numCache>
                <c:formatCode>#,##0</c:formatCode>
                <c:ptCount val="101"/>
                <c:pt idx="0">
                  <c:v>2383.3614532000001</c:v>
                </c:pt>
                <c:pt idx="1">
                  <c:v>241.08180285000003</c:v>
                </c:pt>
                <c:pt idx="2">
                  <c:v>118.4212563</c:v>
                </c:pt>
                <c:pt idx="3">
                  <c:v>67.678934400000003</c:v>
                </c:pt>
                <c:pt idx="4">
                  <c:v>62.301633850000002</c:v>
                </c:pt>
                <c:pt idx="5">
                  <c:v>59.699130000000011</c:v>
                </c:pt>
                <c:pt idx="6">
                  <c:v>57.118378249999999</c:v>
                </c:pt>
                <c:pt idx="7">
                  <c:v>53.995499999999993</c:v>
                </c:pt>
                <c:pt idx="8">
                  <c:v>51.171749999999996</c:v>
                </c:pt>
                <c:pt idx="9">
                  <c:v>47.903825500000004</c:v>
                </c:pt>
                <c:pt idx="10">
                  <c:v>47.788728000000006</c:v>
                </c:pt>
                <c:pt idx="11">
                  <c:v>51.162166200000001</c:v>
                </c:pt>
                <c:pt idx="12">
                  <c:v>59.473450399999997</c:v>
                </c:pt>
                <c:pt idx="13">
                  <c:v>69.352734999999996</c:v>
                </c:pt>
                <c:pt idx="14">
                  <c:v>83.210047500000002</c:v>
                </c:pt>
                <c:pt idx="15">
                  <c:v>98.153644799999995</c:v>
                </c:pt>
                <c:pt idx="16">
                  <c:v>118.21460280000001</c:v>
                </c:pt>
                <c:pt idx="17">
                  <c:v>139.525104</c:v>
                </c:pt>
                <c:pt idx="18">
                  <c:v>162.99551700000001</c:v>
                </c:pt>
                <c:pt idx="19">
                  <c:v>194.87468100000001</c:v>
                </c:pt>
                <c:pt idx="20">
                  <c:v>222.73503349999999</c:v>
                </c:pt>
                <c:pt idx="21">
                  <c:v>246.33211199999997</c:v>
                </c:pt>
                <c:pt idx="22">
                  <c:v>260.33903670000001</c:v>
                </c:pt>
                <c:pt idx="23">
                  <c:v>275.95433430000003</c:v>
                </c:pt>
                <c:pt idx="24">
                  <c:v>285.1535561</c:v>
                </c:pt>
                <c:pt idx="25">
                  <c:v>296.90866350000005</c:v>
                </c:pt>
                <c:pt idx="26">
                  <c:v>324.16521849999998</c:v>
                </c:pt>
                <c:pt idx="27">
                  <c:v>349.88446640000001</c:v>
                </c:pt>
                <c:pt idx="28">
                  <c:v>392.63949719999999</c:v>
                </c:pt>
                <c:pt idx="29">
                  <c:v>436.48645799999997</c:v>
                </c:pt>
                <c:pt idx="30">
                  <c:v>465.73205770000004</c:v>
                </c:pt>
                <c:pt idx="31">
                  <c:v>500.475504</c:v>
                </c:pt>
                <c:pt idx="32">
                  <c:v>547.07248625</c:v>
                </c:pt>
                <c:pt idx="33">
                  <c:v>577.42227075000005</c:v>
                </c:pt>
                <c:pt idx="34">
                  <c:v>628.95612115000006</c:v>
                </c:pt>
                <c:pt idx="35">
                  <c:v>680.88027</c:v>
                </c:pt>
                <c:pt idx="36">
                  <c:v>724.36489649999999</c:v>
                </c:pt>
                <c:pt idx="37">
                  <c:v>797.23449900000003</c:v>
                </c:pt>
                <c:pt idx="38">
                  <c:v>870.28505999999993</c:v>
                </c:pt>
                <c:pt idx="39">
                  <c:v>956.8545277500001</c:v>
                </c:pt>
                <c:pt idx="40">
                  <c:v>1042.3224175999999</c:v>
                </c:pt>
                <c:pt idx="41">
                  <c:v>1087.0513472</c:v>
                </c:pt>
                <c:pt idx="42">
                  <c:v>1098.3361224</c:v>
                </c:pt>
                <c:pt idx="43">
                  <c:v>1167.5846572</c:v>
                </c:pt>
                <c:pt idx="44">
                  <c:v>1283.53909385</c:v>
                </c:pt>
                <c:pt idx="45">
                  <c:v>1407.8745332999999</c:v>
                </c:pt>
                <c:pt idx="46">
                  <c:v>1541.4842391500001</c:v>
                </c:pt>
                <c:pt idx="47">
                  <c:v>1731.4387665000002</c:v>
                </c:pt>
                <c:pt idx="48">
                  <c:v>1945.01936475</c:v>
                </c:pt>
                <c:pt idx="49">
                  <c:v>2163.7391905999998</c:v>
                </c:pt>
                <c:pt idx="50">
                  <c:v>2280.1233000000002</c:v>
                </c:pt>
                <c:pt idx="51">
                  <c:v>2524.8571252500005</c:v>
                </c:pt>
                <c:pt idx="52">
                  <c:v>2732.2595308500004</c:v>
                </c:pt>
                <c:pt idx="53">
                  <c:v>2999.7776402</c:v>
                </c:pt>
                <c:pt idx="54">
                  <c:v>3260.1282727000003</c:v>
                </c:pt>
                <c:pt idx="55">
                  <c:v>3591.0483451999999</c:v>
                </c:pt>
                <c:pt idx="56">
                  <c:v>3897.6812940499999</c:v>
                </c:pt>
                <c:pt idx="57">
                  <c:v>4188.3733349499998</c:v>
                </c:pt>
                <c:pt idx="58">
                  <c:v>4499.8807857000002</c:v>
                </c:pt>
                <c:pt idx="59">
                  <c:v>4774.0222530000001</c:v>
                </c:pt>
                <c:pt idx="60">
                  <c:v>5018.7058992000002</c:v>
                </c:pt>
                <c:pt idx="61">
                  <c:v>5365.6386849999999</c:v>
                </c:pt>
                <c:pt idx="62">
                  <c:v>5725.5612165000002</c:v>
                </c:pt>
                <c:pt idx="63">
                  <c:v>6001.8023499499996</c:v>
                </c:pt>
                <c:pt idx="64">
                  <c:v>6287.5566562499998</c:v>
                </c:pt>
                <c:pt idx="65">
                  <c:v>6580.428044100001</c:v>
                </c:pt>
                <c:pt idx="66">
                  <c:v>7167.2440184000006</c:v>
                </c:pt>
                <c:pt idx="67">
                  <c:v>7697.6402355999999</c:v>
                </c:pt>
                <c:pt idx="68">
                  <c:v>8148.5639106000008</c:v>
                </c:pt>
                <c:pt idx="69">
                  <c:v>8963.8180403999995</c:v>
                </c:pt>
                <c:pt idx="70">
                  <c:v>10006.751831</c:v>
                </c:pt>
                <c:pt idx="71">
                  <c:v>11260.9015146</c:v>
                </c:pt>
                <c:pt idx="72">
                  <c:v>13038.718920500001</c:v>
                </c:pt>
                <c:pt idx="73">
                  <c:v>15543.5364771</c:v>
                </c:pt>
                <c:pt idx="74">
                  <c:v>13233.205557050002</c:v>
                </c:pt>
                <c:pt idx="75">
                  <c:v>14133.954742050002</c:v>
                </c:pt>
                <c:pt idx="76">
                  <c:v>15525.418015799998</c:v>
                </c:pt>
                <c:pt idx="77">
                  <c:v>15895.431986250002</c:v>
                </c:pt>
                <c:pt idx="78">
                  <c:v>15627.322287500001</c:v>
                </c:pt>
                <c:pt idx="79">
                  <c:v>15411.067737200001</c:v>
                </c:pt>
                <c:pt idx="80">
                  <c:v>17428.117763000002</c:v>
                </c:pt>
                <c:pt idx="81">
                  <c:v>18893.132222</c:v>
                </c:pt>
                <c:pt idx="82">
                  <c:v>20018.705572800001</c:v>
                </c:pt>
                <c:pt idx="83">
                  <c:v>20759.393374499999</c:v>
                </c:pt>
                <c:pt idx="84">
                  <c:v>21374.70189855</c:v>
                </c:pt>
                <c:pt idx="85">
                  <c:v>21894.105139400002</c:v>
                </c:pt>
                <c:pt idx="86">
                  <c:v>21666.2116221</c:v>
                </c:pt>
                <c:pt idx="87">
                  <c:v>21774.1699396</c:v>
                </c:pt>
                <c:pt idx="88">
                  <c:v>21984.110270749999</c:v>
                </c:pt>
                <c:pt idx="89">
                  <c:v>21494.008996500001</c:v>
                </c:pt>
                <c:pt idx="90">
                  <c:v>20742.172882499999</c:v>
                </c:pt>
                <c:pt idx="91">
                  <c:v>18669.647842499999</c:v>
                </c:pt>
                <c:pt idx="92">
                  <c:v>16552.888791000001</c:v>
                </c:pt>
                <c:pt idx="93">
                  <c:v>14673.296088000003</c:v>
                </c:pt>
                <c:pt idx="94">
                  <c:v>12563.539017999999</c:v>
                </c:pt>
                <c:pt idx="95">
                  <c:v>10366.452536000001</c:v>
                </c:pt>
                <c:pt idx="96">
                  <c:v>8327.4931439999982</c:v>
                </c:pt>
                <c:pt idx="97">
                  <c:v>6541.3464480000002</c:v>
                </c:pt>
                <c:pt idx="98">
                  <c:v>5080.4778374999996</c:v>
                </c:pt>
                <c:pt idx="99">
                  <c:v>3844.1969609999996</c:v>
                </c:pt>
                <c:pt idx="100">
                  <c:v>2809.4047244999997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C-41DD-AE35-AA4FF0E06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027456"/>
        <c:axId val="700028112"/>
      </c:barChart>
      <c:catAx>
        <c:axId val="70002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28112"/>
        <c:crosses val="autoZero"/>
        <c:auto val="1"/>
        <c:lblAlgn val="ctr"/>
        <c:lblOffset val="100"/>
        <c:tickLblSkip val="5"/>
        <c:noMultiLvlLbl val="0"/>
      </c:catAx>
      <c:valAx>
        <c:axId val="70002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expected deaths </a:t>
                </a:r>
              </a:p>
              <a:p>
                <a:pPr>
                  <a:defRPr/>
                </a:pPr>
                <a:r>
                  <a:rPr lang="en-US"/>
                  <a:t>(estimated persons * projected mortality rate)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2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Profile of UK Deaths by Age 2020 for v. high mortality scenario</a:t>
            </a:r>
          </a:p>
          <a:p>
            <a:pPr>
              <a:defRPr/>
            </a:pPr>
            <a:r>
              <a:rPr lang="en-US"/>
              <a:t>(5x</a:t>
            </a:r>
            <a:r>
              <a:rPr lang="en-US" baseline="0"/>
              <a:t> annual mortality rates)</a:t>
            </a:r>
            <a:endParaRPr lang="en-US"/>
          </a:p>
          <a:p>
            <a:pPr>
              <a:defRPr/>
            </a:pPr>
            <a:r>
              <a:rPr lang="en-US" sz="1200"/>
              <a:t>Based on </a:t>
            </a:r>
            <a:r>
              <a:rPr lang="en-US" sz="1200" b="0" i="0" u="none" strike="noStrike" baseline="0">
                <a:effectLst/>
              </a:rPr>
              <a:t>2020 mid-year population estimates (ONS)</a:t>
            </a:r>
          </a:p>
          <a:p>
            <a:pPr>
              <a:defRPr/>
            </a:pPr>
            <a:r>
              <a:rPr lang="en-US" sz="1200" b="0" i="0" u="none" strike="noStrike" baseline="0">
                <a:effectLst/>
              </a:rPr>
              <a:t>+ 2020 projected</a:t>
            </a:r>
            <a:r>
              <a:rPr lang="en-US" sz="1200"/>
              <a:t> mortality</a:t>
            </a:r>
            <a:r>
              <a:rPr lang="en-US" sz="1200" baseline="0"/>
              <a:t> rates using 2018 UK life tables (ONS)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'2020'!$F$5</c:f>
              <c:strCache>
                <c:ptCount val="1"/>
                <c:pt idx="0">
                  <c:v>expected deaths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'2020'!$A$6:$A$106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'2020'!$J$6:$J$106</c:f>
              <c:numCache>
                <c:formatCode>#,##0</c:formatCode>
                <c:ptCount val="101"/>
                <c:pt idx="0">
                  <c:v>11916.807266</c:v>
                </c:pt>
                <c:pt idx="1">
                  <c:v>1205.4090142500002</c:v>
                </c:pt>
                <c:pt idx="2">
                  <c:v>592.10628150000002</c:v>
                </c:pt>
                <c:pt idx="3">
                  <c:v>338.39467200000001</c:v>
                </c:pt>
                <c:pt idx="4">
                  <c:v>311.50816925000004</c:v>
                </c:pt>
                <c:pt idx="5">
                  <c:v>298.49565000000007</c:v>
                </c:pt>
                <c:pt idx="6">
                  <c:v>285.59189125</c:v>
                </c:pt>
                <c:pt idx="7">
                  <c:v>269.97749999999996</c:v>
                </c:pt>
                <c:pt idx="8">
                  <c:v>255.85874999999999</c:v>
                </c:pt>
                <c:pt idx="9">
                  <c:v>239.51912750000002</c:v>
                </c:pt>
                <c:pt idx="10">
                  <c:v>238.94364000000002</c:v>
                </c:pt>
                <c:pt idx="11">
                  <c:v>255.81083100000001</c:v>
                </c:pt>
                <c:pt idx="12">
                  <c:v>297.36725200000001</c:v>
                </c:pt>
                <c:pt idx="13">
                  <c:v>346.76367499999998</c:v>
                </c:pt>
                <c:pt idx="14">
                  <c:v>416.05023749999998</c:v>
                </c:pt>
                <c:pt idx="15">
                  <c:v>490.76822399999998</c:v>
                </c:pt>
                <c:pt idx="16">
                  <c:v>591.07301400000006</c:v>
                </c:pt>
                <c:pt idx="17">
                  <c:v>697.62552000000005</c:v>
                </c:pt>
                <c:pt idx="18">
                  <c:v>814.97758500000009</c:v>
                </c:pt>
                <c:pt idx="19">
                  <c:v>974.37340500000005</c:v>
                </c:pt>
                <c:pt idx="20">
                  <c:v>1113.6751675</c:v>
                </c:pt>
                <c:pt idx="21">
                  <c:v>1231.6605599999998</c:v>
                </c:pt>
                <c:pt idx="22">
                  <c:v>1301.6951835</c:v>
                </c:pt>
                <c:pt idx="23">
                  <c:v>1379.7716715000001</c:v>
                </c:pt>
                <c:pt idx="24">
                  <c:v>1425.7677805000001</c:v>
                </c:pt>
                <c:pt idx="25">
                  <c:v>1484.5433175000003</c:v>
                </c:pt>
                <c:pt idx="26">
                  <c:v>1620.8260925</c:v>
                </c:pt>
                <c:pt idx="27">
                  <c:v>1749.4223320000001</c:v>
                </c:pt>
                <c:pt idx="28">
                  <c:v>1963.197486</c:v>
                </c:pt>
                <c:pt idx="29">
                  <c:v>2182.4322899999997</c:v>
                </c:pt>
                <c:pt idx="30">
                  <c:v>2328.6602885000002</c:v>
                </c:pt>
                <c:pt idx="31">
                  <c:v>2502.37752</c:v>
                </c:pt>
                <c:pt idx="32">
                  <c:v>2735.3624312500001</c:v>
                </c:pt>
                <c:pt idx="33">
                  <c:v>2887.1113537500005</c:v>
                </c:pt>
                <c:pt idx="34">
                  <c:v>3144.7806057500002</c:v>
                </c:pt>
                <c:pt idx="35">
                  <c:v>3404.4013500000001</c:v>
                </c:pt>
                <c:pt idx="36">
                  <c:v>3621.8244825000002</c:v>
                </c:pt>
                <c:pt idx="37">
                  <c:v>3986.1724950000003</c:v>
                </c:pt>
                <c:pt idx="38">
                  <c:v>4351.4252999999999</c:v>
                </c:pt>
                <c:pt idx="39">
                  <c:v>4784.2726387500006</c:v>
                </c:pt>
                <c:pt idx="40">
                  <c:v>5211.6120879999999</c:v>
                </c:pt>
                <c:pt idx="41">
                  <c:v>5435.2567360000003</c:v>
                </c:pt>
                <c:pt idx="42">
                  <c:v>5491.6806120000001</c:v>
                </c:pt>
                <c:pt idx="43">
                  <c:v>5837.9232860000002</c:v>
                </c:pt>
                <c:pt idx="44">
                  <c:v>6417.6954692500003</c:v>
                </c:pt>
                <c:pt idx="45">
                  <c:v>7039.3726664999995</c:v>
                </c:pt>
                <c:pt idx="46">
                  <c:v>7707.4211957500011</c:v>
                </c:pt>
                <c:pt idx="47">
                  <c:v>8657.193832500001</c:v>
                </c:pt>
                <c:pt idx="48">
                  <c:v>9725.0968237500001</c:v>
                </c:pt>
                <c:pt idx="49">
                  <c:v>10818.695952999999</c:v>
                </c:pt>
                <c:pt idx="50">
                  <c:v>11400.6165</c:v>
                </c:pt>
                <c:pt idx="51">
                  <c:v>12624.285626250003</c:v>
                </c:pt>
                <c:pt idx="52">
                  <c:v>13661.297654250002</c:v>
                </c:pt>
                <c:pt idx="53">
                  <c:v>14998.888201</c:v>
                </c:pt>
                <c:pt idx="54">
                  <c:v>16300.641363500001</c:v>
                </c:pt>
                <c:pt idx="55">
                  <c:v>17955.241726</c:v>
                </c:pt>
                <c:pt idx="56">
                  <c:v>19488.40647025</c:v>
                </c:pt>
                <c:pt idx="57">
                  <c:v>20941.866674749999</c:v>
                </c:pt>
                <c:pt idx="58">
                  <c:v>22499.4039285</c:v>
                </c:pt>
                <c:pt idx="59">
                  <c:v>23870.111265</c:v>
                </c:pt>
                <c:pt idx="60">
                  <c:v>25093.529496000003</c:v>
                </c:pt>
                <c:pt idx="61">
                  <c:v>26828.193424999998</c:v>
                </c:pt>
                <c:pt idx="62">
                  <c:v>28627.806082499999</c:v>
                </c:pt>
                <c:pt idx="63">
                  <c:v>30009.011749749996</c:v>
                </c:pt>
                <c:pt idx="64">
                  <c:v>31437.783281249998</c:v>
                </c:pt>
                <c:pt idx="65">
                  <c:v>32902.140220500005</c:v>
                </c:pt>
                <c:pt idx="66">
                  <c:v>35836.220092000003</c:v>
                </c:pt>
                <c:pt idx="67">
                  <c:v>38488.201178000003</c:v>
                </c:pt>
                <c:pt idx="68">
                  <c:v>40742.819553000001</c:v>
                </c:pt>
                <c:pt idx="69">
                  <c:v>44819.090201999999</c:v>
                </c:pt>
                <c:pt idx="70">
                  <c:v>50033.759155</c:v>
                </c:pt>
                <c:pt idx="71">
                  <c:v>56304.507573000003</c:v>
                </c:pt>
                <c:pt idx="72">
                  <c:v>65193.594602500008</c:v>
                </c:pt>
                <c:pt idx="73">
                  <c:v>77717.682385499997</c:v>
                </c:pt>
                <c:pt idx="74">
                  <c:v>66166.027785250015</c:v>
                </c:pt>
                <c:pt idx="75">
                  <c:v>70669.77371025001</c:v>
                </c:pt>
                <c:pt idx="76">
                  <c:v>77627.090078999987</c:v>
                </c:pt>
                <c:pt idx="77">
                  <c:v>79477.159931250004</c:v>
                </c:pt>
                <c:pt idx="78">
                  <c:v>78136.611437500003</c:v>
                </c:pt>
                <c:pt idx="79">
                  <c:v>77055.338686000003</c:v>
                </c:pt>
                <c:pt idx="80">
                  <c:v>87140.58881500001</c:v>
                </c:pt>
                <c:pt idx="81">
                  <c:v>94465.661110000001</c:v>
                </c:pt>
                <c:pt idx="82">
                  <c:v>100093.527864</c:v>
                </c:pt>
                <c:pt idx="83">
                  <c:v>103796.96687249999</c:v>
                </c:pt>
                <c:pt idx="84">
                  <c:v>106873.50949275</c:v>
                </c:pt>
                <c:pt idx="85">
                  <c:v>109470.525697</c:v>
                </c:pt>
                <c:pt idx="86">
                  <c:v>108331.0581105</c:v>
                </c:pt>
                <c:pt idx="87">
                  <c:v>108870.84969800001</c:v>
                </c:pt>
                <c:pt idx="88">
                  <c:v>109920.55135374999</c:v>
                </c:pt>
                <c:pt idx="89">
                  <c:v>107470.0449825</c:v>
                </c:pt>
                <c:pt idx="90">
                  <c:v>103710.8644125</c:v>
                </c:pt>
                <c:pt idx="91">
                  <c:v>93348.23921249999</c:v>
                </c:pt>
                <c:pt idx="92">
                  <c:v>82764.44395500001</c:v>
                </c:pt>
                <c:pt idx="93">
                  <c:v>72270</c:v>
                </c:pt>
                <c:pt idx="94">
                  <c:v>56330</c:v>
                </c:pt>
                <c:pt idx="95">
                  <c:v>42520</c:v>
                </c:pt>
                <c:pt idx="96">
                  <c:v>31320</c:v>
                </c:pt>
                <c:pt idx="97">
                  <c:v>22560</c:v>
                </c:pt>
                <c:pt idx="98">
                  <c:v>16090</c:v>
                </c:pt>
                <c:pt idx="99">
                  <c:v>11220</c:v>
                </c:pt>
                <c:pt idx="100">
                  <c:v>7590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6-4D86-8A65-3CB749F2A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027456"/>
        <c:axId val="700028112"/>
      </c:barChart>
      <c:catAx>
        <c:axId val="70002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28112"/>
        <c:crosses val="autoZero"/>
        <c:auto val="1"/>
        <c:lblAlgn val="ctr"/>
        <c:lblOffset val="100"/>
        <c:tickLblSkip val="5"/>
        <c:noMultiLvlLbl val="0"/>
      </c:catAx>
      <c:valAx>
        <c:axId val="70002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expected deaths for 5x annual mortality rates </a:t>
                </a:r>
              </a:p>
              <a:p>
                <a:pPr>
                  <a:defRPr/>
                </a:pPr>
                <a:r>
                  <a:rPr lang="en-US"/>
                  <a:t>(estimated persons * projected mortality rate * 5)</a:t>
                </a:r>
              </a:p>
            </c:rich>
          </c:tx>
          <c:layout>
            <c:manualLayout>
              <c:xMode val="edge"/>
              <c:yMode val="edge"/>
              <c:x val="1.5478164731896076E-2"/>
              <c:y val="0.169900990099009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2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UK Mortality Rates for 2020 by Age</a:t>
            </a:r>
          </a:p>
          <a:p>
            <a:pPr>
              <a:defRPr/>
            </a:pPr>
            <a:r>
              <a:rPr lang="en-US" sz="1200"/>
              <a:t>Based </a:t>
            </a:r>
            <a:r>
              <a:rPr lang="en-US" sz="1200" b="0" i="0" baseline="0">
                <a:effectLst/>
              </a:rPr>
              <a:t>on 2020 projected mortality rates using 2018 UK life tables (ONS)</a:t>
            </a:r>
            <a:endParaRPr lang="en-GB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'2020'!$E$5</c:f>
              <c:strCache>
                <c:ptCount val="1"/>
                <c:pt idx="0">
                  <c:v>UK mid-year population estimate 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'2020'!$A$6:$A$106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'2020'!$C$6:$C$106</c:f>
              <c:numCache>
                <c:formatCode>0.0%</c:formatCode>
                <c:ptCount val="101"/>
                <c:pt idx="0">
                  <c:v>3.3955999999999999E-3</c:v>
                </c:pt>
                <c:pt idx="1">
                  <c:v>3.3015000000000003E-4</c:v>
                </c:pt>
                <c:pt idx="2">
                  <c:v>1.5595E-4</c:v>
                </c:pt>
                <c:pt idx="3">
                  <c:v>8.6399999999999999E-5</c:v>
                </c:pt>
                <c:pt idx="4">
                  <c:v>7.7150000000000005E-5</c:v>
                </c:pt>
                <c:pt idx="5">
                  <c:v>7.400000000000001E-5</c:v>
                </c:pt>
                <c:pt idx="6">
                  <c:v>7.025E-5</c:v>
                </c:pt>
                <c:pt idx="7">
                  <c:v>6.4999999999999994E-5</c:v>
                </c:pt>
                <c:pt idx="8">
                  <c:v>5.9849999999999991E-5</c:v>
                </c:pt>
                <c:pt idx="9">
                  <c:v>5.6900000000000001E-5</c:v>
                </c:pt>
                <c:pt idx="10">
                  <c:v>5.7850000000000003E-5</c:v>
                </c:pt>
                <c:pt idx="11">
                  <c:v>6.2600000000000004E-5</c:v>
                </c:pt>
                <c:pt idx="12">
                  <c:v>7.2199999999999993E-5</c:v>
                </c:pt>
                <c:pt idx="13">
                  <c:v>8.7050000000000002E-5</c:v>
                </c:pt>
                <c:pt idx="14">
                  <c:v>1.065E-4</c:v>
                </c:pt>
                <c:pt idx="15">
                  <c:v>1.304E-4</c:v>
                </c:pt>
                <c:pt idx="16">
                  <c:v>1.596E-4</c:v>
                </c:pt>
                <c:pt idx="17">
                  <c:v>1.93E-4</c:v>
                </c:pt>
                <c:pt idx="18">
                  <c:v>2.2725000000000002E-4</c:v>
                </c:pt>
                <c:pt idx="19">
                  <c:v>2.5980000000000003E-4</c:v>
                </c:pt>
                <c:pt idx="20">
                  <c:v>2.8594999999999998E-4</c:v>
                </c:pt>
                <c:pt idx="21">
                  <c:v>3.0399999999999996E-4</c:v>
                </c:pt>
                <c:pt idx="22">
                  <c:v>3.1470000000000001E-4</c:v>
                </c:pt>
                <c:pt idx="23">
                  <c:v>3.2215000000000005E-4</c:v>
                </c:pt>
                <c:pt idx="24">
                  <c:v>3.3155000000000001E-4</c:v>
                </c:pt>
                <c:pt idx="25">
                  <c:v>3.4575000000000003E-4</c:v>
                </c:pt>
                <c:pt idx="26">
                  <c:v>3.6649999999999996E-4</c:v>
                </c:pt>
                <c:pt idx="27">
                  <c:v>3.9439999999999999E-4</c:v>
                </c:pt>
                <c:pt idx="28">
                  <c:v>4.2929999999999997E-4</c:v>
                </c:pt>
                <c:pt idx="29">
                  <c:v>4.6849999999999995E-4</c:v>
                </c:pt>
                <c:pt idx="30">
                  <c:v>5.0945000000000005E-4</c:v>
                </c:pt>
                <c:pt idx="31">
                  <c:v>5.5245000000000001E-4</c:v>
                </c:pt>
                <c:pt idx="32">
                  <c:v>5.9875E-4</c:v>
                </c:pt>
                <c:pt idx="33">
                  <c:v>6.4805000000000006E-4</c:v>
                </c:pt>
                <c:pt idx="34">
                  <c:v>7.0105000000000005E-4</c:v>
                </c:pt>
                <c:pt idx="35">
                  <c:v>7.6124999999999999E-4</c:v>
                </c:pt>
                <c:pt idx="36">
                  <c:v>8.3025000000000004E-4</c:v>
                </c:pt>
                <c:pt idx="37">
                  <c:v>9.0780000000000006E-4</c:v>
                </c:pt>
                <c:pt idx="38">
                  <c:v>9.9299999999999996E-4</c:v>
                </c:pt>
                <c:pt idx="39">
                  <c:v>1.0841500000000001E-3</c:v>
                </c:pt>
                <c:pt idx="40">
                  <c:v>1.1812999999999999E-3</c:v>
                </c:pt>
                <c:pt idx="41">
                  <c:v>1.28345E-3</c:v>
                </c:pt>
                <c:pt idx="42">
                  <c:v>1.3893E-3</c:v>
                </c:pt>
                <c:pt idx="43">
                  <c:v>1.5002000000000001E-3</c:v>
                </c:pt>
                <c:pt idx="44">
                  <c:v>1.6178499999999999E-3</c:v>
                </c:pt>
                <c:pt idx="45">
                  <c:v>1.7428999999999999E-3</c:v>
                </c:pt>
                <c:pt idx="46">
                  <c:v>1.87615E-3</c:v>
                </c:pt>
                <c:pt idx="47">
                  <c:v>2.0197500000000003E-3</c:v>
                </c:pt>
                <c:pt idx="48">
                  <c:v>2.1752500000000001E-3</c:v>
                </c:pt>
                <c:pt idx="49">
                  <c:v>2.3438499999999998E-3</c:v>
                </c:pt>
                <c:pt idx="50">
                  <c:v>2.5287500000000002E-3</c:v>
                </c:pt>
                <c:pt idx="51">
                  <c:v>2.7335500000000004E-3</c:v>
                </c:pt>
                <c:pt idx="52">
                  <c:v>2.9590500000000004E-3</c:v>
                </c:pt>
                <c:pt idx="53">
                  <c:v>3.2093E-3</c:v>
                </c:pt>
                <c:pt idx="54">
                  <c:v>3.4957000000000005E-3</c:v>
                </c:pt>
                <c:pt idx="55">
                  <c:v>3.8254000000000001E-3</c:v>
                </c:pt>
                <c:pt idx="56">
                  <c:v>4.1993500000000001E-3</c:v>
                </c:pt>
                <c:pt idx="57">
                  <c:v>4.6196500000000003E-3</c:v>
                </c:pt>
                <c:pt idx="58">
                  <c:v>5.0870999999999998E-3</c:v>
                </c:pt>
                <c:pt idx="59">
                  <c:v>5.5984500000000005E-3</c:v>
                </c:pt>
                <c:pt idx="60">
                  <c:v>6.1488000000000003E-3</c:v>
                </c:pt>
                <c:pt idx="61">
                  <c:v>6.7362500000000001E-3</c:v>
                </c:pt>
                <c:pt idx="62">
                  <c:v>7.3615E-3</c:v>
                </c:pt>
                <c:pt idx="63">
                  <c:v>8.0319499999999995E-3</c:v>
                </c:pt>
                <c:pt idx="64">
                  <c:v>8.7562500000000001E-3</c:v>
                </c:pt>
                <c:pt idx="65">
                  <c:v>9.5479500000000012E-3</c:v>
                </c:pt>
                <c:pt idx="66">
                  <c:v>1.04276E-2</c:v>
                </c:pt>
                <c:pt idx="67">
                  <c:v>1.14079E-2</c:v>
                </c:pt>
                <c:pt idx="68">
                  <c:v>1.2503800000000001E-2</c:v>
                </c:pt>
                <c:pt idx="69">
                  <c:v>1.37398E-2</c:v>
                </c:pt>
                <c:pt idx="70">
                  <c:v>1.5143E-2</c:v>
                </c:pt>
                <c:pt idx="71">
                  <c:v>1.6741300000000001E-2</c:v>
                </c:pt>
                <c:pt idx="72">
                  <c:v>1.8562700000000001E-2</c:v>
                </c:pt>
                <c:pt idx="73">
                  <c:v>2.0641900000000001E-2</c:v>
                </c:pt>
                <c:pt idx="74">
                  <c:v>2.3013350000000002E-2</c:v>
                </c:pt>
                <c:pt idx="75">
                  <c:v>2.5700950000000004E-2</c:v>
                </c:pt>
                <c:pt idx="76">
                  <c:v>2.8725399999999998E-2</c:v>
                </c:pt>
                <c:pt idx="77">
                  <c:v>3.2116850000000002E-2</c:v>
                </c:pt>
                <c:pt idx="78">
                  <c:v>3.5920750000000001E-2</c:v>
                </c:pt>
                <c:pt idx="79">
                  <c:v>4.0199150000000003E-2</c:v>
                </c:pt>
                <c:pt idx="80">
                  <c:v>4.5046700000000002E-2</c:v>
                </c:pt>
                <c:pt idx="81">
                  <c:v>5.0612749999999998E-2</c:v>
                </c:pt>
                <c:pt idx="82">
                  <c:v>5.7042450000000001E-2</c:v>
                </c:pt>
                <c:pt idx="83">
                  <c:v>6.444975E-2</c:v>
                </c:pt>
                <c:pt idx="84">
                  <c:v>7.2951450000000001E-2</c:v>
                </c:pt>
                <c:pt idx="85">
                  <c:v>8.2620200000000005E-2</c:v>
                </c:pt>
                <c:pt idx="86">
                  <c:v>9.3460550000000003E-2</c:v>
                </c:pt>
                <c:pt idx="87">
                  <c:v>0.1054807</c:v>
                </c:pt>
                <c:pt idx="88">
                  <c:v>0.11871174999999999</c:v>
                </c:pt>
                <c:pt idx="89">
                  <c:v>0.13314755</c:v>
                </c:pt>
                <c:pt idx="90">
                  <c:v>0.14880674999999999</c:v>
                </c:pt>
                <c:pt idx="91">
                  <c:v>0.16573145</c:v>
                </c:pt>
                <c:pt idx="92">
                  <c:v>0.18385970000000001</c:v>
                </c:pt>
                <c:pt idx="93">
                  <c:v>0.20303440000000003</c:v>
                </c:pt>
                <c:pt idx="94">
                  <c:v>0.2230346</c:v>
                </c:pt>
                <c:pt idx="95">
                  <c:v>0.24380180000000001</c:v>
                </c:pt>
                <c:pt idx="96">
                  <c:v>0.26588419999999996</c:v>
                </c:pt>
                <c:pt idx="97">
                  <c:v>0.28995330000000002</c:v>
                </c:pt>
                <c:pt idx="98">
                  <c:v>0.31575375</c:v>
                </c:pt>
                <c:pt idx="99">
                  <c:v>0.34262004999999995</c:v>
                </c:pt>
                <c:pt idx="100">
                  <c:v>0.37014554999999999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6-4AEA-8663-B38E99C6B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227856"/>
        <c:axId val="550231136"/>
      </c:lineChart>
      <c:catAx>
        <c:axId val="55022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31136"/>
        <c:crosses val="autoZero"/>
        <c:auto val="1"/>
        <c:lblAlgn val="ctr"/>
        <c:lblOffset val="100"/>
        <c:tickLblSkip val="5"/>
        <c:noMultiLvlLbl val="0"/>
      </c:catAx>
      <c:valAx>
        <c:axId val="55023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Expected</a:t>
                </a:r>
                <a:r>
                  <a:rPr lang="en-US" baseline="0"/>
                  <a:t> % mortality rate (pre-COVID)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2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UK Mortality Rates for 2020 by Age - Log Scale</a:t>
            </a:r>
          </a:p>
          <a:p>
            <a:pPr>
              <a:defRPr/>
            </a:pPr>
            <a:r>
              <a:rPr lang="en-US" sz="1200"/>
              <a:t>Based </a:t>
            </a:r>
            <a:r>
              <a:rPr lang="en-US" sz="1200" b="0" i="0" baseline="0">
                <a:effectLst/>
              </a:rPr>
              <a:t>on 2020 projected mortality rates using 2018 UK life tables (ONS)</a:t>
            </a:r>
            <a:endParaRPr lang="en-GB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'2020'!$D$5</c:f>
              <c:strCache>
                <c:ptCount val="1"/>
                <c:pt idx="0">
                  <c:v>projected % mortality 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'2020'!$A$6:$A$106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'2020'!$D$6:$D$106</c:f>
              <c:numCache>
                <c:formatCode>#,##0</c:formatCode>
                <c:ptCount val="101"/>
                <c:pt idx="0">
                  <c:v>0.33955999999999997</c:v>
                </c:pt>
                <c:pt idx="1">
                  <c:v>3.3015000000000003E-2</c:v>
                </c:pt>
                <c:pt idx="2">
                  <c:v>1.5594999999999999E-2</c:v>
                </c:pt>
                <c:pt idx="3">
                  <c:v>8.6400000000000001E-3</c:v>
                </c:pt>
                <c:pt idx="4">
                  <c:v>7.7150000000000005E-3</c:v>
                </c:pt>
                <c:pt idx="5">
                  <c:v>7.4000000000000012E-3</c:v>
                </c:pt>
                <c:pt idx="6">
                  <c:v>7.025E-3</c:v>
                </c:pt>
                <c:pt idx="7">
                  <c:v>6.4999999999999997E-3</c:v>
                </c:pt>
                <c:pt idx="8">
                  <c:v>5.984999999999999E-3</c:v>
                </c:pt>
                <c:pt idx="9">
                  <c:v>5.6899999999999997E-3</c:v>
                </c:pt>
                <c:pt idx="10">
                  <c:v>5.7850000000000002E-3</c:v>
                </c:pt>
                <c:pt idx="11">
                  <c:v>6.2599999999999999E-3</c:v>
                </c:pt>
                <c:pt idx="12">
                  <c:v>7.219999999999999E-3</c:v>
                </c:pt>
                <c:pt idx="13">
                  <c:v>8.7050000000000009E-3</c:v>
                </c:pt>
                <c:pt idx="14">
                  <c:v>1.065E-2</c:v>
                </c:pt>
                <c:pt idx="15">
                  <c:v>1.304E-2</c:v>
                </c:pt>
                <c:pt idx="16">
                  <c:v>1.5960000000000002E-2</c:v>
                </c:pt>
                <c:pt idx="17">
                  <c:v>1.9300000000000001E-2</c:v>
                </c:pt>
                <c:pt idx="18">
                  <c:v>2.2725000000000002E-2</c:v>
                </c:pt>
                <c:pt idx="19">
                  <c:v>2.5980000000000003E-2</c:v>
                </c:pt>
                <c:pt idx="20">
                  <c:v>2.8594999999999999E-2</c:v>
                </c:pt>
                <c:pt idx="21">
                  <c:v>3.0399999999999996E-2</c:v>
                </c:pt>
                <c:pt idx="22">
                  <c:v>3.1469999999999998E-2</c:v>
                </c:pt>
                <c:pt idx="23">
                  <c:v>3.2215000000000008E-2</c:v>
                </c:pt>
                <c:pt idx="24">
                  <c:v>3.3155000000000004E-2</c:v>
                </c:pt>
                <c:pt idx="25">
                  <c:v>3.4575000000000002E-2</c:v>
                </c:pt>
                <c:pt idx="26">
                  <c:v>3.6649999999999995E-2</c:v>
                </c:pt>
                <c:pt idx="27">
                  <c:v>3.9439999999999996E-2</c:v>
                </c:pt>
                <c:pt idx="28">
                  <c:v>4.2929999999999996E-2</c:v>
                </c:pt>
                <c:pt idx="29">
                  <c:v>4.6849999999999996E-2</c:v>
                </c:pt>
                <c:pt idx="30">
                  <c:v>5.0945000000000004E-2</c:v>
                </c:pt>
                <c:pt idx="31">
                  <c:v>5.5245000000000002E-2</c:v>
                </c:pt>
                <c:pt idx="32">
                  <c:v>5.9874999999999998E-2</c:v>
                </c:pt>
                <c:pt idx="33">
                  <c:v>6.4805000000000001E-2</c:v>
                </c:pt>
                <c:pt idx="34">
                  <c:v>7.0105000000000001E-2</c:v>
                </c:pt>
                <c:pt idx="35">
                  <c:v>7.6124999999999998E-2</c:v>
                </c:pt>
                <c:pt idx="36">
                  <c:v>8.3025000000000002E-2</c:v>
                </c:pt>
                <c:pt idx="37">
                  <c:v>9.078E-2</c:v>
                </c:pt>
                <c:pt idx="38">
                  <c:v>9.9299999999999999E-2</c:v>
                </c:pt>
                <c:pt idx="39">
                  <c:v>0.10841500000000001</c:v>
                </c:pt>
                <c:pt idx="40">
                  <c:v>0.11813</c:v>
                </c:pt>
                <c:pt idx="41">
                  <c:v>0.12834499999999999</c:v>
                </c:pt>
                <c:pt idx="42">
                  <c:v>0.13893</c:v>
                </c:pt>
                <c:pt idx="43">
                  <c:v>0.15002000000000001</c:v>
                </c:pt>
                <c:pt idx="44">
                  <c:v>0.16178499999999998</c:v>
                </c:pt>
                <c:pt idx="45">
                  <c:v>0.17429</c:v>
                </c:pt>
                <c:pt idx="46">
                  <c:v>0.187615</c:v>
                </c:pt>
                <c:pt idx="47">
                  <c:v>0.20197500000000002</c:v>
                </c:pt>
                <c:pt idx="48">
                  <c:v>0.21752500000000002</c:v>
                </c:pt>
                <c:pt idx="49">
                  <c:v>0.23438499999999998</c:v>
                </c:pt>
                <c:pt idx="50">
                  <c:v>0.25287500000000002</c:v>
                </c:pt>
                <c:pt idx="51">
                  <c:v>0.27335500000000001</c:v>
                </c:pt>
                <c:pt idx="52">
                  <c:v>0.29590500000000003</c:v>
                </c:pt>
                <c:pt idx="53">
                  <c:v>0.32092999999999999</c:v>
                </c:pt>
                <c:pt idx="54">
                  <c:v>0.34957000000000005</c:v>
                </c:pt>
                <c:pt idx="55">
                  <c:v>0.38253999999999999</c:v>
                </c:pt>
                <c:pt idx="56">
                  <c:v>0.419935</c:v>
                </c:pt>
                <c:pt idx="57">
                  <c:v>0.46196500000000001</c:v>
                </c:pt>
                <c:pt idx="58">
                  <c:v>0.50871</c:v>
                </c:pt>
                <c:pt idx="59">
                  <c:v>0.55984500000000004</c:v>
                </c:pt>
                <c:pt idx="60">
                  <c:v>0.61487999999999998</c:v>
                </c:pt>
                <c:pt idx="61">
                  <c:v>0.67362500000000003</c:v>
                </c:pt>
                <c:pt idx="62">
                  <c:v>0.73614999999999997</c:v>
                </c:pt>
                <c:pt idx="63">
                  <c:v>0.80319499999999999</c:v>
                </c:pt>
                <c:pt idx="64">
                  <c:v>0.87562499999999999</c:v>
                </c:pt>
                <c:pt idx="65">
                  <c:v>0.95479500000000017</c:v>
                </c:pt>
                <c:pt idx="66">
                  <c:v>1.0427600000000001</c:v>
                </c:pt>
                <c:pt idx="67">
                  <c:v>1.14079</c:v>
                </c:pt>
                <c:pt idx="68">
                  <c:v>1.25038</c:v>
                </c:pt>
                <c:pt idx="69">
                  <c:v>1.37398</c:v>
                </c:pt>
                <c:pt idx="70">
                  <c:v>1.5143</c:v>
                </c:pt>
                <c:pt idx="71">
                  <c:v>1.6741300000000001</c:v>
                </c:pt>
                <c:pt idx="72">
                  <c:v>1.8562700000000001</c:v>
                </c:pt>
                <c:pt idx="73">
                  <c:v>2.06419</c:v>
                </c:pt>
                <c:pt idx="74">
                  <c:v>2.3013350000000004</c:v>
                </c:pt>
                <c:pt idx="75">
                  <c:v>2.5700950000000002</c:v>
                </c:pt>
                <c:pt idx="76">
                  <c:v>2.8725399999999999</c:v>
                </c:pt>
                <c:pt idx="77">
                  <c:v>3.2116850000000001</c:v>
                </c:pt>
                <c:pt idx="78">
                  <c:v>3.5920750000000004</c:v>
                </c:pt>
                <c:pt idx="79">
                  <c:v>4.0199150000000001</c:v>
                </c:pt>
                <c:pt idx="80">
                  <c:v>4.50467</c:v>
                </c:pt>
                <c:pt idx="81">
                  <c:v>5.0612750000000002</c:v>
                </c:pt>
                <c:pt idx="82">
                  <c:v>5.7042450000000002</c:v>
                </c:pt>
                <c:pt idx="83">
                  <c:v>6.4449750000000003</c:v>
                </c:pt>
                <c:pt idx="84">
                  <c:v>7.2951449999999998</c:v>
                </c:pt>
                <c:pt idx="85">
                  <c:v>8.2620199999999997</c:v>
                </c:pt>
                <c:pt idx="86">
                  <c:v>9.3460549999999998</c:v>
                </c:pt>
                <c:pt idx="87">
                  <c:v>10.548069999999999</c:v>
                </c:pt>
                <c:pt idx="88">
                  <c:v>11.871174999999999</c:v>
                </c:pt>
                <c:pt idx="89">
                  <c:v>13.314755</c:v>
                </c:pt>
                <c:pt idx="90">
                  <c:v>14.880674999999998</c:v>
                </c:pt>
                <c:pt idx="91">
                  <c:v>16.573145</c:v>
                </c:pt>
                <c:pt idx="92">
                  <c:v>18.38597</c:v>
                </c:pt>
                <c:pt idx="93">
                  <c:v>20.303440000000002</c:v>
                </c:pt>
                <c:pt idx="94">
                  <c:v>22.303460000000001</c:v>
                </c:pt>
                <c:pt idx="95">
                  <c:v>24.380180000000003</c:v>
                </c:pt>
                <c:pt idx="96">
                  <c:v>26.588419999999996</c:v>
                </c:pt>
                <c:pt idx="97">
                  <c:v>28.995330000000003</c:v>
                </c:pt>
                <c:pt idx="98">
                  <c:v>31.575375000000001</c:v>
                </c:pt>
                <c:pt idx="99">
                  <c:v>34.262004999999995</c:v>
                </c:pt>
                <c:pt idx="100">
                  <c:v>37.014555000000001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8F-40BC-A85A-C20CD9BB1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227856"/>
        <c:axId val="550231136"/>
      </c:lineChart>
      <c:catAx>
        <c:axId val="55022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31136"/>
        <c:crosses val="autoZero"/>
        <c:auto val="1"/>
        <c:lblAlgn val="ctr"/>
        <c:lblOffset val="100"/>
        <c:tickLblSkip val="5"/>
        <c:noMultiLvlLbl val="0"/>
      </c:catAx>
      <c:valAx>
        <c:axId val="550231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Expected</a:t>
                </a:r>
                <a:r>
                  <a:rPr lang="en-US" baseline="0"/>
                  <a:t> % mortality rate (pre-COVID)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2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Expected UK Deaths by Age for 2020</a:t>
            </a:r>
          </a:p>
          <a:p>
            <a:pPr>
              <a:defRPr/>
            </a:pPr>
            <a:r>
              <a:rPr lang="en-US" sz="1400" b="0" i="0" baseline="0">
                <a:effectLst/>
              </a:rPr>
              <a:t>Normal mortality rates VS very high rates (5x)</a:t>
            </a:r>
            <a:endParaRPr lang="en-GB" sz="1400">
              <a:effectLst/>
            </a:endParaRPr>
          </a:p>
          <a:p>
            <a:pPr>
              <a:defRPr/>
            </a:pPr>
            <a:r>
              <a:rPr lang="en-US" sz="1200" b="0" i="0" baseline="0">
                <a:effectLst/>
              </a:rPr>
              <a:t>Based on 2020 mid-year population estimates (ONS)</a:t>
            </a:r>
            <a:endParaRPr lang="en-GB" sz="1200">
              <a:effectLst/>
            </a:endParaRPr>
          </a:p>
          <a:p>
            <a:pPr>
              <a:defRPr/>
            </a:pPr>
            <a:r>
              <a:rPr lang="en-US" sz="1200" b="0" i="0" baseline="0">
                <a:effectLst/>
              </a:rPr>
              <a:t>+ 2020 projected mortality rates using 2018 UK life tables (ONS)</a:t>
            </a:r>
            <a:endParaRPr lang="en-GB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F68-4108-9A0D-BAA9AD4246C3}"/>
              </c:ext>
            </c:extLst>
          </c:dPt>
          <c:cat>
            <c:strLit>
              <c:ptCount val="2"/>
              <c:pt idx="0">
                <c:v>normal mortality rates</c:v>
              </c:pt>
              <c:pt idx="1">
                <c:v>very high mortality rates (5x)</c:v>
              </c:pt>
            </c:strLit>
          </c:cat>
          <c:val>
            <c:numRef>
              <c:f>('2020'!$F$115,'2020'!$J$115)</c:f>
              <c:numCache>
                <c:formatCode>#,##0</c:formatCode>
                <c:ptCount val="2"/>
                <c:pt idx="0">
                  <c:v>597314.74322205014</c:v>
                </c:pt>
                <c:pt idx="1">
                  <c:v>2925442.68232525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68-4108-9A0D-BAA9AD424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077592"/>
        <c:axId val="605084808"/>
      </c:barChart>
      <c:catAx>
        <c:axId val="605077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084808"/>
        <c:crosses val="autoZero"/>
        <c:auto val="1"/>
        <c:lblAlgn val="ctr"/>
        <c:lblOffset val="100"/>
        <c:noMultiLvlLbl val="0"/>
      </c:catAx>
      <c:valAx>
        <c:axId val="60508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077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UK Population by Age mid-2020 using</a:t>
            </a:r>
            <a:r>
              <a:rPr lang="en-US" baseline="0"/>
              <a:t> </a:t>
            </a:r>
            <a:r>
              <a:rPr lang="en-US"/>
              <a:t>Log Scale</a:t>
            </a:r>
          </a:p>
          <a:p>
            <a:pPr>
              <a:defRPr/>
            </a:pPr>
            <a:r>
              <a:rPr lang="en-US" sz="1200"/>
              <a:t>Based on 2020 mid-year</a:t>
            </a:r>
            <a:r>
              <a:rPr lang="en-US" sz="1200" baseline="0"/>
              <a:t> population estimates (ONS)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'2020'!$E$5</c:f>
              <c:strCache>
                <c:ptCount val="1"/>
                <c:pt idx="0">
                  <c:v>UK mid-year population estimate 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'2020'!$A$6:$A$111</c:f>
              <c:numCache>
                <c:formatCode>General</c:formatCode>
                <c:ptCount val="1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</c:numCache>
            </c:numRef>
          </c:cat>
          <c:val>
            <c:numRef>
              <c:f>'2020'!$E$6:$E$111</c:f>
              <c:numCache>
                <c:formatCode>#,##0</c:formatCode>
                <c:ptCount val="106"/>
                <c:pt idx="0">
                  <c:v>701897</c:v>
                </c:pt>
                <c:pt idx="1">
                  <c:v>730219</c:v>
                </c:pt>
                <c:pt idx="2">
                  <c:v>759354</c:v>
                </c:pt>
                <c:pt idx="3">
                  <c:v>783321</c:v>
                </c:pt>
                <c:pt idx="4">
                  <c:v>807539</c:v>
                </c:pt>
                <c:pt idx="5">
                  <c:v>806745</c:v>
                </c:pt>
                <c:pt idx="6">
                  <c:v>813073</c:v>
                </c:pt>
                <c:pt idx="7">
                  <c:v>830700</c:v>
                </c:pt>
                <c:pt idx="8">
                  <c:v>855000</c:v>
                </c:pt>
                <c:pt idx="9">
                  <c:v>841895</c:v>
                </c:pt>
                <c:pt idx="10">
                  <c:v>826080</c:v>
                </c:pt>
                <c:pt idx="11">
                  <c:v>817287</c:v>
                </c:pt>
                <c:pt idx="12">
                  <c:v>823732</c:v>
                </c:pt>
                <c:pt idx="13">
                  <c:v>796700</c:v>
                </c:pt>
                <c:pt idx="14">
                  <c:v>781315</c:v>
                </c:pt>
                <c:pt idx="15">
                  <c:v>752712</c:v>
                </c:pt>
                <c:pt idx="16">
                  <c:v>740693</c:v>
                </c:pt>
                <c:pt idx="17">
                  <c:v>722928</c:v>
                </c:pt>
                <c:pt idx="18">
                  <c:v>717252</c:v>
                </c:pt>
                <c:pt idx="19">
                  <c:v>750095</c:v>
                </c:pt>
                <c:pt idx="20">
                  <c:v>778930</c:v>
                </c:pt>
                <c:pt idx="21">
                  <c:v>810303</c:v>
                </c:pt>
                <c:pt idx="22">
                  <c:v>827261</c:v>
                </c:pt>
                <c:pt idx="23">
                  <c:v>856602</c:v>
                </c:pt>
                <c:pt idx="24">
                  <c:v>860062</c:v>
                </c:pt>
                <c:pt idx="25">
                  <c:v>858738</c:v>
                </c:pt>
                <c:pt idx="26">
                  <c:v>884489</c:v>
                </c:pt>
                <c:pt idx="27">
                  <c:v>887131</c:v>
                </c:pt>
                <c:pt idx="28">
                  <c:v>914604</c:v>
                </c:pt>
                <c:pt idx="29">
                  <c:v>931668</c:v>
                </c:pt>
                <c:pt idx="30">
                  <c:v>914186</c:v>
                </c:pt>
                <c:pt idx="31">
                  <c:v>905920</c:v>
                </c:pt>
                <c:pt idx="32">
                  <c:v>913691</c:v>
                </c:pt>
                <c:pt idx="33">
                  <c:v>891015</c:v>
                </c:pt>
                <c:pt idx="34">
                  <c:v>897163</c:v>
                </c:pt>
                <c:pt idx="35">
                  <c:v>894424</c:v>
                </c:pt>
                <c:pt idx="36">
                  <c:v>872466</c:v>
                </c:pt>
                <c:pt idx="37">
                  <c:v>878205</c:v>
                </c:pt>
                <c:pt idx="38">
                  <c:v>876420</c:v>
                </c:pt>
                <c:pt idx="39">
                  <c:v>882585</c:v>
                </c:pt>
                <c:pt idx="40">
                  <c:v>882352</c:v>
                </c:pt>
                <c:pt idx="41">
                  <c:v>846976</c:v>
                </c:pt>
                <c:pt idx="42">
                  <c:v>790568</c:v>
                </c:pt>
                <c:pt idx="43">
                  <c:v>778286</c:v>
                </c:pt>
                <c:pt idx="44">
                  <c:v>793361</c:v>
                </c:pt>
                <c:pt idx="45">
                  <c:v>807777</c:v>
                </c:pt>
                <c:pt idx="46">
                  <c:v>821621</c:v>
                </c:pt>
                <c:pt idx="47">
                  <c:v>857254</c:v>
                </c:pt>
                <c:pt idx="48">
                  <c:v>894159</c:v>
                </c:pt>
                <c:pt idx="49">
                  <c:v>923156</c:v>
                </c:pt>
                <c:pt idx="50">
                  <c:v>901680</c:v>
                </c:pt>
                <c:pt idx="51">
                  <c:v>923655</c:v>
                </c:pt>
                <c:pt idx="52">
                  <c:v>923357</c:v>
                </c:pt>
                <c:pt idx="53">
                  <c:v>934714</c:v>
                </c:pt>
                <c:pt idx="54">
                  <c:v>932611</c:v>
                </c:pt>
                <c:pt idx="55">
                  <c:v>938738</c:v>
                </c:pt>
                <c:pt idx="56">
                  <c:v>928163</c:v>
                </c:pt>
                <c:pt idx="57">
                  <c:v>906643</c:v>
                </c:pt>
                <c:pt idx="58">
                  <c:v>884567</c:v>
                </c:pt>
                <c:pt idx="59">
                  <c:v>852740</c:v>
                </c:pt>
                <c:pt idx="60">
                  <c:v>816209</c:v>
                </c:pt>
                <c:pt idx="61">
                  <c:v>796532</c:v>
                </c:pt>
                <c:pt idx="62">
                  <c:v>777771</c:v>
                </c:pt>
                <c:pt idx="63">
                  <c:v>747241</c:v>
                </c:pt>
                <c:pt idx="64">
                  <c:v>718065</c:v>
                </c:pt>
                <c:pt idx="65">
                  <c:v>689198</c:v>
                </c:pt>
                <c:pt idx="66">
                  <c:v>687334</c:v>
                </c:pt>
                <c:pt idx="67">
                  <c:v>674764</c:v>
                </c:pt>
                <c:pt idx="68">
                  <c:v>651687</c:v>
                </c:pt>
                <c:pt idx="69">
                  <c:v>652398</c:v>
                </c:pt>
                <c:pt idx="70">
                  <c:v>660817</c:v>
                </c:pt>
                <c:pt idx="71">
                  <c:v>672642</c:v>
                </c:pt>
                <c:pt idx="72">
                  <c:v>702415</c:v>
                </c:pt>
                <c:pt idx="73">
                  <c:v>753009</c:v>
                </c:pt>
                <c:pt idx="74">
                  <c:v>575023</c:v>
                </c:pt>
                <c:pt idx="75">
                  <c:v>549939</c:v>
                </c:pt>
                <c:pt idx="76">
                  <c:v>540477</c:v>
                </c:pt>
                <c:pt idx="77">
                  <c:v>494925</c:v>
                </c:pt>
                <c:pt idx="78">
                  <c:v>435050</c:v>
                </c:pt>
                <c:pt idx="79">
                  <c:v>383368</c:v>
                </c:pt>
                <c:pt idx="80">
                  <c:v>386890</c:v>
                </c:pt>
                <c:pt idx="81">
                  <c:v>373288</c:v>
                </c:pt>
                <c:pt idx="82">
                  <c:v>350944</c:v>
                </c:pt>
                <c:pt idx="83">
                  <c:v>322102</c:v>
                </c:pt>
                <c:pt idx="84">
                  <c:v>292999</c:v>
                </c:pt>
                <c:pt idx="85">
                  <c:v>264997</c:v>
                </c:pt>
                <c:pt idx="86">
                  <c:v>231822</c:v>
                </c:pt>
                <c:pt idx="87">
                  <c:v>206428</c:v>
                </c:pt>
                <c:pt idx="88">
                  <c:v>185189</c:v>
                </c:pt>
                <c:pt idx="89">
                  <c:v>161430</c:v>
                </c:pt>
                <c:pt idx="90">
                  <c:v>139390</c:v>
                </c:pt>
                <c:pt idx="91">
                  <c:v>112650</c:v>
                </c:pt>
                <c:pt idx="92">
                  <c:v>90030</c:v>
                </c:pt>
                <c:pt idx="93">
                  <c:v>72270</c:v>
                </c:pt>
                <c:pt idx="94">
                  <c:v>56330</c:v>
                </c:pt>
                <c:pt idx="95">
                  <c:v>42520</c:v>
                </c:pt>
                <c:pt idx="96">
                  <c:v>31320</c:v>
                </c:pt>
                <c:pt idx="97">
                  <c:v>22560</c:v>
                </c:pt>
                <c:pt idx="98">
                  <c:v>16090</c:v>
                </c:pt>
                <c:pt idx="99">
                  <c:v>11220</c:v>
                </c:pt>
                <c:pt idx="100">
                  <c:v>7590</c:v>
                </c:pt>
                <c:pt idx="101">
                  <c:v>3110</c:v>
                </c:pt>
                <c:pt idx="102">
                  <c:v>1790</c:v>
                </c:pt>
                <c:pt idx="103">
                  <c:v>1140</c:v>
                </c:pt>
                <c:pt idx="104">
                  <c:v>700</c:v>
                </c:pt>
                <c:pt idx="105">
                  <c:v>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49-47D7-8423-8F286247D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227856"/>
        <c:axId val="550231136"/>
      </c:barChart>
      <c:catAx>
        <c:axId val="55022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31136"/>
        <c:crosses val="autoZero"/>
        <c:auto val="1"/>
        <c:lblAlgn val="ctr"/>
        <c:lblOffset val="100"/>
        <c:tickLblSkip val="5"/>
        <c:noMultiLvlLbl val="0"/>
      </c:catAx>
      <c:valAx>
        <c:axId val="550231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Persons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2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UK Population Aged 90+ mid-2020</a:t>
            </a:r>
          </a:p>
          <a:p>
            <a:pPr>
              <a:defRPr/>
            </a:pPr>
            <a:r>
              <a:rPr lang="en-US" sz="1200"/>
              <a:t>Based on 2020 mid-year</a:t>
            </a:r>
            <a:r>
              <a:rPr lang="en-US" sz="1200" baseline="0"/>
              <a:t> population estimates (ONS)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'2020'!$E$5</c:f>
              <c:strCache>
                <c:ptCount val="1"/>
                <c:pt idx="0">
                  <c:v>UK mid-year population estimate 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'2020'!$A$96:$A$111</c:f>
              <c:numCache>
                <c:formatCode>General</c:formatCode>
                <c:ptCount val="16"/>
                <c:pt idx="0">
                  <c:v>90</c:v>
                </c:pt>
                <c:pt idx="1">
                  <c:v>91</c:v>
                </c:pt>
                <c:pt idx="2">
                  <c:v>92</c:v>
                </c:pt>
                <c:pt idx="3">
                  <c:v>93</c:v>
                </c:pt>
                <c:pt idx="4">
                  <c:v>94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  <c:pt idx="10">
                  <c:v>100</c:v>
                </c:pt>
                <c:pt idx="11">
                  <c:v>101</c:v>
                </c:pt>
                <c:pt idx="12">
                  <c:v>102</c:v>
                </c:pt>
                <c:pt idx="13">
                  <c:v>103</c:v>
                </c:pt>
                <c:pt idx="14">
                  <c:v>104</c:v>
                </c:pt>
                <c:pt idx="15">
                  <c:v>105</c:v>
                </c:pt>
              </c:numCache>
            </c:numRef>
          </c:cat>
          <c:val>
            <c:numRef>
              <c:f>'2020'!$E$96:$E$111</c:f>
              <c:numCache>
                <c:formatCode>#,##0</c:formatCode>
                <c:ptCount val="16"/>
                <c:pt idx="0">
                  <c:v>139390</c:v>
                </c:pt>
                <c:pt idx="1">
                  <c:v>112650</c:v>
                </c:pt>
                <c:pt idx="2">
                  <c:v>90030</c:v>
                </c:pt>
                <c:pt idx="3">
                  <c:v>72270</c:v>
                </c:pt>
                <c:pt idx="4">
                  <c:v>56330</c:v>
                </c:pt>
                <c:pt idx="5">
                  <c:v>42520</c:v>
                </c:pt>
                <c:pt idx="6">
                  <c:v>31320</c:v>
                </c:pt>
                <c:pt idx="7">
                  <c:v>22560</c:v>
                </c:pt>
                <c:pt idx="8">
                  <c:v>16090</c:v>
                </c:pt>
                <c:pt idx="9">
                  <c:v>11220</c:v>
                </c:pt>
                <c:pt idx="10">
                  <c:v>7590</c:v>
                </c:pt>
                <c:pt idx="11">
                  <c:v>3110</c:v>
                </c:pt>
                <c:pt idx="12">
                  <c:v>1790</c:v>
                </c:pt>
                <c:pt idx="13">
                  <c:v>1140</c:v>
                </c:pt>
                <c:pt idx="14">
                  <c:v>700</c:v>
                </c:pt>
                <c:pt idx="15">
                  <c:v>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8-4120-ACCF-80329D07D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227856"/>
        <c:axId val="550231136"/>
      </c:barChart>
      <c:catAx>
        <c:axId val="55022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31136"/>
        <c:crosses val="autoZero"/>
        <c:auto val="1"/>
        <c:lblAlgn val="ctr"/>
        <c:lblOffset val="100"/>
        <c:tickLblSkip val="5"/>
        <c:noMultiLvlLbl val="0"/>
      </c:catAx>
      <c:valAx>
        <c:axId val="55023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Persons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2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Deaths by Age in England + Wales</a:t>
            </a:r>
          </a:p>
          <a:p>
            <a:pPr>
              <a:defRPr/>
            </a:pPr>
            <a:r>
              <a:rPr lang="en-GB"/>
              <a:t>July 2020</a:t>
            </a:r>
            <a:r>
              <a:rPr lang="en-GB" baseline="0"/>
              <a:t> to June 2021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Deaths!$B$7:$B$25</c:f>
              <c:strCache>
                <c:ptCount val="19"/>
                <c:pt idx="0">
                  <c:v>1-4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90+</c:v>
                </c:pt>
              </c:strCache>
            </c:strRef>
          </c:cat>
          <c:val>
            <c:numRef>
              <c:f>Deaths!$CE$7:$CE$25</c:f>
              <c:numCache>
                <c:formatCode>General_)</c:formatCode>
                <c:ptCount val="19"/>
                <c:pt idx="0">
                  <c:v>291</c:v>
                </c:pt>
                <c:pt idx="1">
                  <c:v>210</c:v>
                </c:pt>
                <c:pt idx="2">
                  <c:v>267</c:v>
                </c:pt>
                <c:pt idx="3">
                  <c:v>720</c:v>
                </c:pt>
                <c:pt idx="4">
                  <c:v>1294</c:v>
                </c:pt>
                <c:pt idx="5">
                  <c:v>1776</c:v>
                </c:pt>
                <c:pt idx="6">
                  <c:v>2723</c:v>
                </c:pt>
                <c:pt idx="7">
                  <c:v>4027</c:v>
                </c:pt>
                <c:pt idx="8">
                  <c:v>5643</c:v>
                </c:pt>
                <c:pt idx="9">
                  <c:v>9121</c:v>
                </c:pt>
                <c:pt idx="10">
                  <c:v>14515</c:v>
                </c:pt>
                <c:pt idx="11">
                  <c:v>20881</c:v>
                </c:pt>
                <c:pt idx="12">
                  <c:v>28202</c:v>
                </c:pt>
                <c:pt idx="13">
                  <c:v>36986</c:v>
                </c:pt>
                <c:pt idx="14">
                  <c:v>58615</c:v>
                </c:pt>
                <c:pt idx="15">
                  <c:v>72847</c:v>
                </c:pt>
                <c:pt idx="16">
                  <c:v>92233</c:v>
                </c:pt>
                <c:pt idx="17">
                  <c:v>101152</c:v>
                </c:pt>
                <c:pt idx="18">
                  <c:v>120263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37-4A8E-8557-8ACCEFDF6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939248"/>
        <c:axId val="467940560"/>
      </c:barChart>
      <c:catAx>
        <c:axId val="46793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40560"/>
        <c:crosses val="autoZero"/>
        <c:auto val="1"/>
        <c:lblAlgn val="ctr"/>
        <c:lblOffset val="100"/>
        <c:noMultiLvlLbl val="0"/>
      </c:catAx>
      <c:valAx>
        <c:axId val="46794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3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180974</xdr:colOff>
      <xdr:row>71</xdr:row>
      <xdr:rowOff>180974</xdr:rowOff>
    </xdr:from>
    <xdr:to>
      <xdr:col>24</xdr:col>
      <xdr:colOff>476249</xdr:colOff>
      <xdr:row>91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3B9268-BED4-48B9-A15E-665867822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200024</xdr:colOff>
      <xdr:row>92</xdr:row>
      <xdr:rowOff>76200</xdr:rowOff>
    </xdr:from>
    <xdr:to>
      <xdr:col>24</xdr:col>
      <xdr:colOff>457199</xdr:colOff>
      <xdr:row>117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98B1E6-A02B-4CC0-8F42-331B410B7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171450</xdr:colOff>
      <xdr:row>119</xdr:row>
      <xdr:rowOff>9525</xdr:rowOff>
    </xdr:from>
    <xdr:to>
      <xdr:col>24</xdr:col>
      <xdr:colOff>428625</xdr:colOff>
      <xdr:row>139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A32C3D-6688-4DDF-AC04-3049DE1BE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190500</xdr:colOff>
      <xdr:row>51</xdr:row>
      <xdr:rowOff>0</xdr:rowOff>
    </xdr:from>
    <xdr:to>
      <xdr:col>24</xdr:col>
      <xdr:colOff>485775</xdr:colOff>
      <xdr:row>70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55402C9-9998-401D-9DE6-F266128E32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51</xdr:row>
      <xdr:rowOff>0</xdr:rowOff>
    </xdr:from>
    <xdr:to>
      <xdr:col>34</xdr:col>
      <xdr:colOff>295275</xdr:colOff>
      <xdr:row>70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B8509B-36A6-4133-BB7B-97C3DDDBF1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885824</xdr:colOff>
      <xdr:row>118</xdr:row>
      <xdr:rowOff>180975</xdr:rowOff>
    </xdr:from>
    <xdr:to>
      <xdr:col>14</xdr:col>
      <xdr:colOff>495299</xdr:colOff>
      <xdr:row>139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0EE9FA-0959-46D4-999E-01293188F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72</xdr:row>
      <xdr:rowOff>0</xdr:rowOff>
    </xdr:from>
    <xdr:to>
      <xdr:col>34</xdr:col>
      <xdr:colOff>295275</xdr:colOff>
      <xdr:row>91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0BC035B-68EA-4236-80DC-1FE4797E8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93</xdr:row>
      <xdr:rowOff>0</xdr:rowOff>
    </xdr:from>
    <xdr:to>
      <xdr:col>34</xdr:col>
      <xdr:colOff>295275</xdr:colOff>
      <xdr:row>112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5741876-C36A-4212-B007-967969252D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62</xdr:col>
      <xdr:colOff>414337</xdr:colOff>
      <xdr:row>28</xdr:row>
      <xdr:rowOff>23812</xdr:rowOff>
    </xdr:from>
    <xdr:to>
      <xdr:col>70</xdr:col>
      <xdr:colOff>109537</xdr:colOff>
      <xdr:row>44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B58EAF-F43F-454C-8710-801AC1A20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C4165-25C4-41CE-92D4-12B99BFB256D}">
  <dimension ref="A1:N121"/>
  <sheetViews>
    <sheetView tabSelected="1" workbookViewId="0">
      <pane xSplit="1" ySplit="5" topLeftCell="K84" activePane="bottomRight" state="frozen"/>
      <selection pane="topRight" activeCell="B1" sqref="B1"/>
      <selection pane="bottomLeft" activeCell="A6" sqref="A6"/>
      <selection pane="bottomRight" activeCell="AA115" sqref="AA115"/>
    </sheetView>
  </sheetViews>
  <sheetFormatPr defaultRowHeight="15" x14ac:dyDescent="0.25"/>
  <cols>
    <col min="1" max="1" width="17.140625" style="1" customWidth="1"/>
    <col min="2" max="2" width="33.28515625" style="6" bestFit="1" customWidth="1"/>
    <col min="3" max="4" width="30.28515625" style="6" customWidth="1"/>
    <col min="5" max="5" width="36" style="5" bestFit="1" customWidth="1"/>
    <col min="6" max="6" width="18.140625" style="5" bestFit="1" customWidth="1"/>
    <col min="7" max="7" width="15.5703125" style="5" bestFit="1" customWidth="1"/>
    <col min="8" max="8" width="18.140625" style="5" bestFit="1" customWidth="1"/>
    <col min="9" max="9" width="10.28515625" style="5" bestFit="1" customWidth="1"/>
    <col min="10" max="10" width="18.140625" style="5" bestFit="1" customWidth="1"/>
    <col min="11" max="11" width="10.28515625" style="5" bestFit="1" customWidth="1"/>
    <col min="12" max="12" width="18.140625" style="5" bestFit="1" customWidth="1"/>
    <col min="13" max="13" width="11.28515625" style="5" bestFit="1" customWidth="1"/>
  </cols>
  <sheetData>
    <row r="1" spans="1:14" x14ac:dyDescent="0.25">
      <c r="A1" s="1" t="s">
        <v>5</v>
      </c>
      <c r="B1" s="1"/>
      <c r="C1" s="1"/>
      <c r="D1" s="1"/>
    </row>
    <row r="2" spans="1:14" x14ac:dyDescent="0.25">
      <c r="A2" s="2" t="s">
        <v>4</v>
      </c>
      <c r="B2" s="1"/>
      <c r="C2" s="1"/>
      <c r="D2" s="1"/>
    </row>
    <row r="3" spans="1:14" x14ac:dyDescent="0.25">
      <c r="B3" s="4"/>
      <c r="C3" s="4"/>
      <c r="D3" s="4"/>
      <c r="F3" s="5" t="s">
        <v>10</v>
      </c>
    </row>
    <row r="4" spans="1:14" x14ac:dyDescent="0.25">
      <c r="A4" s="3" t="s">
        <v>0</v>
      </c>
      <c r="B4" s="1"/>
      <c r="C4" s="1"/>
      <c r="D4" s="1"/>
      <c r="F4" s="12">
        <v>1</v>
      </c>
      <c r="G4" s="12"/>
      <c r="H4" s="12">
        <v>2</v>
      </c>
      <c r="I4" s="12"/>
      <c r="J4" s="12">
        <v>5</v>
      </c>
      <c r="K4" s="12"/>
      <c r="L4" s="12">
        <v>7</v>
      </c>
    </row>
    <row r="5" spans="1:14" x14ac:dyDescent="0.25">
      <c r="A5" s="1" t="s">
        <v>1</v>
      </c>
      <c r="B5" s="1" t="s">
        <v>7</v>
      </c>
      <c r="C5" s="1" t="s">
        <v>6</v>
      </c>
      <c r="D5" s="1" t="s">
        <v>6</v>
      </c>
      <c r="E5" s="4" t="s">
        <v>37</v>
      </c>
      <c r="F5" s="4" t="s">
        <v>2</v>
      </c>
      <c r="G5" s="4" t="s">
        <v>9</v>
      </c>
      <c r="H5" s="4" t="s">
        <v>2</v>
      </c>
      <c r="I5" s="4" t="s">
        <v>9</v>
      </c>
      <c r="J5" s="4" t="s">
        <v>2</v>
      </c>
      <c r="K5" s="4" t="s">
        <v>9</v>
      </c>
      <c r="L5" s="4" t="s">
        <v>2</v>
      </c>
      <c r="M5" s="4" t="s">
        <v>9</v>
      </c>
    </row>
    <row r="6" spans="1:14" x14ac:dyDescent="0.25">
      <c r="A6" s="1">
        <v>0</v>
      </c>
      <c r="B6" s="5">
        <v>339.56</v>
      </c>
      <c r="C6" s="9">
        <f>B6/100000</f>
        <v>3.3955999999999999E-3</v>
      </c>
      <c r="D6" s="7">
        <f>C6*100</f>
        <v>0.33955999999999997</v>
      </c>
      <c r="E6" s="7">
        <v>701897</v>
      </c>
      <c r="F6" s="7">
        <f t="shared" ref="F6:F37" si="0">MIN($E6, $E6*$C6*F$4)</f>
        <v>2383.3614532000001</v>
      </c>
      <c r="G6" s="7">
        <f t="shared" ref="G6:G37" si="1">F6*(A6+0.5)</f>
        <v>1191.6807266000001</v>
      </c>
      <c r="H6" s="7">
        <f t="shared" ref="H6:H37" si="2">MIN($E6, $E6*$C6*H$4)</f>
        <v>4766.7229064000003</v>
      </c>
      <c r="I6" s="7">
        <f>H6*($A6+0.5)</f>
        <v>2383.3614532000001</v>
      </c>
      <c r="J6" s="7">
        <f t="shared" ref="J6:J37" si="3">MIN($E6, $E6*$C6*J$4)</f>
        <v>11916.807266</v>
      </c>
      <c r="K6" s="7">
        <f t="shared" ref="K6:M69" si="4">J6*($A6+0.5)</f>
        <v>5958.4036329999999</v>
      </c>
      <c r="L6" s="7">
        <f t="shared" ref="L6:L37" si="5">MIN($E6, $E6*$C6*L$4)</f>
        <v>16683.530172400002</v>
      </c>
      <c r="M6" s="7">
        <f t="shared" si="4"/>
        <v>8341.765086200001</v>
      </c>
      <c r="N6" s="7"/>
    </row>
    <row r="7" spans="1:14" x14ac:dyDescent="0.25">
      <c r="A7" s="1">
        <v>1</v>
      </c>
      <c r="B7" s="5">
        <v>33.015000000000001</v>
      </c>
      <c r="C7" s="9">
        <f t="shared" ref="C7:C70" si="6">B7/100000</f>
        <v>3.3015000000000003E-4</v>
      </c>
      <c r="D7" s="7">
        <f t="shared" ref="D7:D70" si="7">C7*100</f>
        <v>3.3015000000000003E-2</v>
      </c>
      <c r="E7" s="7">
        <v>730219</v>
      </c>
      <c r="F7" s="7">
        <f t="shared" si="0"/>
        <v>241.08180285000003</v>
      </c>
      <c r="G7" s="7">
        <f t="shared" si="1"/>
        <v>361.62270427500005</v>
      </c>
      <c r="H7" s="7">
        <f t="shared" si="2"/>
        <v>482.16360570000006</v>
      </c>
      <c r="I7" s="7">
        <f t="shared" ref="I7:I70" si="8">H7*($A7+0.5)</f>
        <v>723.24540855000009</v>
      </c>
      <c r="J7" s="7">
        <f t="shared" si="3"/>
        <v>1205.4090142500002</v>
      </c>
      <c r="K7" s="7">
        <f t="shared" si="4"/>
        <v>1808.1135213750003</v>
      </c>
      <c r="L7" s="7">
        <f t="shared" si="5"/>
        <v>1687.5726199500002</v>
      </c>
      <c r="M7" s="7">
        <f t="shared" si="4"/>
        <v>2531.3589299250002</v>
      </c>
    </row>
    <row r="8" spans="1:14" x14ac:dyDescent="0.25">
      <c r="A8" s="1">
        <v>2</v>
      </c>
      <c r="B8" s="5">
        <v>15.594999999999999</v>
      </c>
      <c r="C8" s="9">
        <f t="shared" si="6"/>
        <v>1.5595E-4</v>
      </c>
      <c r="D8" s="7">
        <f t="shared" si="7"/>
        <v>1.5594999999999999E-2</v>
      </c>
      <c r="E8" s="7">
        <v>759354</v>
      </c>
      <c r="F8" s="7">
        <f t="shared" si="0"/>
        <v>118.4212563</v>
      </c>
      <c r="G8" s="7">
        <f t="shared" si="1"/>
        <v>296.05314075000001</v>
      </c>
      <c r="H8" s="7">
        <f t="shared" si="2"/>
        <v>236.84251259999999</v>
      </c>
      <c r="I8" s="7">
        <f t="shared" si="8"/>
        <v>592.10628150000002</v>
      </c>
      <c r="J8" s="7">
        <f t="shared" si="3"/>
        <v>592.10628150000002</v>
      </c>
      <c r="K8" s="7">
        <f t="shared" si="4"/>
        <v>1480.2657037500001</v>
      </c>
      <c r="L8" s="7">
        <f t="shared" si="5"/>
        <v>828.94879409999999</v>
      </c>
      <c r="M8" s="7">
        <f t="shared" si="4"/>
        <v>2072.3719852499999</v>
      </c>
    </row>
    <row r="9" spans="1:14" x14ac:dyDescent="0.25">
      <c r="A9" s="1">
        <v>3</v>
      </c>
      <c r="B9" s="5">
        <v>8.64</v>
      </c>
      <c r="C9" s="9">
        <f t="shared" si="6"/>
        <v>8.6399999999999999E-5</v>
      </c>
      <c r="D9" s="7">
        <f t="shared" si="7"/>
        <v>8.6400000000000001E-3</v>
      </c>
      <c r="E9" s="7">
        <v>783321</v>
      </c>
      <c r="F9" s="7">
        <f t="shared" si="0"/>
        <v>67.678934400000003</v>
      </c>
      <c r="G9" s="7">
        <f t="shared" si="1"/>
        <v>236.87627040000001</v>
      </c>
      <c r="H9" s="7">
        <f t="shared" si="2"/>
        <v>135.35786880000001</v>
      </c>
      <c r="I9" s="7">
        <f t="shared" si="8"/>
        <v>473.75254080000002</v>
      </c>
      <c r="J9" s="7">
        <f t="shared" si="3"/>
        <v>338.39467200000001</v>
      </c>
      <c r="K9" s="7">
        <f t="shared" si="4"/>
        <v>1184.3813520000001</v>
      </c>
      <c r="L9" s="7">
        <f t="shared" si="5"/>
        <v>473.75254080000002</v>
      </c>
      <c r="M9" s="7">
        <f t="shared" si="4"/>
        <v>1658.1338928</v>
      </c>
    </row>
    <row r="10" spans="1:14" x14ac:dyDescent="0.25">
      <c r="A10" s="1">
        <v>4</v>
      </c>
      <c r="B10" s="5">
        <v>7.7149999999999999</v>
      </c>
      <c r="C10" s="9">
        <f t="shared" si="6"/>
        <v>7.7150000000000005E-5</v>
      </c>
      <c r="D10" s="7">
        <f t="shared" si="7"/>
        <v>7.7150000000000005E-3</v>
      </c>
      <c r="E10" s="7">
        <v>807539</v>
      </c>
      <c r="F10" s="7">
        <f t="shared" si="0"/>
        <v>62.301633850000002</v>
      </c>
      <c r="G10" s="7">
        <f t="shared" si="1"/>
        <v>280.35735232500002</v>
      </c>
      <c r="H10" s="7">
        <f t="shared" si="2"/>
        <v>124.6032677</v>
      </c>
      <c r="I10" s="7">
        <f t="shared" si="8"/>
        <v>560.71470465000004</v>
      </c>
      <c r="J10" s="7">
        <f t="shared" si="3"/>
        <v>311.50816925000004</v>
      </c>
      <c r="K10" s="7">
        <f t="shared" si="4"/>
        <v>1401.7867616250001</v>
      </c>
      <c r="L10" s="7">
        <f t="shared" si="5"/>
        <v>436.11143694999998</v>
      </c>
      <c r="M10" s="7">
        <f t="shared" si="4"/>
        <v>1962.501466275</v>
      </c>
    </row>
    <row r="11" spans="1:14" x14ac:dyDescent="0.25">
      <c r="A11" s="1">
        <v>5</v>
      </c>
      <c r="B11" s="5">
        <v>7.4</v>
      </c>
      <c r="C11" s="9">
        <f t="shared" si="6"/>
        <v>7.400000000000001E-5</v>
      </c>
      <c r="D11" s="7">
        <f t="shared" si="7"/>
        <v>7.4000000000000012E-3</v>
      </c>
      <c r="E11" s="7">
        <v>806745</v>
      </c>
      <c r="F11" s="7">
        <f t="shared" si="0"/>
        <v>59.699130000000011</v>
      </c>
      <c r="G11" s="7">
        <f t="shared" si="1"/>
        <v>328.34521500000005</v>
      </c>
      <c r="H11" s="7">
        <f t="shared" si="2"/>
        <v>119.39826000000002</v>
      </c>
      <c r="I11" s="7">
        <f t="shared" si="8"/>
        <v>656.69043000000011</v>
      </c>
      <c r="J11" s="7">
        <f t="shared" si="3"/>
        <v>298.49565000000007</v>
      </c>
      <c r="K11" s="7">
        <f t="shared" si="4"/>
        <v>1641.7260750000005</v>
      </c>
      <c r="L11" s="7">
        <f t="shared" si="5"/>
        <v>417.89391000000006</v>
      </c>
      <c r="M11" s="7">
        <f t="shared" si="4"/>
        <v>2298.4165050000001</v>
      </c>
    </row>
    <row r="12" spans="1:14" x14ac:dyDescent="0.25">
      <c r="A12" s="1">
        <v>6</v>
      </c>
      <c r="B12" s="5">
        <v>7.0250000000000004</v>
      </c>
      <c r="C12" s="9">
        <f t="shared" si="6"/>
        <v>7.025E-5</v>
      </c>
      <c r="D12" s="7">
        <f t="shared" si="7"/>
        <v>7.025E-3</v>
      </c>
      <c r="E12" s="7">
        <v>813073</v>
      </c>
      <c r="F12" s="7">
        <f t="shared" si="0"/>
        <v>57.118378249999999</v>
      </c>
      <c r="G12" s="7">
        <f t="shared" si="1"/>
        <v>371.26945862499997</v>
      </c>
      <c r="H12" s="7">
        <f t="shared" si="2"/>
        <v>114.2367565</v>
      </c>
      <c r="I12" s="7">
        <f t="shared" si="8"/>
        <v>742.53891724999994</v>
      </c>
      <c r="J12" s="7">
        <f t="shared" si="3"/>
        <v>285.59189125</v>
      </c>
      <c r="K12" s="7">
        <f t="shared" si="4"/>
        <v>1856.3472931250001</v>
      </c>
      <c r="L12" s="7">
        <f t="shared" si="5"/>
        <v>399.82864775000002</v>
      </c>
      <c r="M12" s="7">
        <f t="shared" si="4"/>
        <v>2598.8862103750002</v>
      </c>
    </row>
    <row r="13" spans="1:14" x14ac:dyDescent="0.25">
      <c r="A13" s="1">
        <v>7</v>
      </c>
      <c r="B13" s="5">
        <v>6.5</v>
      </c>
      <c r="C13" s="9">
        <f t="shared" si="6"/>
        <v>6.4999999999999994E-5</v>
      </c>
      <c r="D13" s="7">
        <f t="shared" si="7"/>
        <v>6.4999999999999997E-3</v>
      </c>
      <c r="E13" s="7">
        <v>830700</v>
      </c>
      <c r="F13" s="7">
        <f t="shared" si="0"/>
        <v>53.995499999999993</v>
      </c>
      <c r="G13" s="7">
        <f t="shared" si="1"/>
        <v>404.96624999999995</v>
      </c>
      <c r="H13" s="7">
        <f t="shared" si="2"/>
        <v>107.99099999999999</v>
      </c>
      <c r="I13" s="7">
        <f t="shared" si="8"/>
        <v>809.93249999999989</v>
      </c>
      <c r="J13" s="7">
        <f t="shared" si="3"/>
        <v>269.97749999999996</v>
      </c>
      <c r="K13" s="7">
        <f t="shared" si="4"/>
        <v>2024.8312499999997</v>
      </c>
      <c r="L13" s="7">
        <f t="shared" si="5"/>
        <v>377.96849999999995</v>
      </c>
      <c r="M13" s="7">
        <f t="shared" si="4"/>
        <v>2834.7637499999996</v>
      </c>
    </row>
    <row r="14" spans="1:14" x14ac:dyDescent="0.25">
      <c r="A14" s="1">
        <v>8</v>
      </c>
      <c r="B14" s="5">
        <v>5.9849999999999994</v>
      </c>
      <c r="C14" s="9">
        <f t="shared" si="6"/>
        <v>5.9849999999999991E-5</v>
      </c>
      <c r="D14" s="7">
        <f t="shared" si="7"/>
        <v>5.984999999999999E-3</v>
      </c>
      <c r="E14" s="7">
        <v>855000</v>
      </c>
      <c r="F14" s="7">
        <f t="shared" si="0"/>
        <v>51.171749999999996</v>
      </c>
      <c r="G14" s="7">
        <f t="shared" si="1"/>
        <v>434.95987499999995</v>
      </c>
      <c r="H14" s="7">
        <f t="shared" si="2"/>
        <v>102.34349999999999</v>
      </c>
      <c r="I14" s="7">
        <f t="shared" si="8"/>
        <v>869.91974999999991</v>
      </c>
      <c r="J14" s="7">
        <f t="shared" si="3"/>
        <v>255.85874999999999</v>
      </c>
      <c r="K14" s="7">
        <f t="shared" si="4"/>
        <v>2174.7993750000001</v>
      </c>
      <c r="L14" s="7">
        <f t="shared" si="5"/>
        <v>358.20224999999999</v>
      </c>
      <c r="M14" s="7">
        <f t="shared" si="4"/>
        <v>3044.7191250000001</v>
      </c>
    </row>
    <row r="15" spans="1:14" x14ac:dyDescent="0.25">
      <c r="A15" s="1">
        <v>9</v>
      </c>
      <c r="B15" s="5">
        <v>5.69</v>
      </c>
      <c r="C15" s="9">
        <f t="shared" si="6"/>
        <v>5.6900000000000001E-5</v>
      </c>
      <c r="D15" s="7">
        <f t="shared" si="7"/>
        <v>5.6899999999999997E-3</v>
      </c>
      <c r="E15" s="7">
        <v>841895</v>
      </c>
      <c r="F15" s="7">
        <f t="shared" si="0"/>
        <v>47.903825500000004</v>
      </c>
      <c r="G15" s="7">
        <f t="shared" si="1"/>
        <v>455.08634225000003</v>
      </c>
      <c r="H15" s="7">
        <f t="shared" si="2"/>
        <v>95.807651000000007</v>
      </c>
      <c r="I15" s="7">
        <f t="shared" si="8"/>
        <v>910.17268450000006</v>
      </c>
      <c r="J15" s="7">
        <f t="shared" si="3"/>
        <v>239.51912750000002</v>
      </c>
      <c r="K15" s="7">
        <f t="shared" si="4"/>
        <v>2275.4317112500003</v>
      </c>
      <c r="L15" s="7">
        <f t="shared" si="5"/>
        <v>335.32677850000005</v>
      </c>
      <c r="M15" s="7">
        <f t="shared" si="4"/>
        <v>3185.6043957500005</v>
      </c>
    </row>
    <row r="16" spans="1:14" x14ac:dyDescent="0.25">
      <c r="A16" s="1">
        <v>10</v>
      </c>
      <c r="B16" s="5">
        <v>5.7850000000000001</v>
      </c>
      <c r="C16" s="9">
        <f t="shared" si="6"/>
        <v>5.7850000000000003E-5</v>
      </c>
      <c r="D16" s="7">
        <f t="shared" si="7"/>
        <v>5.7850000000000002E-3</v>
      </c>
      <c r="E16" s="7">
        <v>826080</v>
      </c>
      <c r="F16" s="7">
        <f t="shared" si="0"/>
        <v>47.788728000000006</v>
      </c>
      <c r="G16" s="7">
        <f t="shared" si="1"/>
        <v>501.78164400000009</v>
      </c>
      <c r="H16" s="7">
        <f t="shared" si="2"/>
        <v>95.577456000000012</v>
      </c>
      <c r="I16" s="7">
        <f t="shared" si="8"/>
        <v>1003.5632880000002</v>
      </c>
      <c r="J16" s="7">
        <f t="shared" si="3"/>
        <v>238.94364000000002</v>
      </c>
      <c r="K16" s="7">
        <f t="shared" si="4"/>
        <v>2508.9082200000003</v>
      </c>
      <c r="L16" s="7">
        <f t="shared" si="5"/>
        <v>334.52109600000006</v>
      </c>
      <c r="M16" s="7">
        <f t="shared" si="4"/>
        <v>3512.4715080000005</v>
      </c>
    </row>
    <row r="17" spans="1:13" x14ac:dyDescent="0.25">
      <c r="A17" s="1">
        <v>11</v>
      </c>
      <c r="B17" s="5">
        <v>6.26</v>
      </c>
      <c r="C17" s="9">
        <f t="shared" si="6"/>
        <v>6.2600000000000004E-5</v>
      </c>
      <c r="D17" s="7">
        <f t="shared" si="7"/>
        <v>6.2599999999999999E-3</v>
      </c>
      <c r="E17" s="7">
        <v>817287</v>
      </c>
      <c r="F17" s="7">
        <f t="shared" si="0"/>
        <v>51.162166200000001</v>
      </c>
      <c r="G17" s="7">
        <f t="shared" si="1"/>
        <v>588.36491130000002</v>
      </c>
      <c r="H17" s="7">
        <f t="shared" si="2"/>
        <v>102.3243324</v>
      </c>
      <c r="I17" s="7">
        <f t="shared" si="8"/>
        <v>1176.7298226</v>
      </c>
      <c r="J17" s="7">
        <f t="shared" si="3"/>
        <v>255.81083100000001</v>
      </c>
      <c r="K17" s="7">
        <f t="shared" si="4"/>
        <v>2941.8245565000002</v>
      </c>
      <c r="L17" s="7">
        <f t="shared" si="5"/>
        <v>358.13516340000001</v>
      </c>
      <c r="M17" s="7">
        <f t="shared" si="4"/>
        <v>4118.5543791</v>
      </c>
    </row>
    <row r="18" spans="1:13" x14ac:dyDescent="0.25">
      <c r="A18" s="1">
        <v>12</v>
      </c>
      <c r="B18" s="5">
        <v>7.22</v>
      </c>
      <c r="C18" s="9">
        <f t="shared" si="6"/>
        <v>7.2199999999999993E-5</v>
      </c>
      <c r="D18" s="7">
        <f t="shared" si="7"/>
        <v>7.219999999999999E-3</v>
      </c>
      <c r="E18" s="7">
        <v>823732</v>
      </c>
      <c r="F18" s="7">
        <f t="shared" si="0"/>
        <v>59.473450399999997</v>
      </c>
      <c r="G18" s="7">
        <f t="shared" si="1"/>
        <v>743.41813000000002</v>
      </c>
      <c r="H18" s="7">
        <f t="shared" si="2"/>
        <v>118.94690079999999</v>
      </c>
      <c r="I18" s="7">
        <f t="shared" si="8"/>
        <v>1486.83626</v>
      </c>
      <c r="J18" s="7">
        <f t="shared" si="3"/>
        <v>297.36725200000001</v>
      </c>
      <c r="K18" s="7">
        <f t="shared" si="4"/>
        <v>3717.0906500000001</v>
      </c>
      <c r="L18" s="7">
        <f t="shared" si="5"/>
        <v>416.31415279999999</v>
      </c>
      <c r="M18" s="7">
        <f t="shared" si="4"/>
        <v>5203.9269100000001</v>
      </c>
    </row>
    <row r="19" spans="1:13" x14ac:dyDescent="0.25">
      <c r="A19" s="1">
        <v>13</v>
      </c>
      <c r="B19" s="5">
        <v>8.7050000000000001</v>
      </c>
      <c r="C19" s="9">
        <f t="shared" si="6"/>
        <v>8.7050000000000002E-5</v>
      </c>
      <c r="D19" s="7">
        <f t="shared" si="7"/>
        <v>8.7050000000000009E-3</v>
      </c>
      <c r="E19" s="7">
        <v>796700</v>
      </c>
      <c r="F19" s="7">
        <f t="shared" si="0"/>
        <v>69.352734999999996</v>
      </c>
      <c r="G19" s="7">
        <f t="shared" si="1"/>
        <v>936.26192249999997</v>
      </c>
      <c r="H19" s="7">
        <f t="shared" si="2"/>
        <v>138.70546999999999</v>
      </c>
      <c r="I19" s="7">
        <f t="shared" si="8"/>
        <v>1872.5238449999999</v>
      </c>
      <c r="J19" s="7">
        <f t="shared" si="3"/>
        <v>346.76367499999998</v>
      </c>
      <c r="K19" s="7">
        <f t="shared" si="4"/>
        <v>4681.3096124999993</v>
      </c>
      <c r="L19" s="7">
        <f t="shared" si="5"/>
        <v>485.46914499999997</v>
      </c>
      <c r="M19" s="7">
        <f t="shared" si="4"/>
        <v>6553.8334574999999</v>
      </c>
    </row>
    <row r="20" spans="1:13" x14ac:dyDescent="0.25">
      <c r="A20" s="1">
        <v>14</v>
      </c>
      <c r="B20" s="5">
        <v>10.65</v>
      </c>
      <c r="C20" s="9">
        <f t="shared" si="6"/>
        <v>1.065E-4</v>
      </c>
      <c r="D20" s="7">
        <f t="shared" si="7"/>
        <v>1.065E-2</v>
      </c>
      <c r="E20" s="7">
        <v>781315</v>
      </c>
      <c r="F20" s="7">
        <f t="shared" si="0"/>
        <v>83.210047500000002</v>
      </c>
      <c r="G20" s="7">
        <f t="shared" si="1"/>
        <v>1206.54568875</v>
      </c>
      <c r="H20" s="7">
        <f t="shared" si="2"/>
        <v>166.420095</v>
      </c>
      <c r="I20" s="7">
        <f t="shared" si="8"/>
        <v>2413.0913774999999</v>
      </c>
      <c r="J20" s="7">
        <f t="shared" si="3"/>
        <v>416.05023749999998</v>
      </c>
      <c r="K20" s="7">
        <f t="shared" si="4"/>
        <v>6032.7284437499993</v>
      </c>
      <c r="L20" s="7">
        <f t="shared" si="5"/>
        <v>582.47033250000004</v>
      </c>
      <c r="M20" s="7">
        <f t="shared" si="4"/>
        <v>8445.819821250001</v>
      </c>
    </row>
    <row r="21" spans="1:13" x14ac:dyDescent="0.25">
      <c r="A21" s="1">
        <v>15</v>
      </c>
      <c r="B21" s="5">
        <v>13.04</v>
      </c>
      <c r="C21" s="9">
        <f t="shared" si="6"/>
        <v>1.304E-4</v>
      </c>
      <c r="D21" s="7">
        <f t="shared" si="7"/>
        <v>1.304E-2</v>
      </c>
      <c r="E21" s="7">
        <v>752712</v>
      </c>
      <c r="F21" s="7">
        <f t="shared" si="0"/>
        <v>98.153644799999995</v>
      </c>
      <c r="G21" s="7">
        <f t="shared" si="1"/>
        <v>1521.3814943999998</v>
      </c>
      <c r="H21" s="7">
        <f t="shared" si="2"/>
        <v>196.30728959999999</v>
      </c>
      <c r="I21" s="7">
        <f t="shared" si="8"/>
        <v>3042.7629887999997</v>
      </c>
      <c r="J21" s="7">
        <f t="shared" si="3"/>
        <v>490.76822399999998</v>
      </c>
      <c r="K21" s="7">
        <f t="shared" si="4"/>
        <v>7606.9074719999999</v>
      </c>
      <c r="L21" s="7">
        <f t="shared" si="5"/>
        <v>687.07551360000002</v>
      </c>
      <c r="M21" s="7">
        <f t="shared" si="4"/>
        <v>10649.6704608</v>
      </c>
    </row>
    <row r="22" spans="1:13" x14ac:dyDescent="0.25">
      <c r="A22" s="1">
        <v>16</v>
      </c>
      <c r="B22" s="5">
        <v>15.959999999999999</v>
      </c>
      <c r="C22" s="9">
        <f t="shared" si="6"/>
        <v>1.596E-4</v>
      </c>
      <c r="D22" s="7">
        <f t="shared" si="7"/>
        <v>1.5960000000000002E-2</v>
      </c>
      <c r="E22" s="7">
        <v>740693</v>
      </c>
      <c r="F22" s="7">
        <f t="shared" si="0"/>
        <v>118.21460280000001</v>
      </c>
      <c r="G22" s="7">
        <f t="shared" si="1"/>
        <v>1950.5409462000002</v>
      </c>
      <c r="H22" s="7">
        <f t="shared" si="2"/>
        <v>236.42920560000002</v>
      </c>
      <c r="I22" s="7">
        <f t="shared" si="8"/>
        <v>3901.0818924000005</v>
      </c>
      <c r="J22" s="7">
        <f t="shared" si="3"/>
        <v>591.07301400000006</v>
      </c>
      <c r="K22" s="7">
        <f t="shared" si="4"/>
        <v>9752.7047310000016</v>
      </c>
      <c r="L22" s="7">
        <f t="shared" si="5"/>
        <v>827.5022196000001</v>
      </c>
      <c r="M22" s="7">
        <f t="shared" si="4"/>
        <v>13653.786623400001</v>
      </c>
    </row>
    <row r="23" spans="1:13" x14ac:dyDescent="0.25">
      <c r="A23" s="1">
        <v>17</v>
      </c>
      <c r="B23" s="5">
        <v>19.3</v>
      </c>
      <c r="C23" s="9">
        <f t="shared" si="6"/>
        <v>1.93E-4</v>
      </c>
      <c r="D23" s="7">
        <f t="shared" si="7"/>
        <v>1.9300000000000001E-2</v>
      </c>
      <c r="E23" s="7">
        <v>722928</v>
      </c>
      <c r="F23" s="7">
        <f t="shared" si="0"/>
        <v>139.525104</v>
      </c>
      <c r="G23" s="7">
        <f t="shared" si="1"/>
        <v>2441.68932</v>
      </c>
      <c r="H23" s="7">
        <f t="shared" si="2"/>
        <v>279.050208</v>
      </c>
      <c r="I23" s="7">
        <f t="shared" si="8"/>
        <v>4883.3786399999999</v>
      </c>
      <c r="J23" s="7">
        <f t="shared" si="3"/>
        <v>697.62552000000005</v>
      </c>
      <c r="K23" s="7">
        <f t="shared" si="4"/>
        <v>12208.446600000001</v>
      </c>
      <c r="L23" s="7">
        <f t="shared" si="5"/>
        <v>976.67572799999994</v>
      </c>
      <c r="M23" s="7">
        <f t="shared" si="4"/>
        <v>17091.825239999998</v>
      </c>
    </row>
    <row r="24" spans="1:13" x14ac:dyDescent="0.25">
      <c r="A24" s="1">
        <v>18</v>
      </c>
      <c r="B24" s="5">
        <v>22.725000000000001</v>
      </c>
      <c r="C24" s="9">
        <f t="shared" si="6"/>
        <v>2.2725000000000002E-4</v>
      </c>
      <c r="D24" s="7">
        <f t="shared" si="7"/>
        <v>2.2725000000000002E-2</v>
      </c>
      <c r="E24" s="7">
        <v>717252</v>
      </c>
      <c r="F24" s="7">
        <f t="shared" si="0"/>
        <v>162.99551700000001</v>
      </c>
      <c r="G24" s="7">
        <f t="shared" si="1"/>
        <v>3015.4170644999999</v>
      </c>
      <c r="H24" s="7">
        <f t="shared" si="2"/>
        <v>325.99103400000001</v>
      </c>
      <c r="I24" s="7">
        <f t="shared" si="8"/>
        <v>6030.8341289999998</v>
      </c>
      <c r="J24" s="7">
        <f t="shared" si="3"/>
        <v>814.97758500000009</v>
      </c>
      <c r="K24" s="7">
        <f t="shared" si="4"/>
        <v>15077.085322500001</v>
      </c>
      <c r="L24" s="7">
        <f t="shared" si="5"/>
        <v>1140.968619</v>
      </c>
      <c r="M24" s="7">
        <f t="shared" si="4"/>
        <v>21107.919451499998</v>
      </c>
    </row>
    <row r="25" spans="1:13" x14ac:dyDescent="0.25">
      <c r="A25" s="1">
        <v>19</v>
      </c>
      <c r="B25" s="5">
        <v>25.98</v>
      </c>
      <c r="C25" s="9">
        <f t="shared" si="6"/>
        <v>2.5980000000000003E-4</v>
      </c>
      <c r="D25" s="7">
        <f t="shared" si="7"/>
        <v>2.5980000000000003E-2</v>
      </c>
      <c r="E25" s="7">
        <v>750095</v>
      </c>
      <c r="F25" s="7">
        <f t="shared" si="0"/>
        <v>194.87468100000001</v>
      </c>
      <c r="G25" s="7">
        <f t="shared" si="1"/>
        <v>3800.0562795000001</v>
      </c>
      <c r="H25" s="7">
        <f t="shared" si="2"/>
        <v>389.74936200000002</v>
      </c>
      <c r="I25" s="7">
        <f t="shared" si="8"/>
        <v>7600.1125590000001</v>
      </c>
      <c r="J25" s="7">
        <f t="shared" si="3"/>
        <v>974.37340500000005</v>
      </c>
      <c r="K25" s="7">
        <f t="shared" si="4"/>
        <v>19000.281397500003</v>
      </c>
      <c r="L25" s="7">
        <f t="shared" si="5"/>
        <v>1364.1227670000001</v>
      </c>
      <c r="M25" s="7">
        <f t="shared" si="4"/>
        <v>26600.3939565</v>
      </c>
    </row>
    <row r="26" spans="1:13" x14ac:dyDescent="0.25">
      <c r="A26" s="1">
        <v>20</v>
      </c>
      <c r="B26" s="5">
        <v>28.594999999999999</v>
      </c>
      <c r="C26" s="9">
        <f t="shared" si="6"/>
        <v>2.8594999999999998E-4</v>
      </c>
      <c r="D26" s="7">
        <f t="shared" si="7"/>
        <v>2.8594999999999999E-2</v>
      </c>
      <c r="E26" s="7">
        <v>778930</v>
      </c>
      <c r="F26" s="7">
        <f t="shared" si="0"/>
        <v>222.73503349999999</v>
      </c>
      <c r="G26" s="7">
        <f t="shared" si="1"/>
        <v>4566.0681867499998</v>
      </c>
      <c r="H26" s="7">
        <f t="shared" si="2"/>
        <v>445.47006699999997</v>
      </c>
      <c r="I26" s="7">
        <f t="shared" si="8"/>
        <v>9132.1363734999995</v>
      </c>
      <c r="J26" s="7">
        <f t="shared" si="3"/>
        <v>1113.6751675</v>
      </c>
      <c r="K26" s="7">
        <f t="shared" si="4"/>
        <v>22830.340933750002</v>
      </c>
      <c r="L26" s="7">
        <f t="shared" si="5"/>
        <v>1559.1452344999998</v>
      </c>
      <c r="M26" s="7">
        <f t="shared" si="4"/>
        <v>31962.477307249996</v>
      </c>
    </row>
    <row r="27" spans="1:13" x14ac:dyDescent="0.25">
      <c r="A27" s="1">
        <v>21</v>
      </c>
      <c r="B27" s="5">
        <v>30.4</v>
      </c>
      <c r="C27" s="9">
        <f t="shared" si="6"/>
        <v>3.0399999999999996E-4</v>
      </c>
      <c r="D27" s="7">
        <f t="shared" si="7"/>
        <v>3.0399999999999996E-2</v>
      </c>
      <c r="E27" s="7">
        <v>810303</v>
      </c>
      <c r="F27" s="7">
        <f t="shared" si="0"/>
        <v>246.33211199999997</v>
      </c>
      <c r="G27" s="7">
        <f t="shared" si="1"/>
        <v>5296.1404079999993</v>
      </c>
      <c r="H27" s="7">
        <f t="shared" si="2"/>
        <v>492.66422399999993</v>
      </c>
      <c r="I27" s="7">
        <f t="shared" si="8"/>
        <v>10592.280815999999</v>
      </c>
      <c r="J27" s="7">
        <f t="shared" si="3"/>
        <v>1231.6605599999998</v>
      </c>
      <c r="K27" s="7">
        <f t="shared" si="4"/>
        <v>26480.702039999996</v>
      </c>
      <c r="L27" s="7">
        <f t="shared" si="5"/>
        <v>1724.3247839999997</v>
      </c>
      <c r="M27" s="7">
        <f t="shared" si="4"/>
        <v>37072.982855999995</v>
      </c>
    </row>
    <row r="28" spans="1:13" x14ac:dyDescent="0.25">
      <c r="A28" s="1">
        <v>22</v>
      </c>
      <c r="B28" s="5">
        <v>31.47</v>
      </c>
      <c r="C28" s="9">
        <f t="shared" si="6"/>
        <v>3.1470000000000001E-4</v>
      </c>
      <c r="D28" s="7">
        <f t="shared" si="7"/>
        <v>3.1469999999999998E-2</v>
      </c>
      <c r="E28" s="7">
        <v>827261</v>
      </c>
      <c r="F28" s="7">
        <f t="shared" si="0"/>
        <v>260.33903670000001</v>
      </c>
      <c r="G28" s="7">
        <f t="shared" si="1"/>
        <v>5857.6283257499999</v>
      </c>
      <c r="H28" s="7">
        <f t="shared" si="2"/>
        <v>520.67807340000002</v>
      </c>
      <c r="I28" s="7">
        <f t="shared" si="8"/>
        <v>11715.2566515</v>
      </c>
      <c r="J28" s="7">
        <f t="shared" si="3"/>
        <v>1301.6951835</v>
      </c>
      <c r="K28" s="7">
        <f t="shared" si="4"/>
        <v>29288.14162875</v>
      </c>
      <c r="L28" s="7">
        <f t="shared" si="5"/>
        <v>1822.3732569000001</v>
      </c>
      <c r="M28" s="7">
        <f t="shared" si="4"/>
        <v>41003.398280250003</v>
      </c>
    </row>
    <row r="29" spans="1:13" x14ac:dyDescent="0.25">
      <c r="A29" s="1">
        <v>23</v>
      </c>
      <c r="B29" s="5">
        <v>32.215000000000003</v>
      </c>
      <c r="C29" s="9">
        <f t="shared" si="6"/>
        <v>3.2215000000000005E-4</v>
      </c>
      <c r="D29" s="7">
        <f t="shared" si="7"/>
        <v>3.2215000000000008E-2</v>
      </c>
      <c r="E29" s="7">
        <v>856602</v>
      </c>
      <c r="F29" s="7">
        <f t="shared" si="0"/>
        <v>275.95433430000003</v>
      </c>
      <c r="G29" s="7">
        <f t="shared" si="1"/>
        <v>6484.9268560500004</v>
      </c>
      <c r="H29" s="7">
        <f t="shared" si="2"/>
        <v>551.90866860000006</v>
      </c>
      <c r="I29" s="7">
        <f t="shared" si="8"/>
        <v>12969.853712100001</v>
      </c>
      <c r="J29" s="7">
        <f t="shared" si="3"/>
        <v>1379.7716715000001</v>
      </c>
      <c r="K29" s="7">
        <f t="shared" si="4"/>
        <v>32424.634280250004</v>
      </c>
      <c r="L29" s="7">
        <f t="shared" si="5"/>
        <v>1931.6803401000002</v>
      </c>
      <c r="M29" s="7">
        <f t="shared" si="4"/>
        <v>45394.487992350005</v>
      </c>
    </row>
    <row r="30" spans="1:13" x14ac:dyDescent="0.25">
      <c r="A30" s="1">
        <v>24</v>
      </c>
      <c r="B30" s="5">
        <v>33.155000000000001</v>
      </c>
      <c r="C30" s="9">
        <f t="shared" si="6"/>
        <v>3.3155000000000001E-4</v>
      </c>
      <c r="D30" s="7">
        <f t="shared" si="7"/>
        <v>3.3155000000000004E-2</v>
      </c>
      <c r="E30" s="7">
        <v>860062</v>
      </c>
      <c r="F30" s="7">
        <f t="shared" si="0"/>
        <v>285.1535561</v>
      </c>
      <c r="G30" s="7">
        <f t="shared" si="1"/>
        <v>6986.2621244499996</v>
      </c>
      <c r="H30" s="7">
        <f t="shared" si="2"/>
        <v>570.30711220000001</v>
      </c>
      <c r="I30" s="7">
        <f t="shared" si="8"/>
        <v>13972.524248899999</v>
      </c>
      <c r="J30" s="7">
        <f t="shared" si="3"/>
        <v>1425.7677805000001</v>
      </c>
      <c r="K30" s="7">
        <f t="shared" si="4"/>
        <v>34931.310622249999</v>
      </c>
      <c r="L30" s="7">
        <f t="shared" si="5"/>
        <v>1996.0748927</v>
      </c>
      <c r="M30" s="7">
        <f t="shared" si="4"/>
        <v>48903.83487115</v>
      </c>
    </row>
    <row r="31" spans="1:13" x14ac:dyDescent="0.25">
      <c r="A31" s="1">
        <v>25</v>
      </c>
      <c r="B31" s="5">
        <v>34.575000000000003</v>
      </c>
      <c r="C31" s="9">
        <f t="shared" si="6"/>
        <v>3.4575000000000003E-4</v>
      </c>
      <c r="D31" s="7">
        <f t="shared" si="7"/>
        <v>3.4575000000000002E-2</v>
      </c>
      <c r="E31" s="7">
        <v>858738</v>
      </c>
      <c r="F31" s="7">
        <f t="shared" si="0"/>
        <v>296.90866350000005</v>
      </c>
      <c r="G31" s="7">
        <f t="shared" si="1"/>
        <v>7571.1709192500011</v>
      </c>
      <c r="H31" s="7">
        <f t="shared" si="2"/>
        <v>593.81732700000009</v>
      </c>
      <c r="I31" s="7">
        <f t="shared" si="8"/>
        <v>15142.341838500002</v>
      </c>
      <c r="J31" s="7">
        <f t="shared" si="3"/>
        <v>1484.5433175000003</v>
      </c>
      <c r="K31" s="7">
        <f t="shared" si="4"/>
        <v>37855.854596250007</v>
      </c>
      <c r="L31" s="7">
        <f t="shared" si="5"/>
        <v>2078.3606445000005</v>
      </c>
      <c r="M31" s="7">
        <f t="shared" si="4"/>
        <v>52998.196434750011</v>
      </c>
    </row>
    <row r="32" spans="1:13" x14ac:dyDescent="0.25">
      <c r="A32" s="1">
        <v>26</v>
      </c>
      <c r="B32" s="5">
        <v>36.65</v>
      </c>
      <c r="C32" s="9">
        <f t="shared" si="6"/>
        <v>3.6649999999999996E-4</v>
      </c>
      <c r="D32" s="7">
        <f t="shared" si="7"/>
        <v>3.6649999999999995E-2</v>
      </c>
      <c r="E32" s="7">
        <v>884489</v>
      </c>
      <c r="F32" s="7">
        <f t="shared" si="0"/>
        <v>324.16521849999998</v>
      </c>
      <c r="G32" s="7">
        <f t="shared" si="1"/>
        <v>8590.3782902499988</v>
      </c>
      <c r="H32" s="7">
        <f t="shared" si="2"/>
        <v>648.33043699999996</v>
      </c>
      <c r="I32" s="7">
        <f t="shared" si="8"/>
        <v>17180.756580499998</v>
      </c>
      <c r="J32" s="7">
        <f t="shared" si="3"/>
        <v>1620.8260925</v>
      </c>
      <c r="K32" s="7">
        <f t="shared" si="4"/>
        <v>42951.891451249998</v>
      </c>
      <c r="L32" s="7">
        <f t="shared" si="5"/>
        <v>2269.1565295</v>
      </c>
      <c r="M32" s="7">
        <f t="shared" si="4"/>
        <v>60132.648031750003</v>
      </c>
    </row>
    <row r="33" spans="1:13" x14ac:dyDescent="0.25">
      <c r="A33" s="1">
        <v>27</v>
      </c>
      <c r="B33" s="5">
        <v>39.44</v>
      </c>
      <c r="C33" s="9">
        <f t="shared" si="6"/>
        <v>3.9439999999999999E-4</v>
      </c>
      <c r="D33" s="7">
        <f t="shared" si="7"/>
        <v>3.9439999999999996E-2</v>
      </c>
      <c r="E33" s="7">
        <v>887131</v>
      </c>
      <c r="F33" s="7">
        <f t="shared" si="0"/>
        <v>349.88446640000001</v>
      </c>
      <c r="G33" s="7">
        <f t="shared" si="1"/>
        <v>9621.8228259999996</v>
      </c>
      <c r="H33" s="7">
        <f t="shared" si="2"/>
        <v>699.76893280000002</v>
      </c>
      <c r="I33" s="7">
        <f t="shared" si="8"/>
        <v>19243.645651999999</v>
      </c>
      <c r="J33" s="7">
        <f t="shared" si="3"/>
        <v>1749.4223320000001</v>
      </c>
      <c r="K33" s="7">
        <f t="shared" si="4"/>
        <v>48109.114130000002</v>
      </c>
      <c r="L33" s="7">
        <f t="shared" si="5"/>
        <v>2449.1912648000002</v>
      </c>
      <c r="M33" s="7">
        <f t="shared" si="4"/>
        <v>67352.759782000008</v>
      </c>
    </row>
    <row r="34" spans="1:13" x14ac:dyDescent="0.25">
      <c r="A34" s="1">
        <v>28</v>
      </c>
      <c r="B34" s="5">
        <v>42.93</v>
      </c>
      <c r="C34" s="9">
        <f t="shared" si="6"/>
        <v>4.2929999999999997E-4</v>
      </c>
      <c r="D34" s="7">
        <f t="shared" si="7"/>
        <v>4.2929999999999996E-2</v>
      </c>
      <c r="E34" s="7">
        <v>914604</v>
      </c>
      <c r="F34" s="7">
        <f t="shared" si="0"/>
        <v>392.63949719999999</v>
      </c>
      <c r="G34" s="7">
        <f t="shared" si="1"/>
        <v>11190.2256702</v>
      </c>
      <c r="H34" s="7">
        <f t="shared" si="2"/>
        <v>785.27899439999999</v>
      </c>
      <c r="I34" s="7">
        <f t="shared" si="8"/>
        <v>22380.451340399999</v>
      </c>
      <c r="J34" s="7">
        <f t="shared" si="3"/>
        <v>1963.197486</v>
      </c>
      <c r="K34" s="7">
        <f t="shared" si="4"/>
        <v>55951.128350999999</v>
      </c>
      <c r="L34" s="7">
        <f t="shared" si="5"/>
        <v>2748.4764804000001</v>
      </c>
      <c r="M34" s="7">
        <f t="shared" si="4"/>
        <v>78331.579691400009</v>
      </c>
    </row>
    <row r="35" spans="1:13" x14ac:dyDescent="0.25">
      <c r="A35" s="1">
        <v>29</v>
      </c>
      <c r="B35" s="5">
        <v>46.849999999999994</v>
      </c>
      <c r="C35" s="9">
        <f t="shared" si="6"/>
        <v>4.6849999999999995E-4</v>
      </c>
      <c r="D35" s="7">
        <f t="shared" si="7"/>
        <v>4.6849999999999996E-2</v>
      </c>
      <c r="E35" s="7">
        <v>931668</v>
      </c>
      <c r="F35" s="7">
        <f t="shared" si="0"/>
        <v>436.48645799999997</v>
      </c>
      <c r="G35" s="7">
        <f t="shared" si="1"/>
        <v>12876.350510999999</v>
      </c>
      <c r="H35" s="7">
        <f t="shared" si="2"/>
        <v>872.97291599999994</v>
      </c>
      <c r="I35" s="7">
        <f t="shared" si="8"/>
        <v>25752.701021999997</v>
      </c>
      <c r="J35" s="7">
        <f t="shared" si="3"/>
        <v>2182.4322899999997</v>
      </c>
      <c r="K35" s="7">
        <f t="shared" si="4"/>
        <v>64381.752554999992</v>
      </c>
      <c r="L35" s="7">
        <f t="shared" si="5"/>
        <v>3055.4052059999999</v>
      </c>
      <c r="M35" s="7">
        <f t="shared" si="4"/>
        <v>90134.453576999993</v>
      </c>
    </row>
    <row r="36" spans="1:13" x14ac:dyDescent="0.25">
      <c r="A36" s="1">
        <v>30</v>
      </c>
      <c r="B36" s="5">
        <v>50.945</v>
      </c>
      <c r="C36" s="9">
        <f t="shared" si="6"/>
        <v>5.0945000000000005E-4</v>
      </c>
      <c r="D36" s="7">
        <f t="shared" si="7"/>
        <v>5.0945000000000004E-2</v>
      </c>
      <c r="E36" s="7">
        <v>914186</v>
      </c>
      <c r="F36" s="7">
        <f t="shared" si="0"/>
        <v>465.73205770000004</v>
      </c>
      <c r="G36" s="7">
        <f t="shared" si="1"/>
        <v>14204.827759850001</v>
      </c>
      <c r="H36" s="7">
        <f t="shared" si="2"/>
        <v>931.46411540000008</v>
      </c>
      <c r="I36" s="7">
        <f t="shared" si="8"/>
        <v>28409.655519700002</v>
      </c>
      <c r="J36" s="7">
        <f t="shared" si="3"/>
        <v>2328.6602885000002</v>
      </c>
      <c r="K36" s="7">
        <f t="shared" si="4"/>
        <v>71024.138799250009</v>
      </c>
      <c r="L36" s="7">
        <f t="shared" si="5"/>
        <v>3260.1244039000003</v>
      </c>
      <c r="M36" s="7">
        <f t="shared" si="4"/>
        <v>99433.794318950007</v>
      </c>
    </row>
    <row r="37" spans="1:13" x14ac:dyDescent="0.25">
      <c r="A37" s="1">
        <v>31</v>
      </c>
      <c r="B37" s="5">
        <v>55.245000000000005</v>
      </c>
      <c r="C37" s="9">
        <f t="shared" si="6"/>
        <v>5.5245000000000001E-4</v>
      </c>
      <c r="D37" s="7">
        <f t="shared" si="7"/>
        <v>5.5245000000000002E-2</v>
      </c>
      <c r="E37" s="7">
        <v>905920</v>
      </c>
      <c r="F37" s="7">
        <f t="shared" si="0"/>
        <v>500.475504</v>
      </c>
      <c r="G37" s="7">
        <f t="shared" si="1"/>
        <v>15764.978375999999</v>
      </c>
      <c r="H37" s="7">
        <f t="shared" si="2"/>
        <v>1000.951008</v>
      </c>
      <c r="I37" s="7">
        <f t="shared" si="8"/>
        <v>31529.956751999998</v>
      </c>
      <c r="J37" s="7">
        <f t="shared" si="3"/>
        <v>2502.37752</v>
      </c>
      <c r="K37" s="7">
        <f t="shared" si="4"/>
        <v>78824.891879999996</v>
      </c>
      <c r="L37" s="7">
        <f t="shared" si="5"/>
        <v>3503.328528</v>
      </c>
      <c r="M37" s="7">
        <f t="shared" si="4"/>
        <v>110354.84863199999</v>
      </c>
    </row>
    <row r="38" spans="1:13" x14ac:dyDescent="0.25">
      <c r="A38" s="1">
        <v>32</v>
      </c>
      <c r="B38" s="5">
        <v>59.875</v>
      </c>
      <c r="C38" s="9">
        <f t="shared" si="6"/>
        <v>5.9875E-4</v>
      </c>
      <c r="D38" s="7">
        <f t="shared" si="7"/>
        <v>5.9874999999999998E-2</v>
      </c>
      <c r="E38" s="7">
        <v>913691</v>
      </c>
      <c r="F38" s="7">
        <f t="shared" ref="F38:F69" si="9">MIN($E38, $E38*$C38*F$4)</f>
        <v>547.07248625</v>
      </c>
      <c r="G38" s="7">
        <f t="shared" ref="G38:G69" si="10">F38*(A38+0.5)</f>
        <v>17779.855803125</v>
      </c>
      <c r="H38" s="7">
        <f t="shared" ref="H38:H69" si="11">MIN($E38, $E38*$C38*H$4)</f>
        <v>1094.1449725</v>
      </c>
      <c r="I38" s="7">
        <f t="shared" si="8"/>
        <v>35559.711606249999</v>
      </c>
      <c r="J38" s="7">
        <f t="shared" ref="J38:J69" si="12">MIN($E38, $E38*$C38*J$4)</f>
        <v>2735.3624312500001</v>
      </c>
      <c r="K38" s="7">
        <f t="shared" si="4"/>
        <v>88899.279015624998</v>
      </c>
      <c r="L38" s="7">
        <f t="shared" ref="L38:L69" si="13">MIN($E38, $E38*$C38*L$4)</f>
        <v>3829.5074037499999</v>
      </c>
      <c r="M38" s="7">
        <f t="shared" si="4"/>
        <v>124458.990621875</v>
      </c>
    </row>
    <row r="39" spans="1:13" x14ac:dyDescent="0.25">
      <c r="A39" s="1">
        <v>33</v>
      </c>
      <c r="B39" s="5">
        <v>64.805000000000007</v>
      </c>
      <c r="C39" s="9">
        <f t="shared" si="6"/>
        <v>6.4805000000000006E-4</v>
      </c>
      <c r="D39" s="7">
        <f t="shared" si="7"/>
        <v>6.4805000000000001E-2</v>
      </c>
      <c r="E39" s="7">
        <v>891015</v>
      </c>
      <c r="F39" s="7">
        <f t="shared" si="9"/>
        <v>577.42227075000005</v>
      </c>
      <c r="G39" s="7">
        <f t="shared" si="10"/>
        <v>19343.646070125003</v>
      </c>
      <c r="H39" s="7">
        <f t="shared" si="11"/>
        <v>1154.8445415000001</v>
      </c>
      <c r="I39" s="7">
        <f t="shared" si="8"/>
        <v>38687.292140250007</v>
      </c>
      <c r="J39" s="7">
        <f t="shared" si="12"/>
        <v>2887.1113537500005</v>
      </c>
      <c r="K39" s="7">
        <f t="shared" si="4"/>
        <v>96718.230350625017</v>
      </c>
      <c r="L39" s="7">
        <f t="shared" si="13"/>
        <v>4041.9558952500001</v>
      </c>
      <c r="M39" s="7">
        <f t="shared" si="4"/>
        <v>135405.52249087501</v>
      </c>
    </row>
    <row r="40" spans="1:13" x14ac:dyDescent="0.25">
      <c r="A40" s="1">
        <v>34</v>
      </c>
      <c r="B40" s="5">
        <v>70.105000000000004</v>
      </c>
      <c r="C40" s="9">
        <f t="shared" si="6"/>
        <v>7.0105000000000005E-4</v>
      </c>
      <c r="D40" s="7">
        <f t="shared" si="7"/>
        <v>7.0105000000000001E-2</v>
      </c>
      <c r="E40" s="7">
        <v>897163</v>
      </c>
      <c r="F40" s="7">
        <f t="shared" si="9"/>
        <v>628.95612115000006</v>
      </c>
      <c r="G40" s="7">
        <f t="shared" si="10"/>
        <v>21698.986179675001</v>
      </c>
      <c r="H40" s="7">
        <f t="shared" si="11"/>
        <v>1257.9122423000001</v>
      </c>
      <c r="I40" s="7">
        <f t="shared" si="8"/>
        <v>43397.972359350002</v>
      </c>
      <c r="J40" s="7">
        <f t="shared" si="12"/>
        <v>3144.7806057500002</v>
      </c>
      <c r="K40" s="7">
        <f t="shared" si="4"/>
        <v>108494.93089837501</v>
      </c>
      <c r="L40" s="7">
        <f t="shared" si="13"/>
        <v>4402.6928480500001</v>
      </c>
      <c r="M40" s="7">
        <f t="shared" si="4"/>
        <v>151892.903257725</v>
      </c>
    </row>
    <row r="41" spans="1:13" x14ac:dyDescent="0.25">
      <c r="A41" s="1">
        <v>35</v>
      </c>
      <c r="B41" s="5">
        <v>76.125</v>
      </c>
      <c r="C41" s="9">
        <f t="shared" si="6"/>
        <v>7.6124999999999999E-4</v>
      </c>
      <c r="D41" s="7">
        <f t="shared" si="7"/>
        <v>7.6124999999999998E-2</v>
      </c>
      <c r="E41" s="7">
        <v>894424</v>
      </c>
      <c r="F41" s="7">
        <f t="shared" si="9"/>
        <v>680.88027</v>
      </c>
      <c r="G41" s="7">
        <f t="shared" si="10"/>
        <v>24171.249585000001</v>
      </c>
      <c r="H41" s="7">
        <f t="shared" si="11"/>
        <v>1361.76054</v>
      </c>
      <c r="I41" s="7">
        <f t="shared" si="8"/>
        <v>48342.499170000003</v>
      </c>
      <c r="J41" s="7">
        <f t="shared" si="12"/>
        <v>3404.4013500000001</v>
      </c>
      <c r="K41" s="7">
        <f t="shared" si="4"/>
        <v>120856.247925</v>
      </c>
      <c r="L41" s="7">
        <f t="shared" si="13"/>
        <v>4766.1618900000003</v>
      </c>
      <c r="M41" s="7">
        <f t="shared" si="4"/>
        <v>169198.747095</v>
      </c>
    </row>
    <row r="42" spans="1:13" x14ac:dyDescent="0.25">
      <c r="A42" s="1">
        <v>36</v>
      </c>
      <c r="B42" s="5">
        <v>83.025000000000006</v>
      </c>
      <c r="C42" s="9">
        <f t="shared" si="6"/>
        <v>8.3025000000000004E-4</v>
      </c>
      <c r="D42" s="7">
        <f t="shared" si="7"/>
        <v>8.3025000000000002E-2</v>
      </c>
      <c r="E42" s="7">
        <v>872466</v>
      </c>
      <c r="F42" s="7">
        <f t="shared" si="9"/>
        <v>724.36489649999999</v>
      </c>
      <c r="G42" s="7">
        <f t="shared" si="10"/>
        <v>26439.318722249998</v>
      </c>
      <c r="H42" s="7">
        <f t="shared" si="11"/>
        <v>1448.729793</v>
      </c>
      <c r="I42" s="7">
        <f t="shared" si="8"/>
        <v>52878.637444499996</v>
      </c>
      <c r="J42" s="7">
        <f t="shared" si="12"/>
        <v>3621.8244825000002</v>
      </c>
      <c r="K42" s="7">
        <f t="shared" si="4"/>
        <v>132196.59361124999</v>
      </c>
      <c r="L42" s="7">
        <f t="shared" si="13"/>
        <v>5070.5542754999997</v>
      </c>
      <c r="M42" s="7">
        <f t="shared" si="4"/>
        <v>185075.23105574999</v>
      </c>
    </row>
    <row r="43" spans="1:13" x14ac:dyDescent="0.25">
      <c r="A43" s="1">
        <v>37</v>
      </c>
      <c r="B43" s="5">
        <v>90.78</v>
      </c>
      <c r="C43" s="9">
        <f t="shared" si="6"/>
        <v>9.0780000000000006E-4</v>
      </c>
      <c r="D43" s="7">
        <f t="shared" si="7"/>
        <v>9.078E-2</v>
      </c>
      <c r="E43" s="7">
        <v>878205</v>
      </c>
      <c r="F43" s="7">
        <f t="shared" si="9"/>
        <v>797.23449900000003</v>
      </c>
      <c r="G43" s="7">
        <f t="shared" si="10"/>
        <v>29896.293712500003</v>
      </c>
      <c r="H43" s="7">
        <f t="shared" si="11"/>
        <v>1594.4689980000001</v>
      </c>
      <c r="I43" s="7">
        <f t="shared" si="8"/>
        <v>59792.587425000005</v>
      </c>
      <c r="J43" s="7">
        <f t="shared" si="12"/>
        <v>3986.1724950000003</v>
      </c>
      <c r="K43" s="7">
        <f t="shared" si="4"/>
        <v>149481.4685625</v>
      </c>
      <c r="L43" s="7">
        <f t="shared" si="13"/>
        <v>5580.6414930000001</v>
      </c>
      <c r="M43" s="7">
        <f t="shared" si="4"/>
        <v>209274.0559875</v>
      </c>
    </row>
    <row r="44" spans="1:13" x14ac:dyDescent="0.25">
      <c r="A44" s="1">
        <v>38</v>
      </c>
      <c r="B44" s="5">
        <v>99.3</v>
      </c>
      <c r="C44" s="9">
        <f t="shared" si="6"/>
        <v>9.9299999999999996E-4</v>
      </c>
      <c r="D44" s="7">
        <f t="shared" si="7"/>
        <v>9.9299999999999999E-2</v>
      </c>
      <c r="E44" s="7">
        <v>876420</v>
      </c>
      <c r="F44" s="7">
        <f t="shared" si="9"/>
        <v>870.28505999999993</v>
      </c>
      <c r="G44" s="7">
        <f t="shared" si="10"/>
        <v>33505.97481</v>
      </c>
      <c r="H44" s="7">
        <f t="shared" si="11"/>
        <v>1740.5701199999999</v>
      </c>
      <c r="I44" s="7">
        <f t="shared" si="8"/>
        <v>67011.949619999999</v>
      </c>
      <c r="J44" s="7">
        <f t="shared" si="12"/>
        <v>4351.4252999999999</v>
      </c>
      <c r="K44" s="7">
        <f t="shared" si="4"/>
        <v>167529.87404999998</v>
      </c>
      <c r="L44" s="7">
        <f t="shared" si="13"/>
        <v>6091.9954199999993</v>
      </c>
      <c r="M44" s="7">
        <f t="shared" si="4"/>
        <v>234541.82366999998</v>
      </c>
    </row>
    <row r="45" spans="1:13" x14ac:dyDescent="0.25">
      <c r="A45" s="1">
        <v>39</v>
      </c>
      <c r="B45" s="5">
        <v>108.41500000000001</v>
      </c>
      <c r="C45" s="9">
        <f t="shared" si="6"/>
        <v>1.0841500000000001E-3</v>
      </c>
      <c r="D45" s="7">
        <f t="shared" si="7"/>
        <v>0.10841500000000001</v>
      </c>
      <c r="E45" s="7">
        <v>882585</v>
      </c>
      <c r="F45" s="7">
        <f t="shared" si="9"/>
        <v>956.8545277500001</v>
      </c>
      <c r="G45" s="7">
        <f t="shared" si="10"/>
        <v>37795.753846125001</v>
      </c>
      <c r="H45" s="7">
        <f t="shared" si="11"/>
        <v>1913.7090555000002</v>
      </c>
      <c r="I45" s="7">
        <f t="shared" si="8"/>
        <v>75591.507692250001</v>
      </c>
      <c r="J45" s="7">
        <f t="shared" si="12"/>
        <v>4784.2726387500006</v>
      </c>
      <c r="K45" s="7">
        <f t="shared" si="4"/>
        <v>188978.76923062501</v>
      </c>
      <c r="L45" s="7">
        <f t="shared" si="13"/>
        <v>6697.9816942500011</v>
      </c>
      <c r="M45" s="7">
        <f t="shared" si="4"/>
        <v>264570.27692287503</v>
      </c>
    </row>
    <row r="46" spans="1:13" x14ac:dyDescent="0.25">
      <c r="A46" s="1">
        <v>40</v>
      </c>
      <c r="B46" s="5">
        <v>118.13</v>
      </c>
      <c r="C46" s="9">
        <f t="shared" si="6"/>
        <v>1.1812999999999999E-3</v>
      </c>
      <c r="D46" s="7">
        <f t="shared" si="7"/>
        <v>0.11813</v>
      </c>
      <c r="E46" s="7">
        <v>882352</v>
      </c>
      <c r="F46" s="7">
        <f t="shared" si="9"/>
        <v>1042.3224175999999</v>
      </c>
      <c r="G46" s="7">
        <f t="shared" si="10"/>
        <v>42214.057912799995</v>
      </c>
      <c r="H46" s="7">
        <f t="shared" si="11"/>
        <v>2084.6448351999998</v>
      </c>
      <c r="I46" s="7">
        <f t="shared" si="8"/>
        <v>84428.115825599991</v>
      </c>
      <c r="J46" s="7">
        <f t="shared" si="12"/>
        <v>5211.6120879999999</v>
      </c>
      <c r="K46" s="7">
        <f t="shared" si="4"/>
        <v>211070.28956400001</v>
      </c>
      <c r="L46" s="7">
        <f t="shared" si="13"/>
        <v>7296.2569231999987</v>
      </c>
      <c r="M46" s="7">
        <f t="shared" si="4"/>
        <v>295498.40538959997</v>
      </c>
    </row>
    <row r="47" spans="1:13" x14ac:dyDescent="0.25">
      <c r="A47" s="1">
        <v>41</v>
      </c>
      <c r="B47" s="5">
        <v>128.345</v>
      </c>
      <c r="C47" s="9">
        <f t="shared" si="6"/>
        <v>1.28345E-3</v>
      </c>
      <c r="D47" s="7">
        <f t="shared" si="7"/>
        <v>0.12834499999999999</v>
      </c>
      <c r="E47" s="7">
        <v>846976</v>
      </c>
      <c r="F47" s="7">
        <f t="shared" si="9"/>
        <v>1087.0513472</v>
      </c>
      <c r="G47" s="7">
        <f t="shared" si="10"/>
        <v>45112.630908799998</v>
      </c>
      <c r="H47" s="7">
        <f t="shared" si="11"/>
        <v>2174.1026944</v>
      </c>
      <c r="I47" s="7">
        <f t="shared" si="8"/>
        <v>90225.261817599996</v>
      </c>
      <c r="J47" s="7">
        <f t="shared" si="12"/>
        <v>5435.2567360000003</v>
      </c>
      <c r="K47" s="7">
        <f t="shared" si="4"/>
        <v>225563.15454400002</v>
      </c>
      <c r="L47" s="7">
        <f t="shared" si="13"/>
        <v>7609.3594303999998</v>
      </c>
      <c r="M47" s="7">
        <f t="shared" si="4"/>
        <v>315788.41636159999</v>
      </c>
    </row>
    <row r="48" spans="1:13" x14ac:dyDescent="0.25">
      <c r="A48" s="1">
        <v>42</v>
      </c>
      <c r="B48" s="5">
        <v>138.93</v>
      </c>
      <c r="C48" s="9">
        <f t="shared" si="6"/>
        <v>1.3893E-3</v>
      </c>
      <c r="D48" s="7">
        <f t="shared" si="7"/>
        <v>0.13893</v>
      </c>
      <c r="E48" s="7">
        <v>790568</v>
      </c>
      <c r="F48" s="7">
        <f t="shared" si="9"/>
        <v>1098.3361224</v>
      </c>
      <c r="G48" s="7">
        <f t="shared" si="10"/>
        <v>46679.285201999999</v>
      </c>
      <c r="H48" s="7">
        <f t="shared" si="11"/>
        <v>2196.6722448</v>
      </c>
      <c r="I48" s="7">
        <f t="shared" si="8"/>
        <v>93358.570403999998</v>
      </c>
      <c r="J48" s="7">
        <f t="shared" si="12"/>
        <v>5491.6806120000001</v>
      </c>
      <c r="K48" s="7">
        <f t="shared" si="4"/>
        <v>233396.42601</v>
      </c>
      <c r="L48" s="7">
        <f t="shared" si="13"/>
        <v>7688.3528568000002</v>
      </c>
      <c r="M48" s="7">
        <f t="shared" si="4"/>
        <v>326754.99641399999</v>
      </c>
    </row>
    <row r="49" spans="1:13" x14ac:dyDescent="0.25">
      <c r="A49" s="1">
        <v>43</v>
      </c>
      <c r="B49" s="5">
        <v>150.02000000000001</v>
      </c>
      <c r="C49" s="9">
        <f t="shared" si="6"/>
        <v>1.5002000000000001E-3</v>
      </c>
      <c r="D49" s="7">
        <f t="shared" si="7"/>
        <v>0.15002000000000001</v>
      </c>
      <c r="E49" s="7">
        <v>778286</v>
      </c>
      <c r="F49" s="7">
        <f t="shared" si="9"/>
        <v>1167.5846572</v>
      </c>
      <c r="G49" s="7">
        <f t="shared" si="10"/>
        <v>50789.932588200005</v>
      </c>
      <c r="H49" s="7">
        <f t="shared" si="11"/>
        <v>2335.1693144000001</v>
      </c>
      <c r="I49" s="7">
        <f t="shared" si="8"/>
        <v>101579.86517640001</v>
      </c>
      <c r="J49" s="7">
        <f t="shared" si="12"/>
        <v>5837.9232860000002</v>
      </c>
      <c r="K49" s="7">
        <f t="shared" si="4"/>
        <v>253949.66294100002</v>
      </c>
      <c r="L49" s="7">
        <f t="shared" si="13"/>
        <v>8173.0926004000003</v>
      </c>
      <c r="M49" s="7">
        <f t="shared" si="4"/>
        <v>355529.52811740001</v>
      </c>
    </row>
    <row r="50" spans="1:13" x14ac:dyDescent="0.25">
      <c r="A50" s="1">
        <v>44</v>
      </c>
      <c r="B50" s="5">
        <v>161.785</v>
      </c>
      <c r="C50" s="9">
        <f t="shared" si="6"/>
        <v>1.6178499999999999E-3</v>
      </c>
      <c r="D50" s="7">
        <f t="shared" si="7"/>
        <v>0.16178499999999998</v>
      </c>
      <c r="E50" s="7">
        <v>793361</v>
      </c>
      <c r="F50" s="7">
        <f t="shared" si="9"/>
        <v>1283.53909385</v>
      </c>
      <c r="G50" s="7">
        <f t="shared" si="10"/>
        <v>57117.489676325</v>
      </c>
      <c r="H50" s="7">
        <f t="shared" si="11"/>
        <v>2567.0781876999999</v>
      </c>
      <c r="I50" s="7">
        <f t="shared" si="8"/>
        <v>114234.97935265</v>
      </c>
      <c r="J50" s="7">
        <f t="shared" si="12"/>
        <v>6417.6954692500003</v>
      </c>
      <c r="K50" s="7">
        <f t="shared" si="4"/>
        <v>285587.448381625</v>
      </c>
      <c r="L50" s="7">
        <f t="shared" si="13"/>
        <v>8984.7736569499993</v>
      </c>
      <c r="M50" s="7">
        <f t="shared" si="4"/>
        <v>399822.427734275</v>
      </c>
    </row>
    <row r="51" spans="1:13" x14ac:dyDescent="0.25">
      <c r="A51" s="1">
        <v>45</v>
      </c>
      <c r="B51" s="5">
        <v>174.29</v>
      </c>
      <c r="C51" s="9">
        <f t="shared" si="6"/>
        <v>1.7428999999999999E-3</v>
      </c>
      <c r="D51" s="7">
        <f t="shared" si="7"/>
        <v>0.17429</v>
      </c>
      <c r="E51" s="7">
        <v>807777</v>
      </c>
      <c r="F51" s="7">
        <f t="shared" si="9"/>
        <v>1407.8745332999999</v>
      </c>
      <c r="G51" s="7">
        <f t="shared" si="10"/>
        <v>64058.291265149994</v>
      </c>
      <c r="H51" s="7">
        <f t="shared" si="11"/>
        <v>2815.7490665999999</v>
      </c>
      <c r="I51" s="7">
        <f t="shared" si="8"/>
        <v>128116.58253029999</v>
      </c>
      <c r="J51" s="7">
        <f t="shared" si="12"/>
        <v>7039.3726664999995</v>
      </c>
      <c r="K51" s="7">
        <f t="shared" si="4"/>
        <v>320291.45632574998</v>
      </c>
      <c r="L51" s="7">
        <f t="shared" si="13"/>
        <v>9855.1217330999989</v>
      </c>
      <c r="M51" s="7">
        <f t="shared" si="4"/>
        <v>448408.03885604994</v>
      </c>
    </row>
    <row r="52" spans="1:13" x14ac:dyDescent="0.25">
      <c r="A52" s="1">
        <v>46</v>
      </c>
      <c r="B52" s="5">
        <v>187.61500000000001</v>
      </c>
      <c r="C52" s="9">
        <f t="shared" si="6"/>
        <v>1.87615E-3</v>
      </c>
      <c r="D52" s="7">
        <f t="shared" si="7"/>
        <v>0.187615</v>
      </c>
      <c r="E52" s="7">
        <v>821621</v>
      </c>
      <c r="F52" s="7">
        <f t="shared" si="9"/>
        <v>1541.4842391500001</v>
      </c>
      <c r="G52" s="7">
        <f t="shared" si="10"/>
        <v>71679.017120475008</v>
      </c>
      <c r="H52" s="7">
        <f t="shared" si="11"/>
        <v>3082.9684783000002</v>
      </c>
      <c r="I52" s="7">
        <f t="shared" si="8"/>
        <v>143358.03424095002</v>
      </c>
      <c r="J52" s="7">
        <f t="shared" si="12"/>
        <v>7707.4211957500011</v>
      </c>
      <c r="K52" s="7">
        <f t="shared" si="4"/>
        <v>358395.08560237504</v>
      </c>
      <c r="L52" s="7">
        <f t="shared" si="13"/>
        <v>10790.38967405</v>
      </c>
      <c r="M52" s="7">
        <f t="shared" si="4"/>
        <v>501753.119843325</v>
      </c>
    </row>
    <row r="53" spans="1:13" x14ac:dyDescent="0.25">
      <c r="A53" s="1">
        <v>47</v>
      </c>
      <c r="B53" s="5">
        <v>201.97500000000002</v>
      </c>
      <c r="C53" s="9">
        <f t="shared" si="6"/>
        <v>2.0197500000000003E-3</v>
      </c>
      <c r="D53" s="7">
        <f t="shared" si="7"/>
        <v>0.20197500000000002</v>
      </c>
      <c r="E53" s="7">
        <v>857254</v>
      </c>
      <c r="F53" s="7">
        <f t="shared" si="9"/>
        <v>1731.4387665000002</v>
      </c>
      <c r="G53" s="7">
        <f t="shared" si="10"/>
        <v>82243.341408750013</v>
      </c>
      <c r="H53" s="7">
        <f t="shared" si="11"/>
        <v>3462.8775330000003</v>
      </c>
      <c r="I53" s="7">
        <f t="shared" si="8"/>
        <v>164486.68281750003</v>
      </c>
      <c r="J53" s="7">
        <f t="shared" si="12"/>
        <v>8657.193832500001</v>
      </c>
      <c r="K53" s="7">
        <f t="shared" si="4"/>
        <v>411216.70704375004</v>
      </c>
      <c r="L53" s="7">
        <f t="shared" si="13"/>
        <v>12120.071365500002</v>
      </c>
      <c r="M53" s="7">
        <f t="shared" si="4"/>
        <v>575703.38986125006</v>
      </c>
    </row>
    <row r="54" spans="1:13" x14ac:dyDescent="0.25">
      <c r="A54" s="1">
        <v>48</v>
      </c>
      <c r="B54" s="5">
        <v>217.52500000000001</v>
      </c>
      <c r="C54" s="9">
        <f t="shared" si="6"/>
        <v>2.1752500000000001E-3</v>
      </c>
      <c r="D54" s="7">
        <f t="shared" si="7"/>
        <v>0.21752500000000002</v>
      </c>
      <c r="E54" s="7">
        <v>894159</v>
      </c>
      <c r="F54" s="7">
        <f t="shared" si="9"/>
        <v>1945.01936475</v>
      </c>
      <c r="G54" s="7">
        <f t="shared" si="10"/>
        <v>94333.439190375007</v>
      </c>
      <c r="H54" s="7">
        <f t="shared" si="11"/>
        <v>3890.0387295</v>
      </c>
      <c r="I54" s="7">
        <f t="shared" si="8"/>
        <v>188666.87838075001</v>
      </c>
      <c r="J54" s="7">
        <f t="shared" si="12"/>
        <v>9725.0968237500001</v>
      </c>
      <c r="K54" s="7">
        <f t="shared" si="4"/>
        <v>471667.19595187501</v>
      </c>
      <c r="L54" s="7">
        <f t="shared" si="13"/>
        <v>13615.13555325</v>
      </c>
      <c r="M54" s="7">
        <f t="shared" si="4"/>
        <v>660334.07433262502</v>
      </c>
    </row>
    <row r="55" spans="1:13" x14ac:dyDescent="0.25">
      <c r="A55" s="1">
        <v>49</v>
      </c>
      <c r="B55" s="5">
        <v>234.38499999999999</v>
      </c>
      <c r="C55" s="9">
        <f t="shared" si="6"/>
        <v>2.3438499999999998E-3</v>
      </c>
      <c r="D55" s="7">
        <f t="shared" si="7"/>
        <v>0.23438499999999998</v>
      </c>
      <c r="E55" s="7">
        <v>923156</v>
      </c>
      <c r="F55" s="7">
        <f t="shared" si="9"/>
        <v>2163.7391905999998</v>
      </c>
      <c r="G55" s="7">
        <f t="shared" si="10"/>
        <v>107105.08993469999</v>
      </c>
      <c r="H55" s="7">
        <f t="shared" si="11"/>
        <v>4327.4783811999996</v>
      </c>
      <c r="I55" s="7">
        <f t="shared" si="8"/>
        <v>214210.17986939999</v>
      </c>
      <c r="J55" s="7">
        <f t="shared" si="12"/>
        <v>10818.695952999999</v>
      </c>
      <c r="K55" s="7">
        <f t="shared" si="4"/>
        <v>535525.44967349991</v>
      </c>
      <c r="L55" s="7">
        <f t="shared" si="13"/>
        <v>15146.174334199999</v>
      </c>
      <c r="M55" s="7">
        <f t="shared" si="4"/>
        <v>749735.6295428999</v>
      </c>
    </row>
    <row r="56" spans="1:13" x14ac:dyDescent="0.25">
      <c r="A56" s="1">
        <v>50</v>
      </c>
      <c r="B56" s="5">
        <v>252.875</v>
      </c>
      <c r="C56" s="9">
        <f t="shared" si="6"/>
        <v>2.5287500000000002E-3</v>
      </c>
      <c r="D56" s="7">
        <f t="shared" si="7"/>
        <v>0.25287500000000002</v>
      </c>
      <c r="E56" s="7">
        <v>901680</v>
      </c>
      <c r="F56" s="7">
        <f t="shared" si="9"/>
        <v>2280.1233000000002</v>
      </c>
      <c r="G56" s="7">
        <f t="shared" si="10"/>
        <v>115146.22665000001</v>
      </c>
      <c r="H56" s="7">
        <f t="shared" si="11"/>
        <v>4560.2466000000004</v>
      </c>
      <c r="I56" s="7">
        <f t="shared" si="8"/>
        <v>230292.45330000002</v>
      </c>
      <c r="J56" s="7">
        <f t="shared" si="12"/>
        <v>11400.6165</v>
      </c>
      <c r="K56" s="7">
        <f t="shared" si="4"/>
        <v>575731.13324999996</v>
      </c>
      <c r="L56" s="7">
        <f t="shared" si="13"/>
        <v>15960.863100000002</v>
      </c>
      <c r="M56" s="7">
        <f t="shared" si="4"/>
        <v>806023.58655000012</v>
      </c>
    </row>
    <row r="57" spans="1:13" x14ac:dyDescent="0.25">
      <c r="A57" s="1">
        <v>51</v>
      </c>
      <c r="B57" s="5">
        <v>273.35500000000002</v>
      </c>
      <c r="C57" s="9">
        <f t="shared" si="6"/>
        <v>2.7335500000000004E-3</v>
      </c>
      <c r="D57" s="7">
        <f t="shared" si="7"/>
        <v>0.27335500000000001</v>
      </c>
      <c r="E57" s="7">
        <v>923655</v>
      </c>
      <c r="F57" s="7">
        <f t="shared" si="9"/>
        <v>2524.8571252500005</v>
      </c>
      <c r="G57" s="7">
        <f t="shared" si="10"/>
        <v>130030.14195037502</v>
      </c>
      <c r="H57" s="7">
        <f t="shared" si="11"/>
        <v>5049.7142505000011</v>
      </c>
      <c r="I57" s="7">
        <f t="shared" si="8"/>
        <v>260060.28390075004</v>
      </c>
      <c r="J57" s="7">
        <f t="shared" si="12"/>
        <v>12624.285626250003</v>
      </c>
      <c r="K57" s="7">
        <f t="shared" si="4"/>
        <v>650150.70975187514</v>
      </c>
      <c r="L57" s="7">
        <f t="shared" si="13"/>
        <v>17673.999876750004</v>
      </c>
      <c r="M57" s="7">
        <f t="shared" si="4"/>
        <v>910210.99365262524</v>
      </c>
    </row>
    <row r="58" spans="1:13" x14ac:dyDescent="0.25">
      <c r="A58" s="1">
        <v>52</v>
      </c>
      <c r="B58" s="5">
        <v>295.90500000000003</v>
      </c>
      <c r="C58" s="9">
        <f t="shared" si="6"/>
        <v>2.9590500000000004E-3</v>
      </c>
      <c r="D58" s="7">
        <f t="shared" si="7"/>
        <v>0.29590500000000003</v>
      </c>
      <c r="E58" s="7">
        <v>923357</v>
      </c>
      <c r="F58" s="7">
        <f t="shared" si="9"/>
        <v>2732.2595308500004</v>
      </c>
      <c r="G58" s="7">
        <f t="shared" si="10"/>
        <v>143443.62536962502</v>
      </c>
      <c r="H58" s="7">
        <f t="shared" si="11"/>
        <v>5464.5190617000007</v>
      </c>
      <c r="I58" s="7">
        <f t="shared" si="8"/>
        <v>286887.25073925004</v>
      </c>
      <c r="J58" s="7">
        <f t="shared" si="12"/>
        <v>13661.297654250002</v>
      </c>
      <c r="K58" s="7">
        <f t="shared" si="4"/>
        <v>717218.12684812513</v>
      </c>
      <c r="L58" s="7">
        <f t="shared" si="13"/>
        <v>19125.816715950001</v>
      </c>
      <c r="M58" s="7">
        <f t="shared" si="4"/>
        <v>1004105.377587375</v>
      </c>
    </row>
    <row r="59" spans="1:13" x14ac:dyDescent="0.25">
      <c r="A59" s="1">
        <v>53</v>
      </c>
      <c r="B59" s="5">
        <v>320.93</v>
      </c>
      <c r="C59" s="9">
        <f t="shared" si="6"/>
        <v>3.2093E-3</v>
      </c>
      <c r="D59" s="7">
        <f t="shared" si="7"/>
        <v>0.32092999999999999</v>
      </c>
      <c r="E59" s="7">
        <v>934714</v>
      </c>
      <c r="F59" s="7">
        <f t="shared" si="9"/>
        <v>2999.7776402</v>
      </c>
      <c r="G59" s="7">
        <f t="shared" si="10"/>
        <v>160488.10375069999</v>
      </c>
      <c r="H59" s="7">
        <f t="shared" si="11"/>
        <v>5999.5552803999999</v>
      </c>
      <c r="I59" s="7">
        <f t="shared" si="8"/>
        <v>320976.20750139997</v>
      </c>
      <c r="J59" s="7">
        <f t="shared" si="12"/>
        <v>14998.888201</v>
      </c>
      <c r="K59" s="7">
        <f t="shared" si="4"/>
        <v>802440.51875349996</v>
      </c>
      <c r="L59" s="7">
        <f t="shared" si="13"/>
        <v>20998.443481399998</v>
      </c>
      <c r="M59" s="7">
        <f t="shared" si="4"/>
        <v>1123416.7262549</v>
      </c>
    </row>
    <row r="60" spans="1:13" x14ac:dyDescent="0.25">
      <c r="A60" s="1">
        <v>54</v>
      </c>
      <c r="B60" s="5">
        <v>349.57000000000005</v>
      </c>
      <c r="C60" s="9">
        <f t="shared" si="6"/>
        <v>3.4957000000000005E-3</v>
      </c>
      <c r="D60" s="7">
        <f t="shared" si="7"/>
        <v>0.34957000000000005</v>
      </c>
      <c r="E60" s="7">
        <v>932611</v>
      </c>
      <c r="F60" s="7">
        <f t="shared" si="9"/>
        <v>3260.1282727000003</v>
      </c>
      <c r="G60" s="7">
        <f t="shared" si="10"/>
        <v>177676.99086215001</v>
      </c>
      <c r="H60" s="7">
        <f t="shared" si="11"/>
        <v>6520.2565454000005</v>
      </c>
      <c r="I60" s="7">
        <f t="shared" si="8"/>
        <v>355353.98172430001</v>
      </c>
      <c r="J60" s="7">
        <f t="shared" si="12"/>
        <v>16300.641363500001</v>
      </c>
      <c r="K60" s="7">
        <f t="shared" si="4"/>
        <v>888384.95431075001</v>
      </c>
      <c r="L60" s="7">
        <f t="shared" si="13"/>
        <v>22820.897908900002</v>
      </c>
      <c r="M60" s="7">
        <f t="shared" si="4"/>
        <v>1243738.9360350501</v>
      </c>
    </row>
    <row r="61" spans="1:13" x14ac:dyDescent="0.25">
      <c r="A61" s="1">
        <v>55</v>
      </c>
      <c r="B61" s="5">
        <v>382.54</v>
      </c>
      <c r="C61" s="9">
        <f t="shared" si="6"/>
        <v>3.8254000000000001E-3</v>
      </c>
      <c r="D61" s="7">
        <f t="shared" si="7"/>
        <v>0.38253999999999999</v>
      </c>
      <c r="E61" s="7">
        <v>938738</v>
      </c>
      <c r="F61" s="7">
        <f t="shared" si="9"/>
        <v>3591.0483451999999</v>
      </c>
      <c r="G61" s="7">
        <f t="shared" si="10"/>
        <v>199303.1831586</v>
      </c>
      <c r="H61" s="7">
        <f t="shared" si="11"/>
        <v>7182.0966903999997</v>
      </c>
      <c r="I61" s="7">
        <f t="shared" si="8"/>
        <v>398606.36631720001</v>
      </c>
      <c r="J61" s="7">
        <f t="shared" si="12"/>
        <v>17955.241726</v>
      </c>
      <c r="K61" s="7">
        <f t="shared" si="4"/>
        <v>996515.91579300002</v>
      </c>
      <c r="L61" s="7">
        <f t="shared" si="13"/>
        <v>25137.338416399998</v>
      </c>
      <c r="M61" s="7">
        <f t="shared" si="4"/>
        <v>1395122.2821101998</v>
      </c>
    </row>
    <row r="62" spans="1:13" x14ac:dyDescent="0.25">
      <c r="A62" s="1">
        <v>56</v>
      </c>
      <c r="B62" s="5">
        <v>419.935</v>
      </c>
      <c r="C62" s="9">
        <f t="shared" si="6"/>
        <v>4.1993500000000001E-3</v>
      </c>
      <c r="D62" s="7">
        <f t="shared" si="7"/>
        <v>0.419935</v>
      </c>
      <c r="E62" s="7">
        <v>928163</v>
      </c>
      <c r="F62" s="7">
        <f t="shared" si="9"/>
        <v>3897.6812940499999</v>
      </c>
      <c r="G62" s="7">
        <f t="shared" si="10"/>
        <v>220218.99311382498</v>
      </c>
      <c r="H62" s="7">
        <f t="shared" si="11"/>
        <v>7795.3625880999998</v>
      </c>
      <c r="I62" s="7">
        <f t="shared" si="8"/>
        <v>440437.98622764996</v>
      </c>
      <c r="J62" s="7">
        <f t="shared" si="12"/>
        <v>19488.40647025</v>
      </c>
      <c r="K62" s="7">
        <f t="shared" si="4"/>
        <v>1101094.965569125</v>
      </c>
      <c r="L62" s="7">
        <f t="shared" si="13"/>
        <v>27283.769058350001</v>
      </c>
      <c r="M62" s="7">
        <f t="shared" si="4"/>
        <v>1541532.951796775</v>
      </c>
    </row>
    <row r="63" spans="1:13" x14ac:dyDescent="0.25">
      <c r="A63" s="1">
        <v>57</v>
      </c>
      <c r="B63" s="5">
        <v>461.96500000000003</v>
      </c>
      <c r="C63" s="9">
        <f t="shared" si="6"/>
        <v>4.6196500000000003E-3</v>
      </c>
      <c r="D63" s="7">
        <f t="shared" si="7"/>
        <v>0.46196500000000001</v>
      </c>
      <c r="E63" s="7">
        <v>906643</v>
      </c>
      <c r="F63" s="7">
        <f t="shared" si="9"/>
        <v>4188.3733349499998</v>
      </c>
      <c r="G63" s="7">
        <f t="shared" si="10"/>
        <v>240831.46675962498</v>
      </c>
      <c r="H63" s="7">
        <f t="shared" si="11"/>
        <v>8376.7466698999997</v>
      </c>
      <c r="I63" s="7">
        <f t="shared" si="8"/>
        <v>481662.93351924996</v>
      </c>
      <c r="J63" s="7">
        <f t="shared" si="12"/>
        <v>20941.866674749999</v>
      </c>
      <c r="K63" s="7">
        <f t="shared" si="4"/>
        <v>1204157.3337981249</v>
      </c>
      <c r="L63" s="7">
        <f t="shared" si="13"/>
        <v>29318.613344649999</v>
      </c>
      <c r="M63" s="7">
        <f t="shared" si="4"/>
        <v>1685820.2673173749</v>
      </c>
    </row>
    <row r="64" spans="1:13" x14ac:dyDescent="0.25">
      <c r="A64" s="1">
        <v>58</v>
      </c>
      <c r="B64" s="5">
        <v>508.71</v>
      </c>
      <c r="C64" s="9">
        <f t="shared" si="6"/>
        <v>5.0870999999999998E-3</v>
      </c>
      <c r="D64" s="7">
        <f t="shared" si="7"/>
        <v>0.50871</v>
      </c>
      <c r="E64" s="7">
        <v>884567</v>
      </c>
      <c r="F64" s="7">
        <f t="shared" si="9"/>
        <v>4499.8807857000002</v>
      </c>
      <c r="G64" s="7">
        <f t="shared" si="10"/>
        <v>263243.02596345003</v>
      </c>
      <c r="H64" s="7">
        <f t="shared" si="11"/>
        <v>8999.7615714000003</v>
      </c>
      <c r="I64" s="7">
        <f t="shared" si="8"/>
        <v>526486.05192690005</v>
      </c>
      <c r="J64" s="7">
        <f t="shared" si="12"/>
        <v>22499.4039285</v>
      </c>
      <c r="K64" s="7">
        <f t="shared" si="4"/>
        <v>1316215.12981725</v>
      </c>
      <c r="L64" s="7">
        <f t="shared" si="13"/>
        <v>31499.165499900002</v>
      </c>
      <c r="M64" s="7">
        <f t="shared" si="4"/>
        <v>1842701.1817441501</v>
      </c>
    </row>
    <row r="65" spans="1:13" x14ac:dyDescent="0.25">
      <c r="A65" s="1">
        <v>59</v>
      </c>
      <c r="B65" s="5">
        <v>559.84500000000003</v>
      </c>
      <c r="C65" s="9">
        <f t="shared" si="6"/>
        <v>5.5984500000000005E-3</v>
      </c>
      <c r="D65" s="7">
        <f t="shared" si="7"/>
        <v>0.55984500000000004</v>
      </c>
      <c r="E65" s="7">
        <v>852740</v>
      </c>
      <c r="F65" s="7">
        <f t="shared" si="9"/>
        <v>4774.0222530000001</v>
      </c>
      <c r="G65" s="7">
        <f t="shared" si="10"/>
        <v>284054.32405350002</v>
      </c>
      <c r="H65" s="7">
        <f t="shared" si="11"/>
        <v>9548.0445060000002</v>
      </c>
      <c r="I65" s="7">
        <f t="shared" si="8"/>
        <v>568108.64810700004</v>
      </c>
      <c r="J65" s="7">
        <f t="shared" si="12"/>
        <v>23870.111265</v>
      </c>
      <c r="K65" s="7">
        <f t="shared" si="4"/>
        <v>1420271.6202674999</v>
      </c>
      <c r="L65" s="7">
        <f t="shared" si="13"/>
        <v>33418.155770999998</v>
      </c>
      <c r="M65" s="7">
        <f t="shared" si="4"/>
        <v>1988380.2683744999</v>
      </c>
    </row>
    <row r="66" spans="1:13" x14ac:dyDescent="0.25">
      <c r="A66" s="1">
        <v>60</v>
      </c>
      <c r="B66" s="5">
        <v>614.88</v>
      </c>
      <c r="C66" s="9">
        <f t="shared" si="6"/>
        <v>6.1488000000000003E-3</v>
      </c>
      <c r="D66" s="7">
        <f t="shared" si="7"/>
        <v>0.61487999999999998</v>
      </c>
      <c r="E66" s="7">
        <v>816209</v>
      </c>
      <c r="F66" s="7">
        <f t="shared" si="9"/>
        <v>5018.7058992000002</v>
      </c>
      <c r="G66" s="7">
        <f t="shared" si="10"/>
        <v>303631.7069016</v>
      </c>
      <c r="H66" s="7">
        <f t="shared" si="11"/>
        <v>10037.4117984</v>
      </c>
      <c r="I66" s="7">
        <f t="shared" si="8"/>
        <v>607263.4138032</v>
      </c>
      <c r="J66" s="7">
        <f t="shared" si="12"/>
        <v>25093.529496000003</v>
      </c>
      <c r="K66" s="7">
        <f t="shared" si="4"/>
        <v>1518158.5345080001</v>
      </c>
      <c r="L66" s="7">
        <f t="shared" si="13"/>
        <v>35130.9412944</v>
      </c>
      <c r="M66" s="7">
        <f t="shared" si="4"/>
        <v>2125421.9483111999</v>
      </c>
    </row>
    <row r="67" spans="1:13" x14ac:dyDescent="0.25">
      <c r="A67" s="1">
        <v>61</v>
      </c>
      <c r="B67" s="5">
        <v>673.625</v>
      </c>
      <c r="C67" s="9">
        <f t="shared" si="6"/>
        <v>6.7362500000000001E-3</v>
      </c>
      <c r="D67" s="7">
        <f t="shared" si="7"/>
        <v>0.67362500000000003</v>
      </c>
      <c r="E67" s="7">
        <v>796532</v>
      </c>
      <c r="F67" s="7">
        <f t="shared" si="9"/>
        <v>5365.6386849999999</v>
      </c>
      <c r="G67" s="7">
        <f t="shared" si="10"/>
        <v>329986.77912750002</v>
      </c>
      <c r="H67" s="7">
        <f t="shared" si="11"/>
        <v>10731.27737</v>
      </c>
      <c r="I67" s="7">
        <f t="shared" si="8"/>
        <v>659973.55825500004</v>
      </c>
      <c r="J67" s="7">
        <f t="shared" si="12"/>
        <v>26828.193424999998</v>
      </c>
      <c r="K67" s="7">
        <f t="shared" si="4"/>
        <v>1649933.8956374999</v>
      </c>
      <c r="L67" s="7">
        <f t="shared" si="13"/>
        <v>37559.470795000001</v>
      </c>
      <c r="M67" s="7">
        <f t="shared" si="4"/>
        <v>2309907.4538925001</v>
      </c>
    </row>
    <row r="68" spans="1:13" x14ac:dyDescent="0.25">
      <c r="A68" s="1">
        <v>62</v>
      </c>
      <c r="B68" s="5">
        <v>736.15</v>
      </c>
      <c r="C68" s="9">
        <f t="shared" si="6"/>
        <v>7.3615E-3</v>
      </c>
      <c r="D68" s="7">
        <f t="shared" si="7"/>
        <v>0.73614999999999997</v>
      </c>
      <c r="E68" s="7">
        <v>777771</v>
      </c>
      <c r="F68" s="7">
        <f t="shared" si="9"/>
        <v>5725.5612165000002</v>
      </c>
      <c r="G68" s="7">
        <f t="shared" si="10"/>
        <v>357847.57603125001</v>
      </c>
      <c r="H68" s="7">
        <f t="shared" si="11"/>
        <v>11451.122433</v>
      </c>
      <c r="I68" s="7">
        <f t="shared" si="8"/>
        <v>715695.15206250001</v>
      </c>
      <c r="J68" s="7">
        <f t="shared" si="12"/>
        <v>28627.806082499999</v>
      </c>
      <c r="K68" s="7">
        <f t="shared" si="4"/>
        <v>1789237.88015625</v>
      </c>
      <c r="L68" s="7">
        <f t="shared" si="13"/>
        <v>40078.928515500003</v>
      </c>
      <c r="M68" s="7">
        <f t="shared" si="4"/>
        <v>2504933.0322187501</v>
      </c>
    </row>
    <row r="69" spans="1:13" x14ac:dyDescent="0.25">
      <c r="A69" s="1">
        <v>63</v>
      </c>
      <c r="B69" s="5">
        <v>803.19499999999994</v>
      </c>
      <c r="C69" s="9">
        <f t="shared" si="6"/>
        <v>8.0319499999999995E-3</v>
      </c>
      <c r="D69" s="7">
        <f t="shared" si="7"/>
        <v>0.80319499999999999</v>
      </c>
      <c r="E69" s="7">
        <v>747241</v>
      </c>
      <c r="F69" s="7">
        <f t="shared" si="9"/>
        <v>6001.8023499499996</v>
      </c>
      <c r="G69" s="7">
        <f t="shared" si="10"/>
        <v>381114.44922182499</v>
      </c>
      <c r="H69" s="7">
        <f t="shared" si="11"/>
        <v>12003.604699899999</v>
      </c>
      <c r="I69" s="7">
        <f t="shared" si="8"/>
        <v>762228.89844364999</v>
      </c>
      <c r="J69" s="7">
        <f t="shared" si="12"/>
        <v>30009.011749749996</v>
      </c>
      <c r="K69" s="7">
        <f t="shared" si="4"/>
        <v>1905572.2461091247</v>
      </c>
      <c r="L69" s="7">
        <f t="shared" si="13"/>
        <v>42012.616449649999</v>
      </c>
      <c r="M69" s="7">
        <f t="shared" si="4"/>
        <v>2667801.1445527747</v>
      </c>
    </row>
    <row r="70" spans="1:13" x14ac:dyDescent="0.25">
      <c r="A70" s="1">
        <v>64</v>
      </c>
      <c r="B70" s="5">
        <v>875.625</v>
      </c>
      <c r="C70" s="9">
        <f t="shared" si="6"/>
        <v>8.7562500000000001E-3</v>
      </c>
      <c r="D70" s="7">
        <f t="shared" si="7"/>
        <v>0.87562499999999999</v>
      </c>
      <c r="E70" s="7">
        <v>718065</v>
      </c>
      <c r="F70" s="7">
        <f t="shared" ref="F70:F106" si="14">MIN($E70, $E70*$C70*F$4)</f>
        <v>6287.5566562499998</v>
      </c>
      <c r="G70" s="7">
        <f t="shared" ref="G70:G101" si="15">F70*(A70+0.5)</f>
        <v>405547.40432812501</v>
      </c>
      <c r="H70" s="7">
        <f t="shared" ref="H70:H106" si="16">MIN($E70, $E70*$C70*H$4)</f>
        <v>12575.1133125</v>
      </c>
      <c r="I70" s="7">
        <f t="shared" si="8"/>
        <v>811094.80865625001</v>
      </c>
      <c r="J70" s="7">
        <f t="shared" ref="J70:J106" si="17">MIN($E70, $E70*$C70*J$4)</f>
        <v>31437.783281249998</v>
      </c>
      <c r="K70" s="7">
        <f t="shared" ref="K70:M104" si="18">J70*($A70+0.5)</f>
        <v>2027737.0216406249</v>
      </c>
      <c r="L70" s="7">
        <f t="shared" ref="L70:L106" si="19">MIN($E70, $E70*$C70*L$4)</f>
        <v>44012.896593749996</v>
      </c>
      <c r="M70" s="7">
        <f t="shared" si="18"/>
        <v>2838831.830296875</v>
      </c>
    </row>
    <row r="71" spans="1:13" x14ac:dyDescent="0.25">
      <c r="A71" s="1">
        <v>65</v>
      </c>
      <c r="B71" s="5">
        <v>954.79500000000007</v>
      </c>
      <c r="C71" s="9">
        <f t="shared" ref="C71:C106" si="20">B71/100000</f>
        <v>9.5479500000000012E-3</v>
      </c>
      <c r="D71" s="7">
        <f t="shared" ref="D71:D106" si="21">C71*100</f>
        <v>0.95479500000000017</v>
      </c>
      <c r="E71" s="7">
        <v>689198</v>
      </c>
      <c r="F71" s="7">
        <f t="shared" si="14"/>
        <v>6580.428044100001</v>
      </c>
      <c r="G71" s="7">
        <f t="shared" si="15"/>
        <v>431018.03688855004</v>
      </c>
      <c r="H71" s="7">
        <f t="shared" si="16"/>
        <v>13160.856088200002</v>
      </c>
      <c r="I71" s="7">
        <f t="shared" ref="I71:I104" si="22">H71*($A71+0.5)</f>
        <v>862036.07377710007</v>
      </c>
      <c r="J71" s="7">
        <f t="shared" si="17"/>
        <v>32902.140220500005</v>
      </c>
      <c r="K71" s="7">
        <f t="shared" si="18"/>
        <v>2155090.1844427502</v>
      </c>
      <c r="L71" s="7">
        <f t="shared" si="19"/>
        <v>46062.996308700007</v>
      </c>
      <c r="M71" s="7">
        <f t="shared" si="18"/>
        <v>3017126.2582198502</v>
      </c>
    </row>
    <row r="72" spans="1:13" x14ac:dyDescent="0.25">
      <c r="A72" s="1">
        <v>66</v>
      </c>
      <c r="B72" s="5">
        <v>1042.76</v>
      </c>
      <c r="C72" s="9">
        <f t="shared" si="20"/>
        <v>1.04276E-2</v>
      </c>
      <c r="D72" s="7">
        <f t="shared" si="21"/>
        <v>1.0427600000000001</v>
      </c>
      <c r="E72" s="7">
        <v>687334</v>
      </c>
      <c r="F72" s="7">
        <f t="shared" si="14"/>
        <v>7167.2440184000006</v>
      </c>
      <c r="G72" s="7">
        <f t="shared" si="15"/>
        <v>476621.72722360003</v>
      </c>
      <c r="H72" s="7">
        <f t="shared" si="16"/>
        <v>14334.488036800001</v>
      </c>
      <c r="I72" s="7">
        <f t="shared" si="22"/>
        <v>953243.45444720006</v>
      </c>
      <c r="J72" s="7">
        <f t="shared" si="17"/>
        <v>35836.220092000003</v>
      </c>
      <c r="K72" s="7">
        <f t="shared" si="18"/>
        <v>2383108.6361180004</v>
      </c>
      <c r="L72" s="7">
        <f t="shared" si="19"/>
        <v>50170.708128800004</v>
      </c>
      <c r="M72" s="7">
        <f t="shared" si="18"/>
        <v>3336352.0905652004</v>
      </c>
    </row>
    <row r="73" spans="1:13" x14ac:dyDescent="0.25">
      <c r="A73" s="1">
        <v>67</v>
      </c>
      <c r="B73" s="5">
        <v>1140.79</v>
      </c>
      <c r="C73" s="9">
        <f t="shared" si="20"/>
        <v>1.14079E-2</v>
      </c>
      <c r="D73" s="7">
        <f t="shared" si="21"/>
        <v>1.14079</v>
      </c>
      <c r="E73" s="7">
        <v>674764</v>
      </c>
      <c r="F73" s="7">
        <f t="shared" si="14"/>
        <v>7697.6402355999999</v>
      </c>
      <c r="G73" s="7">
        <f t="shared" si="15"/>
        <v>519590.71590299997</v>
      </c>
      <c r="H73" s="7">
        <f t="shared" si="16"/>
        <v>15395.2804712</v>
      </c>
      <c r="I73" s="7">
        <f t="shared" si="22"/>
        <v>1039181.4318059999</v>
      </c>
      <c r="J73" s="7">
        <f t="shared" si="17"/>
        <v>38488.201178000003</v>
      </c>
      <c r="K73" s="7">
        <f t="shared" si="18"/>
        <v>2597953.5795150003</v>
      </c>
      <c r="L73" s="7">
        <f t="shared" si="19"/>
        <v>53883.481649199995</v>
      </c>
      <c r="M73" s="7">
        <f t="shared" si="18"/>
        <v>3637135.0113209998</v>
      </c>
    </row>
    <row r="74" spans="1:13" x14ac:dyDescent="0.25">
      <c r="A74" s="1">
        <v>68</v>
      </c>
      <c r="B74" s="5">
        <v>1250.3800000000001</v>
      </c>
      <c r="C74" s="9">
        <f t="shared" si="20"/>
        <v>1.2503800000000001E-2</v>
      </c>
      <c r="D74" s="7">
        <f t="shared" si="21"/>
        <v>1.25038</v>
      </c>
      <c r="E74" s="7">
        <v>651687</v>
      </c>
      <c r="F74" s="7">
        <f t="shared" si="14"/>
        <v>8148.5639106000008</v>
      </c>
      <c r="G74" s="7">
        <f t="shared" si="15"/>
        <v>558176.62787610001</v>
      </c>
      <c r="H74" s="7">
        <f t="shared" si="16"/>
        <v>16297.127821200002</v>
      </c>
      <c r="I74" s="7">
        <f t="shared" si="22"/>
        <v>1116353.2557522</v>
      </c>
      <c r="J74" s="7">
        <f t="shared" si="17"/>
        <v>40742.819553000001</v>
      </c>
      <c r="K74" s="7">
        <f t="shared" si="18"/>
        <v>2790883.1393805002</v>
      </c>
      <c r="L74" s="7">
        <f t="shared" si="19"/>
        <v>57039.947374200005</v>
      </c>
      <c r="M74" s="7">
        <f t="shared" si="18"/>
        <v>3907236.3951327004</v>
      </c>
    </row>
    <row r="75" spans="1:13" x14ac:dyDescent="0.25">
      <c r="A75" s="1">
        <v>69</v>
      </c>
      <c r="B75" s="5">
        <v>1373.98</v>
      </c>
      <c r="C75" s="9">
        <f t="shared" si="20"/>
        <v>1.37398E-2</v>
      </c>
      <c r="D75" s="7">
        <f t="shared" si="21"/>
        <v>1.37398</v>
      </c>
      <c r="E75" s="7">
        <v>652398</v>
      </c>
      <c r="F75" s="7">
        <f t="shared" si="14"/>
        <v>8963.8180403999995</v>
      </c>
      <c r="G75" s="7">
        <f t="shared" si="15"/>
        <v>622985.35380779998</v>
      </c>
      <c r="H75" s="7">
        <f t="shared" si="16"/>
        <v>17927.636080799999</v>
      </c>
      <c r="I75" s="7">
        <f t="shared" si="22"/>
        <v>1245970.7076156</v>
      </c>
      <c r="J75" s="7">
        <f t="shared" si="17"/>
        <v>44819.090201999999</v>
      </c>
      <c r="K75" s="7">
        <f t="shared" si="18"/>
        <v>3114926.7690389999</v>
      </c>
      <c r="L75" s="7">
        <f t="shared" si="19"/>
        <v>62746.726282799995</v>
      </c>
      <c r="M75" s="7">
        <f t="shared" si="18"/>
        <v>4360897.4766545994</v>
      </c>
    </row>
    <row r="76" spans="1:13" x14ac:dyDescent="0.25">
      <c r="A76" s="1">
        <v>70</v>
      </c>
      <c r="B76" s="5">
        <v>1514.3</v>
      </c>
      <c r="C76" s="9">
        <f t="shared" si="20"/>
        <v>1.5143E-2</v>
      </c>
      <c r="D76" s="7">
        <f t="shared" si="21"/>
        <v>1.5143</v>
      </c>
      <c r="E76" s="7">
        <v>660817</v>
      </c>
      <c r="F76" s="7">
        <f t="shared" si="14"/>
        <v>10006.751831</v>
      </c>
      <c r="G76" s="7">
        <f t="shared" si="15"/>
        <v>705476.00408550003</v>
      </c>
      <c r="H76" s="7">
        <f t="shared" si="16"/>
        <v>20013.503661999999</v>
      </c>
      <c r="I76" s="7">
        <f t="shared" si="22"/>
        <v>1410952.0081710001</v>
      </c>
      <c r="J76" s="7">
        <f t="shared" si="17"/>
        <v>50033.759155</v>
      </c>
      <c r="K76" s="7">
        <f t="shared" si="18"/>
        <v>3527380.0204274999</v>
      </c>
      <c r="L76" s="7">
        <f t="shared" si="19"/>
        <v>70047.262816999995</v>
      </c>
      <c r="M76" s="7">
        <f t="shared" si="18"/>
        <v>4938332.0285984995</v>
      </c>
    </row>
    <row r="77" spans="1:13" x14ac:dyDescent="0.25">
      <c r="A77" s="1">
        <v>71</v>
      </c>
      <c r="B77" s="5">
        <v>1674.13</v>
      </c>
      <c r="C77" s="9">
        <f t="shared" si="20"/>
        <v>1.6741300000000001E-2</v>
      </c>
      <c r="D77" s="7">
        <f t="shared" si="21"/>
        <v>1.6741300000000001</v>
      </c>
      <c r="E77" s="7">
        <v>672642</v>
      </c>
      <c r="F77" s="7">
        <f t="shared" si="14"/>
        <v>11260.9015146</v>
      </c>
      <c r="G77" s="7">
        <f t="shared" si="15"/>
        <v>805154.45829390001</v>
      </c>
      <c r="H77" s="7">
        <f t="shared" si="16"/>
        <v>22521.8030292</v>
      </c>
      <c r="I77" s="7">
        <f t="shared" si="22"/>
        <v>1610308.9165878</v>
      </c>
      <c r="J77" s="7">
        <f t="shared" si="17"/>
        <v>56304.507573000003</v>
      </c>
      <c r="K77" s="7">
        <f t="shared" si="18"/>
        <v>4025772.2914695004</v>
      </c>
      <c r="L77" s="7">
        <f t="shared" si="19"/>
        <v>78826.310602199999</v>
      </c>
      <c r="M77" s="7">
        <f t="shared" si="18"/>
        <v>5636081.2080573002</v>
      </c>
    </row>
    <row r="78" spans="1:13" x14ac:dyDescent="0.25">
      <c r="A78" s="1">
        <v>72</v>
      </c>
      <c r="B78" s="5">
        <v>1856.27</v>
      </c>
      <c r="C78" s="9">
        <f t="shared" si="20"/>
        <v>1.8562700000000001E-2</v>
      </c>
      <c r="D78" s="7">
        <f t="shared" si="21"/>
        <v>1.8562700000000001</v>
      </c>
      <c r="E78" s="7">
        <v>702415</v>
      </c>
      <c r="F78" s="7">
        <f t="shared" si="14"/>
        <v>13038.718920500001</v>
      </c>
      <c r="G78" s="7">
        <f t="shared" si="15"/>
        <v>945307.12173625012</v>
      </c>
      <c r="H78" s="7">
        <f t="shared" si="16"/>
        <v>26077.437841000003</v>
      </c>
      <c r="I78" s="7">
        <f t="shared" si="22"/>
        <v>1890614.2434725002</v>
      </c>
      <c r="J78" s="7">
        <f t="shared" si="17"/>
        <v>65193.594602500008</v>
      </c>
      <c r="K78" s="7">
        <f t="shared" si="18"/>
        <v>4726535.6086812504</v>
      </c>
      <c r="L78" s="7">
        <f t="shared" si="19"/>
        <v>91271.032443500008</v>
      </c>
      <c r="M78" s="7">
        <f t="shared" si="18"/>
        <v>6617149.8521537501</v>
      </c>
    </row>
    <row r="79" spans="1:13" x14ac:dyDescent="0.25">
      <c r="A79" s="1">
        <v>73</v>
      </c>
      <c r="B79" s="5">
        <v>2064.19</v>
      </c>
      <c r="C79" s="9">
        <f t="shared" si="20"/>
        <v>2.0641900000000001E-2</v>
      </c>
      <c r="D79" s="7">
        <f t="shared" si="21"/>
        <v>2.06419</v>
      </c>
      <c r="E79" s="7">
        <v>753009</v>
      </c>
      <c r="F79" s="7">
        <f t="shared" si="14"/>
        <v>15543.5364771</v>
      </c>
      <c r="G79" s="7">
        <f t="shared" si="15"/>
        <v>1142449.93106685</v>
      </c>
      <c r="H79" s="7">
        <f t="shared" si="16"/>
        <v>31087.072954200001</v>
      </c>
      <c r="I79" s="7">
        <f t="shared" si="22"/>
        <v>2284899.8621336999</v>
      </c>
      <c r="J79" s="7">
        <f t="shared" si="17"/>
        <v>77717.682385499997</v>
      </c>
      <c r="K79" s="7">
        <f t="shared" si="18"/>
        <v>5712249.6553342501</v>
      </c>
      <c r="L79" s="7">
        <f t="shared" si="19"/>
        <v>108804.7553397</v>
      </c>
      <c r="M79" s="7">
        <f t="shared" si="18"/>
        <v>7997149.5174679505</v>
      </c>
    </row>
    <row r="80" spans="1:13" x14ac:dyDescent="0.25">
      <c r="A80" s="1">
        <v>74</v>
      </c>
      <c r="B80" s="5">
        <v>2301.335</v>
      </c>
      <c r="C80" s="9">
        <f t="shared" si="20"/>
        <v>2.3013350000000002E-2</v>
      </c>
      <c r="D80" s="7">
        <f t="shared" si="21"/>
        <v>2.3013350000000004</v>
      </c>
      <c r="E80" s="7">
        <v>575023</v>
      </c>
      <c r="F80" s="7">
        <f t="shared" si="14"/>
        <v>13233.205557050002</v>
      </c>
      <c r="G80" s="7">
        <f t="shared" si="15"/>
        <v>985873.81400022516</v>
      </c>
      <c r="H80" s="7">
        <f t="shared" si="16"/>
        <v>26466.411114100003</v>
      </c>
      <c r="I80" s="7">
        <f t="shared" si="22"/>
        <v>1971747.6280004503</v>
      </c>
      <c r="J80" s="7">
        <f t="shared" si="17"/>
        <v>66166.027785250015</v>
      </c>
      <c r="K80" s="7">
        <f t="shared" si="18"/>
        <v>4929369.0700011263</v>
      </c>
      <c r="L80" s="7">
        <f t="shared" si="19"/>
        <v>92632.438899350003</v>
      </c>
      <c r="M80" s="7">
        <f t="shared" si="18"/>
        <v>6901116.6980015757</v>
      </c>
    </row>
    <row r="81" spans="1:13" x14ac:dyDescent="0.25">
      <c r="A81" s="1">
        <v>75</v>
      </c>
      <c r="B81" s="5">
        <v>2570.0950000000003</v>
      </c>
      <c r="C81" s="9">
        <f t="shared" si="20"/>
        <v>2.5700950000000004E-2</v>
      </c>
      <c r="D81" s="7">
        <f t="shared" si="21"/>
        <v>2.5700950000000002</v>
      </c>
      <c r="E81" s="7">
        <v>549939</v>
      </c>
      <c r="F81" s="7">
        <f t="shared" si="14"/>
        <v>14133.954742050002</v>
      </c>
      <c r="G81" s="7">
        <f t="shared" si="15"/>
        <v>1067113.5830247751</v>
      </c>
      <c r="H81" s="7">
        <f t="shared" si="16"/>
        <v>28267.909484100004</v>
      </c>
      <c r="I81" s="7">
        <f t="shared" si="22"/>
        <v>2134227.1660495503</v>
      </c>
      <c r="J81" s="7">
        <f t="shared" si="17"/>
        <v>70669.77371025001</v>
      </c>
      <c r="K81" s="7">
        <f t="shared" si="18"/>
        <v>5335567.9151238762</v>
      </c>
      <c r="L81" s="7">
        <f t="shared" si="19"/>
        <v>98937.683194350015</v>
      </c>
      <c r="M81" s="7">
        <f t="shared" si="18"/>
        <v>7469795.0811734265</v>
      </c>
    </row>
    <row r="82" spans="1:13" x14ac:dyDescent="0.25">
      <c r="A82" s="1">
        <v>76</v>
      </c>
      <c r="B82" s="5">
        <v>2872.54</v>
      </c>
      <c r="C82" s="9">
        <f t="shared" si="20"/>
        <v>2.8725399999999998E-2</v>
      </c>
      <c r="D82" s="7">
        <f t="shared" si="21"/>
        <v>2.8725399999999999</v>
      </c>
      <c r="E82" s="7">
        <v>540477</v>
      </c>
      <c r="F82" s="7">
        <f t="shared" si="14"/>
        <v>15525.418015799998</v>
      </c>
      <c r="G82" s="7">
        <f t="shared" si="15"/>
        <v>1187694.4782087</v>
      </c>
      <c r="H82" s="7">
        <f t="shared" si="16"/>
        <v>31050.836031599996</v>
      </c>
      <c r="I82" s="7">
        <f t="shared" si="22"/>
        <v>2375388.9564173999</v>
      </c>
      <c r="J82" s="7">
        <f t="shared" si="17"/>
        <v>77627.090078999987</v>
      </c>
      <c r="K82" s="7">
        <f t="shared" si="18"/>
        <v>5938472.3910434991</v>
      </c>
      <c r="L82" s="7">
        <f t="shared" si="19"/>
        <v>108677.92611059999</v>
      </c>
      <c r="M82" s="7">
        <f t="shared" si="18"/>
        <v>8313861.3474608995</v>
      </c>
    </row>
    <row r="83" spans="1:13" x14ac:dyDescent="0.25">
      <c r="A83" s="1">
        <v>77</v>
      </c>
      <c r="B83" s="5">
        <v>3211.6849999999999</v>
      </c>
      <c r="C83" s="9">
        <f t="shared" si="20"/>
        <v>3.2116850000000002E-2</v>
      </c>
      <c r="D83" s="7">
        <f t="shared" si="21"/>
        <v>3.2116850000000001</v>
      </c>
      <c r="E83" s="7">
        <v>494925</v>
      </c>
      <c r="F83" s="7">
        <f t="shared" si="14"/>
        <v>15895.431986250002</v>
      </c>
      <c r="G83" s="7">
        <f t="shared" si="15"/>
        <v>1231895.9789343751</v>
      </c>
      <c r="H83" s="7">
        <f t="shared" si="16"/>
        <v>31790.863972500003</v>
      </c>
      <c r="I83" s="7">
        <f t="shared" si="22"/>
        <v>2463791.9578687502</v>
      </c>
      <c r="J83" s="7">
        <f t="shared" si="17"/>
        <v>79477.159931250004</v>
      </c>
      <c r="K83" s="7">
        <f t="shared" si="18"/>
        <v>6159479.8946718751</v>
      </c>
      <c r="L83" s="7">
        <f t="shared" si="19"/>
        <v>111268.02390375001</v>
      </c>
      <c r="M83" s="7">
        <f t="shared" si="18"/>
        <v>8623271.8525406253</v>
      </c>
    </row>
    <row r="84" spans="1:13" x14ac:dyDescent="0.25">
      <c r="A84" s="1">
        <v>78</v>
      </c>
      <c r="B84" s="5">
        <v>3592.0750000000003</v>
      </c>
      <c r="C84" s="9">
        <f t="shared" si="20"/>
        <v>3.5920750000000001E-2</v>
      </c>
      <c r="D84" s="7">
        <f t="shared" si="21"/>
        <v>3.5920750000000004</v>
      </c>
      <c r="E84" s="7">
        <v>435050</v>
      </c>
      <c r="F84" s="7">
        <f t="shared" si="14"/>
        <v>15627.322287500001</v>
      </c>
      <c r="G84" s="7">
        <f t="shared" si="15"/>
        <v>1226744.7995687502</v>
      </c>
      <c r="H84" s="7">
        <f t="shared" si="16"/>
        <v>31254.644575000002</v>
      </c>
      <c r="I84" s="7">
        <f t="shared" si="22"/>
        <v>2453489.5991375004</v>
      </c>
      <c r="J84" s="7">
        <f t="shared" si="17"/>
        <v>78136.611437500003</v>
      </c>
      <c r="K84" s="7">
        <f t="shared" si="18"/>
        <v>6133723.9978437498</v>
      </c>
      <c r="L84" s="7">
        <f t="shared" si="19"/>
        <v>109391.2560125</v>
      </c>
      <c r="M84" s="7">
        <f t="shared" si="18"/>
        <v>8587213.5969812497</v>
      </c>
    </row>
    <row r="85" spans="1:13" x14ac:dyDescent="0.25">
      <c r="A85" s="1">
        <v>79</v>
      </c>
      <c r="B85" s="5">
        <v>4019.915</v>
      </c>
      <c r="C85" s="9">
        <f t="shared" si="20"/>
        <v>4.0199150000000003E-2</v>
      </c>
      <c r="D85" s="7">
        <f t="shared" si="21"/>
        <v>4.0199150000000001</v>
      </c>
      <c r="E85" s="7">
        <v>383368</v>
      </c>
      <c r="F85" s="7">
        <f t="shared" si="14"/>
        <v>15411.067737200001</v>
      </c>
      <c r="G85" s="7">
        <f t="shared" si="15"/>
        <v>1225179.8851074001</v>
      </c>
      <c r="H85" s="7">
        <f t="shared" si="16"/>
        <v>30822.135474400002</v>
      </c>
      <c r="I85" s="7">
        <f t="shared" si="22"/>
        <v>2450359.7702148003</v>
      </c>
      <c r="J85" s="7">
        <f t="shared" si="17"/>
        <v>77055.338686000003</v>
      </c>
      <c r="K85" s="7">
        <f t="shared" si="18"/>
        <v>6125899.4255370004</v>
      </c>
      <c r="L85" s="7">
        <f t="shared" si="19"/>
        <v>107877.4741604</v>
      </c>
      <c r="M85" s="7">
        <f t="shared" si="18"/>
        <v>8576259.1957517993</v>
      </c>
    </row>
    <row r="86" spans="1:13" x14ac:dyDescent="0.25">
      <c r="A86" s="1">
        <v>80</v>
      </c>
      <c r="B86" s="5">
        <v>4504.67</v>
      </c>
      <c r="C86" s="9">
        <f t="shared" si="20"/>
        <v>4.5046700000000002E-2</v>
      </c>
      <c r="D86" s="7">
        <f t="shared" si="21"/>
        <v>4.50467</v>
      </c>
      <c r="E86" s="7">
        <v>386890</v>
      </c>
      <c r="F86" s="7">
        <f t="shared" si="14"/>
        <v>17428.117763000002</v>
      </c>
      <c r="G86" s="7">
        <f t="shared" si="15"/>
        <v>1402963.4799215002</v>
      </c>
      <c r="H86" s="7">
        <f t="shared" si="16"/>
        <v>34856.235526000004</v>
      </c>
      <c r="I86" s="7">
        <f t="shared" si="22"/>
        <v>2805926.9598430004</v>
      </c>
      <c r="J86" s="7">
        <f t="shared" si="17"/>
        <v>87140.58881500001</v>
      </c>
      <c r="K86" s="7">
        <f t="shared" si="18"/>
        <v>7014817.399607501</v>
      </c>
      <c r="L86" s="7">
        <f t="shared" si="19"/>
        <v>121996.82434100001</v>
      </c>
      <c r="M86" s="7">
        <f t="shared" si="18"/>
        <v>9820744.3594505005</v>
      </c>
    </row>
    <row r="87" spans="1:13" x14ac:dyDescent="0.25">
      <c r="A87" s="1">
        <v>81</v>
      </c>
      <c r="B87" s="5">
        <v>5061.2749999999996</v>
      </c>
      <c r="C87" s="9">
        <f t="shared" si="20"/>
        <v>5.0612749999999998E-2</v>
      </c>
      <c r="D87" s="7">
        <f t="shared" si="21"/>
        <v>5.0612750000000002</v>
      </c>
      <c r="E87" s="7">
        <v>373288</v>
      </c>
      <c r="F87" s="7">
        <f t="shared" si="14"/>
        <v>18893.132222</v>
      </c>
      <c r="G87" s="7">
        <f t="shared" si="15"/>
        <v>1539790.2760930001</v>
      </c>
      <c r="H87" s="7">
        <f t="shared" si="16"/>
        <v>37786.264444</v>
      </c>
      <c r="I87" s="7">
        <f t="shared" si="22"/>
        <v>3079580.5521860002</v>
      </c>
      <c r="J87" s="7">
        <f t="shared" si="17"/>
        <v>94465.661110000001</v>
      </c>
      <c r="K87" s="7">
        <f t="shared" si="18"/>
        <v>7698951.3804649999</v>
      </c>
      <c r="L87" s="7">
        <f t="shared" si="19"/>
        <v>132251.92555400002</v>
      </c>
      <c r="M87" s="7">
        <f t="shared" si="18"/>
        <v>10778531.932651002</v>
      </c>
    </row>
    <row r="88" spans="1:13" x14ac:dyDescent="0.25">
      <c r="A88" s="1">
        <v>82</v>
      </c>
      <c r="B88" s="5">
        <v>5704.2449999999999</v>
      </c>
      <c r="C88" s="9">
        <f t="shared" si="20"/>
        <v>5.7042450000000001E-2</v>
      </c>
      <c r="D88" s="7">
        <f t="shared" si="21"/>
        <v>5.7042450000000002</v>
      </c>
      <c r="E88" s="7">
        <v>350944</v>
      </c>
      <c r="F88" s="7">
        <f t="shared" si="14"/>
        <v>20018.705572800001</v>
      </c>
      <c r="G88" s="7">
        <f t="shared" si="15"/>
        <v>1651543.2097560002</v>
      </c>
      <c r="H88" s="7">
        <f t="shared" si="16"/>
        <v>40037.411145600003</v>
      </c>
      <c r="I88" s="7">
        <f t="shared" si="22"/>
        <v>3303086.4195120004</v>
      </c>
      <c r="J88" s="7">
        <f t="shared" si="17"/>
        <v>100093.527864</v>
      </c>
      <c r="K88" s="7">
        <f t="shared" si="18"/>
        <v>8257716.0487799998</v>
      </c>
      <c r="L88" s="7">
        <f t="shared" si="19"/>
        <v>140130.9390096</v>
      </c>
      <c r="M88" s="7">
        <f t="shared" si="18"/>
        <v>11560802.468292</v>
      </c>
    </row>
    <row r="89" spans="1:13" x14ac:dyDescent="0.25">
      <c r="A89" s="1">
        <v>83</v>
      </c>
      <c r="B89" s="5">
        <v>6444.9750000000004</v>
      </c>
      <c r="C89" s="9">
        <f t="shared" si="20"/>
        <v>6.444975E-2</v>
      </c>
      <c r="D89" s="7">
        <f t="shared" si="21"/>
        <v>6.4449750000000003</v>
      </c>
      <c r="E89" s="7">
        <v>322102</v>
      </c>
      <c r="F89" s="7">
        <f t="shared" si="14"/>
        <v>20759.393374499999</v>
      </c>
      <c r="G89" s="7">
        <f t="shared" si="15"/>
        <v>1733409.3467707499</v>
      </c>
      <c r="H89" s="7">
        <f t="shared" si="16"/>
        <v>41518.786748999999</v>
      </c>
      <c r="I89" s="7">
        <f t="shared" si="22"/>
        <v>3466818.6935414998</v>
      </c>
      <c r="J89" s="7">
        <f t="shared" si="17"/>
        <v>103796.96687249999</v>
      </c>
      <c r="K89" s="7">
        <f t="shared" si="18"/>
        <v>8667046.7338537499</v>
      </c>
      <c r="L89" s="7">
        <f t="shared" si="19"/>
        <v>145315.75362149999</v>
      </c>
      <c r="M89" s="7">
        <f t="shared" si="18"/>
        <v>12133865.427395249</v>
      </c>
    </row>
    <row r="90" spans="1:13" x14ac:dyDescent="0.25">
      <c r="A90" s="1">
        <v>84</v>
      </c>
      <c r="B90" s="5">
        <v>7295.1449999999995</v>
      </c>
      <c r="C90" s="9">
        <f t="shared" si="20"/>
        <v>7.2951450000000001E-2</v>
      </c>
      <c r="D90" s="7">
        <f t="shared" si="21"/>
        <v>7.2951449999999998</v>
      </c>
      <c r="E90" s="7">
        <v>292999</v>
      </c>
      <c r="F90" s="7">
        <f t="shared" si="14"/>
        <v>21374.70189855</v>
      </c>
      <c r="G90" s="7">
        <f t="shared" si="15"/>
        <v>1806162.310427475</v>
      </c>
      <c r="H90" s="7">
        <f t="shared" si="16"/>
        <v>42749.4037971</v>
      </c>
      <c r="I90" s="7">
        <f t="shared" si="22"/>
        <v>3612324.62085495</v>
      </c>
      <c r="J90" s="7">
        <f t="shared" si="17"/>
        <v>106873.50949275</v>
      </c>
      <c r="K90" s="7">
        <f t="shared" si="18"/>
        <v>9030811.5521373749</v>
      </c>
      <c r="L90" s="7">
        <f t="shared" si="19"/>
        <v>149622.91328985</v>
      </c>
      <c r="M90" s="7">
        <f t="shared" si="18"/>
        <v>12643136.172992324</v>
      </c>
    </row>
    <row r="91" spans="1:13" x14ac:dyDescent="0.25">
      <c r="A91" s="1">
        <v>85</v>
      </c>
      <c r="B91" s="5">
        <v>8262.02</v>
      </c>
      <c r="C91" s="9">
        <f t="shared" si="20"/>
        <v>8.2620200000000005E-2</v>
      </c>
      <c r="D91" s="7">
        <f t="shared" si="21"/>
        <v>8.2620199999999997</v>
      </c>
      <c r="E91" s="7">
        <v>264997</v>
      </c>
      <c r="F91" s="7">
        <f t="shared" si="14"/>
        <v>21894.105139400002</v>
      </c>
      <c r="G91" s="7">
        <f t="shared" si="15"/>
        <v>1871945.9894187001</v>
      </c>
      <c r="H91" s="7">
        <f t="shared" si="16"/>
        <v>43788.210278800005</v>
      </c>
      <c r="I91" s="7">
        <f t="shared" si="22"/>
        <v>3743891.9788374002</v>
      </c>
      <c r="J91" s="7">
        <f t="shared" si="17"/>
        <v>109470.525697</v>
      </c>
      <c r="K91" s="7">
        <f t="shared" si="18"/>
        <v>9359729.9470934998</v>
      </c>
      <c r="L91" s="7">
        <f t="shared" si="19"/>
        <v>153258.73597580002</v>
      </c>
      <c r="M91" s="7">
        <f t="shared" si="18"/>
        <v>13103621.925930902</v>
      </c>
    </row>
    <row r="92" spans="1:13" x14ac:dyDescent="0.25">
      <c r="A92" s="1">
        <v>86</v>
      </c>
      <c r="B92" s="5">
        <v>9346.0550000000003</v>
      </c>
      <c r="C92" s="9">
        <f t="shared" si="20"/>
        <v>9.3460550000000003E-2</v>
      </c>
      <c r="D92" s="7">
        <f t="shared" si="21"/>
        <v>9.3460549999999998</v>
      </c>
      <c r="E92" s="7">
        <v>231822</v>
      </c>
      <c r="F92" s="7">
        <f t="shared" si="14"/>
        <v>21666.2116221</v>
      </c>
      <c r="G92" s="7">
        <f t="shared" si="15"/>
        <v>1874127.30531165</v>
      </c>
      <c r="H92" s="7">
        <f t="shared" si="16"/>
        <v>43332.423244199999</v>
      </c>
      <c r="I92" s="7">
        <f t="shared" si="22"/>
        <v>3748254.6106233001</v>
      </c>
      <c r="J92" s="7">
        <f t="shared" si="17"/>
        <v>108331.0581105</v>
      </c>
      <c r="K92" s="7">
        <f t="shared" si="18"/>
        <v>9370636.5265582502</v>
      </c>
      <c r="L92" s="7">
        <f t="shared" si="19"/>
        <v>151663.48135469999</v>
      </c>
      <c r="M92" s="7">
        <f t="shared" si="18"/>
        <v>13118891.13718155</v>
      </c>
    </row>
    <row r="93" spans="1:13" x14ac:dyDescent="0.25">
      <c r="A93" s="1">
        <v>87</v>
      </c>
      <c r="B93" s="5">
        <v>10548.07</v>
      </c>
      <c r="C93" s="9">
        <f t="shared" si="20"/>
        <v>0.1054807</v>
      </c>
      <c r="D93" s="7">
        <f t="shared" si="21"/>
        <v>10.548069999999999</v>
      </c>
      <c r="E93" s="7">
        <v>206428</v>
      </c>
      <c r="F93" s="7">
        <f t="shared" si="14"/>
        <v>21774.1699396</v>
      </c>
      <c r="G93" s="7">
        <f t="shared" si="15"/>
        <v>1905239.869715</v>
      </c>
      <c r="H93" s="7">
        <f t="shared" si="16"/>
        <v>43548.339879200001</v>
      </c>
      <c r="I93" s="7">
        <f t="shared" si="22"/>
        <v>3810479.7394300001</v>
      </c>
      <c r="J93" s="7">
        <f t="shared" si="17"/>
        <v>108870.84969800001</v>
      </c>
      <c r="K93" s="7">
        <f t="shared" si="18"/>
        <v>9526199.3485749997</v>
      </c>
      <c r="L93" s="7">
        <f t="shared" si="19"/>
        <v>152419.18957720001</v>
      </c>
      <c r="M93" s="7">
        <f t="shared" si="18"/>
        <v>13336679.088005001</v>
      </c>
    </row>
    <row r="94" spans="1:13" x14ac:dyDescent="0.25">
      <c r="A94" s="1">
        <v>88</v>
      </c>
      <c r="B94" s="5">
        <v>11871.174999999999</v>
      </c>
      <c r="C94" s="9">
        <f t="shared" si="20"/>
        <v>0.11871174999999999</v>
      </c>
      <c r="D94" s="7">
        <f t="shared" si="21"/>
        <v>11.871174999999999</v>
      </c>
      <c r="E94" s="7">
        <v>185189</v>
      </c>
      <c r="F94" s="7">
        <f t="shared" si="14"/>
        <v>21984.110270749999</v>
      </c>
      <c r="G94" s="7">
        <f t="shared" si="15"/>
        <v>1945593.7589613749</v>
      </c>
      <c r="H94" s="7">
        <f t="shared" si="16"/>
        <v>43968.220541499999</v>
      </c>
      <c r="I94" s="7">
        <f t="shared" si="22"/>
        <v>3891187.5179227497</v>
      </c>
      <c r="J94" s="7">
        <f t="shared" si="17"/>
        <v>109920.55135374999</v>
      </c>
      <c r="K94" s="7">
        <f t="shared" si="18"/>
        <v>9727968.7948068753</v>
      </c>
      <c r="L94" s="7">
        <f t="shared" si="19"/>
        <v>153888.77189524999</v>
      </c>
      <c r="M94" s="7">
        <f t="shared" si="18"/>
        <v>13619156.312729623</v>
      </c>
    </row>
    <row r="95" spans="1:13" x14ac:dyDescent="0.25">
      <c r="A95" s="1">
        <v>89</v>
      </c>
      <c r="B95" s="5">
        <v>13314.755000000001</v>
      </c>
      <c r="C95" s="9">
        <f t="shared" si="20"/>
        <v>0.13314755</v>
      </c>
      <c r="D95" s="7">
        <f t="shared" si="21"/>
        <v>13.314755</v>
      </c>
      <c r="E95" s="7">
        <v>161430</v>
      </c>
      <c r="F95" s="7">
        <f t="shared" si="14"/>
        <v>21494.008996500001</v>
      </c>
      <c r="G95" s="7">
        <f t="shared" si="15"/>
        <v>1923713.8051867501</v>
      </c>
      <c r="H95" s="7">
        <f t="shared" si="16"/>
        <v>42988.017993000001</v>
      </c>
      <c r="I95" s="7">
        <f t="shared" si="22"/>
        <v>3847427.6103735003</v>
      </c>
      <c r="J95" s="7">
        <f t="shared" si="17"/>
        <v>107470.0449825</v>
      </c>
      <c r="K95" s="7">
        <f t="shared" si="18"/>
        <v>9618569.02593375</v>
      </c>
      <c r="L95" s="7">
        <f t="shared" si="19"/>
        <v>150458.06297550001</v>
      </c>
      <c r="M95" s="7">
        <f t="shared" si="18"/>
        <v>13465996.636307251</v>
      </c>
    </row>
    <row r="96" spans="1:13" x14ac:dyDescent="0.25">
      <c r="A96" s="1">
        <v>90</v>
      </c>
      <c r="B96" s="5">
        <v>14880.674999999999</v>
      </c>
      <c r="C96" s="9">
        <f t="shared" si="20"/>
        <v>0.14880674999999999</v>
      </c>
      <c r="D96" s="7">
        <f t="shared" si="21"/>
        <v>14.880674999999998</v>
      </c>
      <c r="E96" s="8">
        <v>139390</v>
      </c>
      <c r="F96" s="7">
        <f t="shared" si="14"/>
        <v>20742.172882499999</v>
      </c>
      <c r="G96" s="7">
        <f t="shared" si="15"/>
        <v>1877166.6458662499</v>
      </c>
      <c r="H96" s="7">
        <f t="shared" si="16"/>
        <v>41484.345764999998</v>
      </c>
      <c r="I96" s="7">
        <f t="shared" si="22"/>
        <v>3754333.2917324998</v>
      </c>
      <c r="J96" s="7">
        <f t="shared" si="17"/>
        <v>103710.8644125</v>
      </c>
      <c r="K96" s="7">
        <f t="shared" si="18"/>
        <v>9385833.2293312494</v>
      </c>
      <c r="L96" s="7">
        <f t="shared" si="19"/>
        <v>139390</v>
      </c>
      <c r="M96" s="7">
        <f t="shared" si="18"/>
        <v>12614795</v>
      </c>
    </row>
    <row r="97" spans="1:13" x14ac:dyDescent="0.25">
      <c r="A97" s="1">
        <v>91</v>
      </c>
      <c r="B97" s="5">
        <v>16573.145</v>
      </c>
      <c r="C97" s="9">
        <f t="shared" si="20"/>
        <v>0.16573145</v>
      </c>
      <c r="D97" s="7">
        <f t="shared" si="21"/>
        <v>16.573145</v>
      </c>
      <c r="E97" s="8">
        <v>112650</v>
      </c>
      <c r="F97" s="7">
        <f t="shared" si="14"/>
        <v>18669.647842499999</v>
      </c>
      <c r="G97" s="7">
        <f t="shared" si="15"/>
        <v>1708272.7775887498</v>
      </c>
      <c r="H97" s="7">
        <f t="shared" si="16"/>
        <v>37339.295684999997</v>
      </c>
      <c r="I97" s="7">
        <f t="shared" si="22"/>
        <v>3416545.5551774995</v>
      </c>
      <c r="J97" s="7">
        <f t="shared" si="17"/>
        <v>93348.23921249999</v>
      </c>
      <c r="K97" s="7">
        <f t="shared" si="18"/>
        <v>8541363.8879437484</v>
      </c>
      <c r="L97" s="7">
        <f t="shared" si="19"/>
        <v>112650</v>
      </c>
      <c r="M97" s="7">
        <f t="shared" si="18"/>
        <v>10307475</v>
      </c>
    </row>
    <row r="98" spans="1:13" x14ac:dyDescent="0.25">
      <c r="A98" s="1">
        <v>92</v>
      </c>
      <c r="B98" s="5">
        <v>18385.97</v>
      </c>
      <c r="C98" s="9">
        <f t="shared" si="20"/>
        <v>0.18385970000000001</v>
      </c>
      <c r="D98" s="7">
        <f t="shared" si="21"/>
        <v>18.38597</v>
      </c>
      <c r="E98" s="8">
        <v>90030</v>
      </c>
      <c r="F98" s="7">
        <f t="shared" si="14"/>
        <v>16552.888791000001</v>
      </c>
      <c r="G98" s="7">
        <f t="shared" si="15"/>
        <v>1531142.2131675002</v>
      </c>
      <c r="H98" s="7">
        <f t="shared" si="16"/>
        <v>33105.777582000002</v>
      </c>
      <c r="I98" s="7">
        <f t="shared" si="22"/>
        <v>3062284.4263350004</v>
      </c>
      <c r="J98" s="7">
        <f t="shared" si="17"/>
        <v>82764.44395500001</v>
      </c>
      <c r="K98" s="7">
        <f t="shared" si="18"/>
        <v>7655711.0658375006</v>
      </c>
      <c r="L98" s="7">
        <f t="shared" si="19"/>
        <v>90030</v>
      </c>
      <c r="M98" s="7">
        <f t="shared" si="18"/>
        <v>8327775</v>
      </c>
    </row>
    <row r="99" spans="1:13" x14ac:dyDescent="0.25">
      <c r="A99" s="1">
        <v>93</v>
      </c>
      <c r="B99" s="5">
        <v>20303.440000000002</v>
      </c>
      <c r="C99" s="9">
        <f t="shared" si="20"/>
        <v>0.20303440000000003</v>
      </c>
      <c r="D99" s="7">
        <f t="shared" si="21"/>
        <v>20.303440000000002</v>
      </c>
      <c r="E99" s="8">
        <v>72270</v>
      </c>
      <c r="F99" s="7">
        <f t="shared" si="14"/>
        <v>14673.296088000003</v>
      </c>
      <c r="G99" s="7">
        <f t="shared" si="15"/>
        <v>1371953.1842280002</v>
      </c>
      <c r="H99" s="7">
        <f t="shared" si="16"/>
        <v>29346.592176000006</v>
      </c>
      <c r="I99" s="7">
        <f t="shared" si="22"/>
        <v>2743906.3684560005</v>
      </c>
      <c r="J99" s="7">
        <f t="shared" si="17"/>
        <v>72270</v>
      </c>
      <c r="K99" s="7">
        <f t="shared" si="18"/>
        <v>6757245</v>
      </c>
      <c r="L99" s="7">
        <f t="shared" si="19"/>
        <v>72270</v>
      </c>
      <c r="M99" s="7">
        <f t="shared" si="18"/>
        <v>6757245</v>
      </c>
    </row>
    <row r="100" spans="1:13" x14ac:dyDescent="0.25">
      <c r="A100" s="1">
        <v>94</v>
      </c>
      <c r="B100" s="5">
        <v>22303.46</v>
      </c>
      <c r="C100" s="9">
        <f t="shared" si="20"/>
        <v>0.2230346</v>
      </c>
      <c r="D100" s="7">
        <f t="shared" si="21"/>
        <v>22.303460000000001</v>
      </c>
      <c r="E100" s="8">
        <v>56330</v>
      </c>
      <c r="F100" s="7">
        <f t="shared" si="14"/>
        <v>12563.539017999999</v>
      </c>
      <c r="G100" s="7">
        <f t="shared" si="15"/>
        <v>1187254.4372010001</v>
      </c>
      <c r="H100" s="7">
        <f t="shared" si="16"/>
        <v>25127.078035999999</v>
      </c>
      <c r="I100" s="7">
        <f t="shared" si="22"/>
        <v>2374508.8744020001</v>
      </c>
      <c r="J100" s="7">
        <f t="shared" si="17"/>
        <v>56330</v>
      </c>
      <c r="K100" s="7">
        <f t="shared" si="18"/>
        <v>5323185</v>
      </c>
      <c r="L100" s="7">
        <f t="shared" si="19"/>
        <v>56330</v>
      </c>
      <c r="M100" s="7">
        <f t="shared" si="18"/>
        <v>5323185</v>
      </c>
    </row>
    <row r="101" spans="1:13" x14ac:dyDescent="0.25">
      <c r="A101" s="1">
        <v>95</v>
      </c>
      <c r="B101" s="5">
        <v>24380.18</v>
      </c>
      <c r="C101" s="9">
        <f t="shared" si="20"/>
        <v>0.24380180000000001</v>
      </c>
      <c r="D101" s="7">
        <f t="shared" si="21"/>
        <v>24.380180000000003</v>
      </c>
      <c r="E101" s="8">
        <v>42520</v>
      </c>
      <c r="F101" s="7">
        <f t="shared" si="14"/>
        <v>10366.452536000001</v>
      </c>
      <c r="G101" s="7">
        <f t="shared" si="15"/>
        <v>989996.2171880001</v>
      </c>
      <c r="H101" s="7">
        <f t="shared" si="16"/>
        <v>20732.905072000001</v>
      </c>
      <c r="I101" s="7">
        <f t="shared" si="22"/>
        <v>1979992.4343760002</v>
      </c>
      <c r="J101" s="7">
        <f t="shared" si="17"/>
        <v>42520</v>
      </c>
      <c r="K101" s="7">
        <f t="shared" si="18"/>
        <v>4060660</v>
      </c>
      <c r="L101" s="7">
        <f t="shared" si="19"/>
        <v>42520</v>
      </c>
      <c r="M101" s="7">
        <f t="shared" si="18"/>
        <v>4060660</v>
      </c>
    </row>
    <row r="102" spans="1:13" x14ac:dyDescent="0.25">
      <c r="A102" s="1">
        <v>96</v>
      </c>
      <c r="B102" s="5">
        <v>26588.42</v>
      </c>
      <c r="C102" s="9">
        <f t="shared" si="20"/>
        <v>0.26588419999999996</v>
      </c>
      <c r="D102" s="7">
        <f t="shared" si="21"/>
        <v>26.588419999999996</v>
      </c>
      <c r="E102" s="8">
        <v>31320</v>
      </c>
      <c r="F102" s="7">
        <f t="shared" si="14"/>
        <v>8327.4931439999982</v>
      </c>
      <c r="G102" s="7">
        <f t="shared" ref="G102:G104" si="23">F102*(A102+0.5)</f>
        <v>803603.08839599986</v>
      </c>
      <c r="H102" s="7">
        <f t="shared" si="16"/>
        <v>16654.986287999996</v>
      </c>
      <c r="I102" s="7">
        <f t="shared" si="22"/>
        <v>1607206.1767919997</v>
      </c>
      <c r="J102" s="7">
        <f t="shared" si="17"/>
        <v>31320</v>
      </c>
      <c r="K102" s="7">
        <f t="shared" si="18"/>
        <v>3022380</v>
      </c>
      <c r="L102" s="7">
        <f t="shared" si="19"/>
        <v>31320</v>
      </c>
      <c r="M102" s="7">
        <f t="shared" si="18"/>
        <v>3022380</v>
      </c>
    </row>
    <row r="103" spans="1:13" x14ac:dyDescent="0.25">
      <c r="A103" s="1">
        <v>97</v>
      </c>
      <c r="B103" s="5">
        <v>28995.33</v>
      </c>
      <c r="C103" s="9">
        <f t="shared" si="20"/>
        <v>0.28995330000000002</v>
      </c>
      <c r="D103" s="7">
        <f t="shared" si="21"/>
        <v>28.995330000000003</v>
      </c>
      <c r="E103" s="8">
        <v>22560</v>
      </c>
      <c r="F103" s="7">
        <f t="shared" si="14"/>
        <v>6541.3464480000002</v>
      </c>
      <c r="G103" s="7">
        <f t="shared" si="23"/>
        <v>637781.27867999999</v>
      </c>
      <c r="H103" s="7">
        <f t="shared" si="16"/>
        <v>13082.692896</v>
      </c>
      <c r="I103" s="7">
        <f t="shared" si="22"/>
        <v>1275562.55736</v>
      </c>
      <c r="J103" s="7">
        <f t="shared" si="17"/>
        <v>22560</v>
      </c>
      <c r="K103" s="7">
        <f t="shared" si="18"/>
        <v>2199600</v>
      </c>
      <c r="L103" s="7">
        <f t="shared" si="19"/>
        <v>22560</v>
      </c>
      <c r="M103" s="7">
        <f t="shared" si="18"/>
        <v>2199600</v>
      </c>
    </row>
    <row r="104" spans="1:13" x14ac:dyDescent="0.25">
      <c r="A104" s="1">
        <v>98</v>
      </c>
      <c r="B104" s="5">
        <v>31575.375</v>
      </c>
      <c r="C104" s="9">
        <f t="shared" si="20"/>
        <v>0.31575375</v>
      </c>
      <c r="D104" s="7">
        <f t="shared" si="21"/>
        <v>31.575375000000001</v>
      </c>
      <c r="E104" s="8">
        <v>16090</v>
      </c>
      <c r="F104" s="7">
        <f t="shared" si="14"/>
        <v>5080.4778374999996</v>
      </c>
      <c r="G104" s="7">
        <f t="shared" si="23"/>
        <v>500427.06699374999</v>
      </c>
      <c r="H104" s="7">
        <f t="shared" si="16"/>
        <v>10160.955674999999</v>
      </c>
      <c r="I104" s="7">
        <f t="shared" si="22"/>
        <v>1000854.1339875</v>
      </c>
      <c r="J104" s="7">
        <f t="shared" si="17"/>
        <v>16090</v>
      </c>
      <c r="K104" s="7">
        <f t="shared" si="18"/>
        <v>1584865</v>
      </c>
      <c r="L104" s="7">
        <f t="shared" si="19"/>
        <v>16090</v>
      </c>
      <c r="M104" s="7">
        <f t="shared" si="18"/>
        <v>1584865</v>
      </c>
    </row>
    <row r="105" spans="1:13" x14ac:dyDescent="0.25">
      <c r="A105" s="1">
        <v>99</v>
      </c>
      <c r="B105" s="5">
        <v>34262.004999999997</v>
      </c>
      <c r="C105" s="9">
        <f t="shared" si="20"/>
        <v>0.34262004999999995</v>
      </c>
      <c r="D105" s="7">
        <f t="shared" si="21"/>
        <v>34.262004999999995</v>
      </c>
      <c r="E105" s="8">
        <v>11220</v>
      </c>
      <c r="F105" s="7">
        <f t="shared" si="14"/>
        <v>3844.1969609999996</v>
      </c>
      <c r="G105" s="7">
        <f>F105*(A105+0.5)</f>
        <v>382497.59761949995</v>
      </c>
      <c r="H105" s="7">
        <f t="shared" si="16"/>
        <v>7688.3939219999993</v>
      </c>
      <c r="I105" s="7">
        <f>H105*($A105+0.5)</f>
        <v>764995.19523899991</v>
      </c>
      <c r="J105" s="7">
        <f t="shared" si="17"/>
        <v>11220</v>
      </c>
      <c r="K105" s="7">
        <f>J105*($A105+0.5)</f>
        <v>1116390</v>
      </c>
      <c r="L105" s="7">
        <f t="shared" si="19"/>
        <v>11220</v>
      </c>
      <c r="M105" s="7">
        <f>L105*($A105+0.5)</f>
        <v>1116390</v>
      </c>
    </row>
    <row r="106" spans="1:13" x14ac:dyDescent="0.25">
      <c r="A106" s="1">
        <v>100</v>
      </c>
      <c r="B106" s="5">
        <v>37014.555</v>
      </c>
      <c r="C106" s="9">
        <f t="shared" si="20"/>
        <v>0.37014554999999999</v>
      </c>
      <c r="D106" s="7">
        <f t="shared" si="21"/>
        <v>37.014555000000001</v>
      </c>
      <c r="E106" s="8">
        <v>7590</v>
      </c>
      <c r="F106" s="7">
        <f t="shared" si="14"/>
        <v>2809.4047244999997</v>
      </c>
      <c r="G106" s="7">
        <f>F106*(A106+0.5)</f>
        <v>282345.17481224996</v>
      </c>
      <c r="H106" s="7">
        <f t="shared" si="16"/>
        <v>5618.8094489999994</v>
      </c>
      <c r="I106" s="7">
        <f>H106*($A106+0.5)</f>
        <v>564690.34962449991</v>
      </c>
      <c r="J106" s="7">
        <f t="shared" si="17"/>
        <v>7590</v>
      </c>
      <c r="K106" s="7">
        <f>J106*($A106+0.5)</f>
        <v>762795</v>
      </c>
      <c r="L106" s="7">
        <f t="shared" si="19"/>
        <v>7590</v>
      </c>
      <c r="M106" s="7">
        <f>L106*($A106+0.5)</f>
        <v>762795</v>
      </c>
    </row>
    <row r="107" spans="1:13" x14ac:dyDescent="0.25">
      <c r="A107" s="1">
        <v>101</v>
      </c>
      <c r="B107" s="5"/>
      <c r="C107" s="9"/>
      <c r="D107" s="7"/>
      <c r="E107" s="8">
        <v>3110</v>
      </c>
      <c r="F107" s="7"/>
      <c r="G107" s="7"/>
      <c r="H107" s="7"/>
      <c r="I107" s="7"/>
      <c r="J107" s="7"/>
      <c r="K107" s="7"/>
      <c r="L107" s="7"/>
      <c r="M107" s="7"/>
    </row>
    <row r="108" spans="1:13" x14ac:dyDescent="0.25">
      <c r="A108" s="1">
        <v>102</v>
      </c>
      <c r="B108" s="5"/>
      <c r="C108" s="9"/>
      <c r="D108" s="7"/>
      <c r="E108" s="8">
        <v>1790</v>
      </c>
      <c r="F108" s="7"/>
      <c r="G108" s="7"/>
      <c r="H108" s="7"/>
      <c r="I108" s="7"/>
      <c r="J108" s="7"/>
      <c r="K108" s="7"/>
      <c r="L108" s="7"/>
      <c r="M108" s="7"/>
    </row>
    <row r="109" spans="1:13" x14ac:dyDescent="0.25">
      <c r="A109" s="1">
        <v>103</v>
      </c>
      <c r="B109" s="5"/>
      <c r="C109" s="9"/>
      <c r="D109" s="7"/>
      <c r="E109" s="8">
        <v>1140</v>
      </c>
      <c r="F109" s="7"/>
      <c r="G109" s="7"/>
      <c r="H109" s="7"/>
      <c r="I109" s="7"/>
      <c r="J109" s="7"/>
      <c r="K109" s="7"/>
      <c r="L109" s="7"/>
      <c r="M109" s="7"/>
    </row>
    <row r="110" spans="1:13" x14ac:dyDescent="0.25">
      <c r="A110" s="1">
        <v>104</v>
      </c>
      <c r="B110" s="5"/>
      <c r="C110" s="9"/>
      <c r="D110" s="7"/>
      <c r="E110" s="8">
        <v>700</v>
      </c>
      <c r="F110" s="7"/>
      <c r="G110" s="7"/>
      <c r="H110" s="7"/>
      <c r="I110" s="7"/>
      <c r="J110" s="7"/>
      <c r="K110" s="7"/>
      <c r="L110" s="7"/>
      <c r="M110" s="7"/>
    </row>
    <row r="111" spans="1:13" x14ac:dyDescent="0.25">
      <c r="A111" s="1">
        <v>105</v>
      </c>
      <c r="B111" s="5"/>
      <c r="C111" s="9"/>
      <c r="D111" s="7"/>
      <c r="E111" s="8">
        <v>790</v>
      </c>
      <c r="F111" s="7"/>
      <c r="G111" s="7"/>
      <c r="H111" s="7"/>
      <c r="I111" s="7"/>
      <c r="J111" s="7"/>
      <c r="K111" s="7"/>
      <c r="L111" s="7"/>
      <c r="M111" s="7"/>
    </row>
    <row r="112" spans="1:13" x14ac:dyDescent="0.25">
      <c r="B112" s="5"/>
      <c r="C112" s="5"/>
      <c r="D112" s="5"/>
      <c r="E112" s="7"/>
      <c r="F112" s="7"/>
      <c r="G112" s="7"/>
      <c r="H112" s="7"/>
      <c r="I112" s="7"/>
      <c r="J112" s="7"/>
      <c r="K112" s="7"/>
      <c r="L112" s="7"/>
      <c r="M112" s="7"/>
    </row>
    <row r="113" spans="1:13" x14ac:dyDescent="0.25">
      <c r="A113" s="11" t="s">
        <v>3</v>
      </c>
      <c r="B113" s="10" t="s">
        <v>38</v>
      </c>
      <c r="C113" s="10"/>
      <c r="D113" s="10"/>
      <c r="E113" s="8">
        <v>609503</v>
      </c>
      <c r="F113" s="7"/>
      <c r="G113" s="7"/>
      <c r="H113" s="7"/>
      <c r="I113" s="7"/>
      <c r="J113" s="7"/>
      <c r="K113" s="7"/>
      <c r="L113" s="7"/>
      <c r="M113" s="7"/>
    </row>
    <row r="115" spans="1:13" x14ac:dyDescent="0.25">
      <c r="C115" s="4" t="s">
        <v>11</v>
      </c>
      <c r="D115" s="4"/>
      <c r="E115" s="7">
        <f>SUM(E6:E106)</f>
        <v>67073701</v>
      </c>
      <c r="F115" s="7">
        <f>SUM(F6:F106)</f>
        <v>597314.74322205014</v>
      </c>
      <c r="H115" s="7">
        <f>SUM(H6:H106)</f>
        <v>1194629.4864441003</v>
      </c>
      <c r="J115" s="7">
        <f>SUM(J6:J106)</f>
        <v>2925442.68232525</v>
      </c>
      <c r="L115" s="7">
        <f>SUM(L6:L106)</f>
        <v>3941976.7886433499</v>
      </c>
    </row>
    <row r="116" spans="1:13" x14ac:dyDescent="0.25">
      <c r="B116" s="1"/>
      <c r="C116" s="4" t="s">
        <v>8</v>
      </c>
      <c r="D116" s="4"/>
      <c r="G116" s="5">
        <f>SUM(G6:G106)/SUM(F6:F106)</f>
        <v>78.305143454009396</v>
      </c>
      <c r="I116" s="5">
        <f>SUM(I6:I106)/SUM(H6:H106)</f>
        <v>78.305143454009396</v>
      </c>
      <c r="K116" s="5">
        <f>SUM(K6:K106)/SUM(J6:J106)</f>
        <v>77.906811993746459</v>
      </c>
      <c r="M116" s="5">
        <f>SUM(M6:M106)/SUM(L6:L106)</f>
        <v>77.265752728852974</v>
      </c>
    </row>
    <row r="117" spans="1:13" x14ac:dyDescent="0.25">
      <c r="B117" s="7"/>
      <c r="C117" s="7"/>
      <c r="D117" s="7"/>
    </row>
    <row r="118" spans="1:13" x14ac:dyDescent="0.25">
      <c r="B118" s="7"/>
      <c r="C118" s="7"/>
      <c r="D118" s="7"/>
    </row>
    <row r="119" spans="1:13" x14ac:dyDescent="0.25">
      <c r="B119" s="7"/>
      <c r="C119" s="7"/>
      <c r="D119" s="7"/>
    </row>
    <row r="120" spans="1:13" x14ac:dyDescent="0.25">
      <c r="B120" s="7"/>
      <c r="C120" s="7"/>
      <c r="D120" s="7"/>
    </row>
    <row r="121" spans="1:13" x14ac:dyDescent="0.25">
      <c r="B121" s="7"/>
      <c r="C121" s="7"/>
      <c r="D121" s="7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7A7C0-FA62-4374-96FD-3A7DD3D2DD9D}">
  <dimension ref="A1:CE27"/>
  <sheetViews>
    <sheetView workbookViewId="0">
      <pane xSplit="29" ySplit="5" topLeftCell="BG6" activePane="bottomRight" state="frozen"/>
      <selection pane="topRight" activeCell="AD1" sqref="AD1"/>
      <selection pane="bottomLeft" activeCell="A6" sqref="A6"/>
      <selection pane="bottomRight" activeCell="BT29" sqref="BT29"/>
    </sheetView>
  </sheetViews>
  <sheetFormatPr defaultRowHeight="15" x14ac:dyDescent="0.25"/>
  <cols>
    <col min="1" max="1" width="13.85546875" bestFit="1" customWidth="1"/>
    <col min="2" max="2" width="20" bestFit="1" customWidth="1"/>
    <col min="3" max="7" width="9" hidden="1" customWidth="1"/>
    <col min="8" max="15" width="9.28515625" hidden="1" customWidth="1"/>
    <col min="16" max="19" width="9" hidden="1" customWidth="1"/>
    <col min="20" max="24" width="9.7109375" hidden="1" customWidth="1"/>
    <col min="25" max="28" width="9" hidden="1" customWidth="1"/>
    <col min="29" max="29" width="8.42578125" hidden="1" customWidth="1"/>
    <col min="30" max="33" width="8.42578125" bestFit="1" customWidth="1"/>
    <col min="34" max="41" width="9.42578125" bestFit="1" customWidth="1"/>
    <col min="51" max="54" width="9.42578125" bestFit="1" customWidth="1"/>
    <col min="55" max="55" width="9" bestFit="1" customWidth="1"/>
  </cols>
  <sheetData>
    <row r="1" spans="1:83" s="14" customFormat="1" ht="14.25" customHeight="1" x14ac:dyDescent="0.2">
      <c r="A1" s="13" t="s">
        <v>12</v>
      </c>
      <c r="C1" s="15">
        <v>1</v>
      </c>
      <c r="D1" s="15">
        <v>2</v>
      </c>
      <c r="E1" s="15">
        <v>3</v>
      </c>
      <c r="F1" s="15">
        <v>4</v>
      </c>
      <c r="G1" s="15">
        <v>5</v>
      </c>
      <c r="H1" s="15">
        <v>6</v>
      </c>
      <c r="I1" s="15">
        <v>7</v>
      </c>
      <c r="J1" s="15">
        <v>8</v>
      </c>
      <c r="K1" s="15">
        <v>9</v>
      </c>
      <c r="L1" s="15">
        <v>10</v>
      </c>
      <c r="M1" s="15">
        <v>11</v>
      </c>
      <c r="N1" s="15">
        <v>12</v>
      </c>
      <c r="O1" s="15">
        <v>13</v>
      </c>
      <c r="P1" s="15">
        <v>14</v>
      </c>
      <c r="Q1" s="15">
        <v>15</v>
      </c>
      <c r="R1" s="15">
        <v>16</v>
      </c>
      <c r="S1" s="15">
        <v>17</v>
      </c>
      <c r="T1" s="15">
        <v>18</v>
      </c>
      <c r="U1" s="15">
        <v>19</v>
      </c>
      <c r="V1" s="15">
        <v>20</v>
      </c>
      <c r="W1" s="15">
        <v>21</v>
      </c>
      <c r="X1" s="15">
        <v>22</v>
      </c>
      <c r="Y1" s="15">
        <v>23</v>
      </c>
      <c r="Z1" s="15">
        <v>24</v>
      </c>
      <c r="AA1" s="15">
        <v>25</v>
      </c>
      <c r="AB1" s="15">
        <v>26</v>
      </c>
      <c r="AC1" s="15">
        <v>27</v>
      </c>
      <c r="AD1" s="15">
        <v>28</v>
      </c>
      <c r="AE1" s="15">
        <v>29</v>
      </c>
      <c r="AF1" s="15">
        <v>30</v>
      </c>
      <c r="AG1" s="15">
        <v>31</v>
      </c>
      <c r="AH1" s="15">
        <v>32</v>
      </c>
      <c r="AI1" s="15">
        <v>33</v>
      </c>
      <c r="AJ1" s="15">
        <v>34</v>
      </c>
      <c r="AK1" s="15">
        <v>35</v>
      </c>
      <c r="AL1" s="15">
        <v>36</v>
      </c>
      <c r="AM1" s="15">
        <v>37</v>
      </c>
      <c r="AN1" s="15">
        <v>38</v>
      </c>
      <c r="AO1" s="15">
        <v>39</v>
      </c>
      <c r="AP1" s="15">
        <v>40</v>
      </c>
      <c r="AQ1" s="15">
        <v>41</v>
      </c>
      <c r="AR1" s="15">
        <v>42</v>
      </c>
      <c r="AS1" s="15">
        <v>43</v>
      </c>
      <c r="AT1" s="15">
        <v>44</v>
      </c>
      <c r="AU1" s="15">
        <v>45</v>
      </c>
      <c r="AV1" s="15">
        <v>46</v>
      </c>
      <c r="AW1" s="15">
        <v>47</v>
      </c>
      <c r="AX1" s="15">
        <v>48</v>
      </c>
      <c r="AY1" s="15">
        <v>49</v>
      </c>
      <c r="AZ1" s="15">
        <v>50</v>
      </c>
      <c r="BA1" s="15">
        <v>51</v>
      </c>
      <c r="BB1" s="15">
        <v>52</v>
      </c>
      <c r="BC1" s="15">
        <v>53</v>
      </c>
      <c r="BD1" s="15">
        <v>1</v>
      </c>
      <c r="BE1" s="15">
        <v>2</v>
      </c>
      <c r="BF1" s="15">
        <v>3</v>
      </c>
      <c r="BG1" s="15">
        <v>4</v>
      </c>
      <c r="BH1" s="15">
        <v>5</v>
      </c>
      <c r="BI1" s="15">
        <v>6</v>
      </c>
      <c r="BJ1" s="15">
        <v>7</v>
      </c>
      <c r="BK1" s="15">
        <v>8</v>
      </c>
      <c r="BL1" s="15">
        <v>9</v>
      </c>
      <c r="BM1" s="15">
        <v>10</v>
      </c>
      <c r="BN1" s="15">
        <v>11</v>
      </c>
      <c r="BO1" s="15">
        <v>12</v>
      </c>
      <c r="BP1" s="15">
        <v>13</v>
      </c>
      <c r="BQ1" s="15">
        <v>14</v>
      </c>
      <c r="BR1" s="15">
        <v>15</v>
      </c>
      <c r="BS1" s="15">
        <v>16</v>
      </c>
      <c r="BT1" s="15">
        <v>17</v>
      </c>
      <c r="BU1" s="15">
        <v>18</v>
      </c>
      <c r="BV1" s="15">
        <v>19</v>
      </c>
      <c r="BW1" s="15">
        <v>20</v>
      </c>
      <c r="BX1" s="15">
        <v>21</v>
      </c>
      <c r="BY1" s="15">
        <v>22</v>
      </c>
      <c r="BZ1" s="15">
        <v>23</v>
      </c>
      <c r="CA1" s="15">
        <v>24</v>
      </c>
      <c r="CB1" s="15">
        <v>25</v>
      </c>
      <c r="CC1" s="15">
        <v>26</v>
      </c>
      <c r="CD1" s="35"/>
      <c r="CE1" s="14" t="s">
        <v>36</v>
      </c>
    </row>
    <row r="2" spans="1:83" s="14" customFormat="1" ht="14.25" customHeight="1" x14ac:dyDescent="0.2">
      <c r="A2" s="16" t="s">
        <v>13</v>
      </c>
      <c r="B2" s="17"/>
      <c r="C2" s="18">
        <v>43833</v>
      </c>
      <c r="D2" s="18">
        <v>43840</v>
      </c>
      <c r="E2" s="18">
        <v>43847</v>
      </c>
      <c r="F2" s="18">
        <v>43854</v>
      </c>
      <c r="G2" s="18">
        <v>43861</v>
      </c>
      <c r="H2" s="18">
        <v>43868</v>
      </c>
      <c r="I2" s="18">
        <v>43875</v>
      </c>
      <c r="J2" s="18">
        <v>43882</v>
      </c>
      <c r="K2" s="18">
        <v>43889</v>
      </c>
      <c r="L2" s="18">
        <v>43896</v>
      </c>
      <c r="M2" s="18">
        <v>43903</v>
      </c>
      <c r="N2" s="18">
        <v>43910</v>
      </c>
      <c r="O2" s="18">
        <v>43917</v>
      </c>
      <c r="P2" s="18">
        <v>43924</v>
      </c>
      <c r="Q2" s="18">
        <v>43931</v>
      </c>
      <c r="R2" s="18">
        <v>43938</v>
      </c>
      <c r="S2" s="18">
        <v>43945</v>
      </c>
      <c r="T2" s="18">
        <v>43952</v>
      </c>
      <c r="U2" s="18">
        <v>43959</v>
      </c>
      <c r="V2" s="18">
        <v>43966</v>
      </c>
      <c r="W2" s="18">
        <v>43973</v>
      </c>
      <c r="X2" s="18">
        <v>43980</v>
      </c>
      <c r="Y2" s="18">
        <v>43987</v>
      </c>
      <c r="Z2" s="18">
        <v>43994</v>
      </c>
      <c r="AA2" s="18">
        <v>44001</v>
      </c>
      <c r="AB2" s="18">
        <v>44008</v>
      </c>
      <c r="AC2" s="18">
        <v>44015</v>
      </c>
      <c r="AD2" s="18">
        <v>44022</v>
      </c>
      <c r="AE2" s="18">
        <v>44029</v>
      </c>
      <c r="AF2" s="18">
        <v>44036</v>
      </c>
      <c r="AG2" s="18">
        <v>44043</v>
      </c>
      <c r="AH2" s="18">
        <v>44050</v>
      </c>
      <c r="AI2" s="18">
        <v>44057</v>
      </c>
      <c r="AJ2" s="18">
        <v>44064</v>
      </c>
      <c r="AK2" s="18">
        <v>44071</v>
      </c>
      <c r="AL2" s="18">
        <v>44078</v>
      </c>
      <c r="AM2" s="18">
        <v>44085</v>
      </c>
      <c r="AN2" s="18">
        <v>44092</v>
      </c>
      <c r="AO2" s="18">
        <v>44099</v>
      </c>
      <c r="AP2" s="18">
        <v>44106</v>
      </c>
      <c r="AQ2" s="18">
        <v>44113</v>
      </c>
      <c r="AR2" s="18">
        <v>44120</v>
      </c>
      <c r="AS2" s="18">
        <v>44127</v>
      </c>
      <c r="AT2" s="18">
        <v>44134</v>
      </c>
      <c r="AU2" s="18">
        <v>44141</v>
      </c>
      <c r="AV2" s="18">
        <v>44148</v>
      </c>
      <c r="AW2" s="18">
        <v>44155</v>
      </c>
      <c r="AX2" s="18">
        <v>44162</v>
      </c>
      <c r="AY2" s="18">
        <v>44169</v>
      </c>
      <c r="AZ2" s="18">
        <v>44176</v>
      </c>
      <c r="BA2" s="18">
        <v>44183</v>
      </c>
      <c r="BB2" s="18">
        <v>44190</v>
      </c>
      <c r="BC2" s="18">
        <v>44197</v>
      </c>
      <c r="BD2" s="18">
        <v>44204</v>
      </c>
      <c r="BE2" s="18">
        <v>44211</v>
      </c>
      <c r="BF2" s="18">
        <v>44218</v>
      </c>
      <c r="BG2" s="18">
        <v>44225</v>
      </c>
      <c r="BH2" s="18">
        <v>44232</v>
      </c>
      <c r="BI2" s="18">
        <v>44239</v>
      </c>
      <c r="BJ2" s="18">
        <v>44246</v>
      </c>
      <c r="BK2" s="18">
        <v>44253</v>
      </c>
      <c r="BL2" s="18">
        <v>44260</v>
      </c>
      <c r="BM2" s="18">
        <v>44267</v>
      </c>
      <c r="BN2" s="18">
        <v>44274</v>
      </c>
      <c r="BO2" s="18">
        <v>44281</v>
      </c>
      <c r="BP2" s="18">
        <v>44288</v>
      </c>
      <c r="BQ2" s="18">
        <v>44295</v>
      </c>
      <c r="BR2" s="18">
        <v>44302</v>
      </c>
      <c r="BS2" s="18">
        <v>44309</v>
      </c>
      <c r="BT2" s="18">
        <v>44316</v>
      </c>
      <c r="BU2" s="18">
        <v>44323</v>
      </c>
      <c r="BV2" s="18">
        <v>44330</v>
      </c>
      <c r="BW2" s="18">
        <v>44337</v>
      </c>
      <c r="BX2" s="18">
        <v>44344</v>
      </c>
      <c r="BY2" s="18">
        <v>44351</v>
      </c>
      <c r="BZ2" s="18">
        <v>44358</v>
      </c>
      <c r="CA2" s="18">
        <v>44365</v>
      </c>
      <c r="CB2" s="18">
        <v>44372</v>
      </c>
      <c r="CC2" s="18">
        <v>44379</v>
      </c>
      <c r="CD2" s="18"/>
    </row>
    <row r="3" spans="1:83" s="14" customFormat="1" ht="15.75" thickBot="1" x14ac:dyDescent="0.3">
      <c r="A3" s="19"/>
      <c r="B3" s="19"/>
      <c r="C3" s="20"/>
      <c r="D3" s="20"/>
      <c r="E3" s="20"/>
      <c r="F3" s="20"/>
      <c r="G3" s="20"/>
      <c r="H3" s="20"/>
      <c r="I3" s="20"/>
      <c r="J3" s="20"/>
      <c r="K3" s="21"/>
      <c r="L3" s="21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0"/>
      <c r="AV3" s="22"/>
      <c r="AW3" s="22"/>
      <c r="AX3" s="22"/>
      <c r="AY3" s="22"/>
      <c r="AZ3" s="22"/>
      <c r="BA3" s="22"/>
      <c r="BB3" s="22"/>
      <c r="BC3" s="22"/>
    </row>
    <row r="4" spans="1:83" s="14" customFormat="1" ht="24" customHeight="1" x14ac:dyDescent="0.2">
      <c r="B4" s="25" t="s">
        <v>15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 t="s">
        <v>14</v>
      </c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4"/>
    </row>
    <row r="5" spans="1:83" s="14" customFormat="1" ht="13.5" customHeight="1" x14ac:dyDescent="0.2">
      <c r="B5" s="30" t="s">
        <v>16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4"/>
    </row>
    <row r="6" spans="1:83" s="14" customFormat="1" ht="13.5" customHeight="1" x14ac:dyDescent="0.25">
      <c r="B6" s="17" t="s">
        <v>17</v>
      </c>
      <c r="C6" s="23">
        <v>48</v>
      </c>
      <c r="D6" s="23">
        <v>50</v>
      </c>
      <c r="E6" s="23">
        <v>69</v>
      </c>
      <c r="F6" s="23">
        <v>53</v>
      </c>
      <c r="G6" s="23">
        <v>50</v>
      </c>
      <c r="H6" s="23">
        <v>30</v>
      </c>
      <c r="I6" s="23">
        <v>43</v>
      </c>
      <c r="J6" s="23">
        <v>51</v>
      </c>
      <c r="K6" s="23">
        <v>49</v>
      </c>
      <c r="L6" s="23">
        <v>56</v>
      </c>
      <c r="M6" s="23">
        <v>53</v>
      </c>
      <c r="N6" s="23">
        <v>44</v>
      </c>
      <c r="O6" s="23">
        <v>49</v>
      </c>
      <c r="P6" s="23">
        <v>51</v>
      </c>
      <c r="Q6" s="23">
        <v>38</v>
      </c>
      <c r="R6" s="23">
        <v>51</v>
      </c>
      <c r="S6" s="23">
        <v>54</v>
      </c>
      <c r="T6" s="23">
        <v>48</v>
      </c>
      <c r="U6" s="23">
        <v>28</v>
      </c>
      <c r="V6" s="23">
        <v>56</v>
      </c>
      <c r="W6" s="23">
        <v>51</v>
      </c>
      <c r="X6" s="23">
        <v>40</v>
      </c>
      <c r="Y6" s="23">
        <v>44</v>
      </c>
      <c r="Z6" s="23">
        <v>44</v>
      </c>
      <c r="AA6" s="23">
        <v>48</v>
      </c>
      <c r="AB6" s="23">
        <v>47</v>
      </c>
      <c r="AC6" s="23">
        <v>47</v>
      </c>
      <c r="AD6" s="23">
        <v>58</v>
      </c>
      <c r="AE6" s="23">
        <v>35</v>
      </c>
      <c r="AF6" s="23">
        <v>49</v>
      </c>
      <c r="AG6" s="23">
        <v>45</v>
      </c>
      <c r="AH6" s="23">
        <v>44</v>
      </c>
      <c r="AI6" s="23">
        <v>50</v>
      </c>
      <c r="AJ6" s="23">
        <v>49</v>
      </c>
      <c r="AK6" s="23">
        <v>38</v>
      </c>
      <c r="AL6" s="23">
        <v>29</v>
      </c>
      <c r="AM6" s="23">
        <v>39</v>
      </c>
      <c r="AN6" s="23">
        <v>36</v>
      </c>
      <c r="AO6" s="23">
        <v>45</v>
      </c>
      <c r="AP6" s="23">
        <v>47</v>
      </c>
      <c r="AQ6" s="23">
        <v>45</v>
      </c>
      <c r="AR6" s="23">
        <v>41</v>
      </c>
      <c r="AS6" s="23">
        <v>34</v>
      </c>
      <c r="AT6" s="31">
        <v>31</v>
      </c>
      <c r="AU6" s="23">
        <v>43</v>
      </c>
      <c r="AV6" s="23">
        <v>45</v>
      </c>
      <c r="AW6" s="23">
        <v>54</v>
      </c>
      <c r="AX6" s="23">
        <v>44</v>
      </c>
      <c r="AY6" s="23">
        <v>50</v>
      </c>
      <c r="AZ6" s="23">
        <v>45</v>
      </c>
      <c r="BA6" s="23">
        <v>46</v>
      </c>
      <c r="BB6" s="32">
        <v>33</v>
      </c>
      <c r="BC6" s="24">
        <v>32</v>
      </c>
      <c r="BD6" s="23">
        <v>52</v>
      </c>
      <c r="BE6" s="23">
        <v>52</v>
      </c>
      <c r="BF6" s="23">
        <v>48</v>
      </c>
      <c r="BG6" s="23">
        <v>59</v>
      </c>
      <c r="BH6" s="23">
        <v>40</v>
      </c>
      <c r="BI6" s="23">
        <v>57</v>
      </c>
      <c r="BJ6" s="23">
        <v>36</v>
      </c>
      <c r="BK6" s="23">
        <v>64</v>
      </c>
      <c r="BL6" s="23">
        <v>52</v>
      </c>
      <c r="BM6" s="23">
        <v>64</v>
      </c>
      <c r="BN6" s="23">
        <v>47</v>
      </c>
      <c r="BO6" s="23">
        <v>56</v>
      </c>
      <c r="BP6" s="23">
        <v>38</v>
      </c>
      <c r="BQ6" s="23">
        <v>44</v>
      </c>
      <c r="BR6" s="23">
        <v>42</v>
      </c>
      <c r="BS6" s="23">
        <v>50</v>
      </c>
      <c r="BT6" s="23">
        <v>35</v>
      </c>
      <c r="BU6" s="23">
        <v>42</v>
      </c>
      <c r="BV6" s="23">
        <v>55</v>
      </c>
      <c r="BW6" s="23">
        <v>52</v>
      </c>
      <c r="BX6" s="23">
        <v>48</v>
      </c>
      <c r="BY6" s="23">
        <v>48</v>
      </c>
      <c r="BZ6" s="23">
        <v>64</v>
      </c>
      <c r="CA6" s="23">
        <v>47</v>
      </c>
      <c r="CB6" s="23">
        <v>39</v>
      </c>
      <c r="CC6" s="23">
        <v>31</v>
      </c>
      <c r="CD6" s="23"/>
      <c r="CE6" s="14">
        <f t="shared" ref="CE6:CE24" si="0">SUM(AD6:CC6)</f>
        <v>2369</v>
      </c>
    </row>
    <row r="7" spans="1:83" s="14" customFormat="1" ht="13.5" customHeight="1" x14ac:dyDescent="0.25">
      <c r="B7" s="33" t="s">
        <v>18</v>
      </c>
      <c r="C7" s="23">
        <v>8</v>
      </c>
      <c r="D7" s="23">
        <v>9</v>
      </c>
      <c r="E7" s="23">
        <v>7</v>
      </c>
      <c r="F7" s="23">
        <v>9</v>
      </c>
      <c r="G7" s="23">
        <v>6</v>
      </c>
      <c r="H7" s="23">
        <v>8</v>
      </c>
      <c r="I7" s="23">
        <v>6</v>
      </c>
      <c r="J7" s="23">
        <v>5</v>
      </c>
      <c r="K7" s="23">
        <v>7</v>
      </c>
      <c r="L7" s="23">
        <v>11</v>
      </c>
      <c r="M7" s="23">
        <v>13</v>
      </c>
      <c r="N7" s="23">
        <v>2</v>
      </c>
      <c r="O7" s="23">
        <v>8</v>
      </c>
      <c r="P7" s="23">
        <v>8</v>
      </c>
      <c r="Q7" s="23">
        <v>6</v>
      </c>
      <c r="R7" s="23">
        <v>6</v>
      </c>
      <c r="S7" s="23">
        <v>6</v>
      </c>
      <c r="T7" s="23">
        <v>8</v>
      </c>
      <c r="U7" s="23">
        <v>6</v>
      </c>
      <c r="V7" s="23">
        <v>10</v>
      </c>
      <c r="W7" s="23">
        <v>4</v>
      </c>
      <c r="X7" s="23">
        <v>6</v>
      </c>
      <c r="Y7" s="23">
        <v>4</v>
      </c>
      <c r="Z7" s="23">
        <v>4</v>
      </c>
      <c r="AA7" s="23">
        <v>10</v>
      </c>
      <c r="AB7" s="23">
        <v>4</v>
      </c>
      <c r="AC7" s="23">
        <v>7</v>
      </c>
      <c r="AD7" s="23">
        <v>3</v>
      </c>
      <c r="AE7" s="23">
        <v>6</v>
      </c>
      <c r="AF7" s="23">
        <v>3</v>
      </c>
      <c r="AG7" s="23">
        <v>11</v>
      </c>
      <c r="AH7" s="23">
        <v>4</v>
      </c>
      <c r="AI7" s="23">
        <v>5</v>
      </c>
      <c r="AJ7" s="23">
        <v>7</v>
      </c>
      <c r="AK7" s="23">
        <v>5</v>
      </c>
      <c r="AL7" s="23">
        <v>3</v>
      </c>
      <c r="AM7" s="23">
        <v>6</v>
      </c>
      <c r="AN7" s="23">
        <v>4</v>
      </c>
      <c r="AO7" s="23">
        <v>7</v>
      </c>
      <c r="AP7" s="23">
        <v>3</v>
      </c>
      <c r="AQ7" s="23">
        <v>6</v>
      </c>
      <c r="AR7" s="26">
        <v>6</v>
      </c>
      <c r="AS7" s="23">
        <v>2</v>
      </c>
      <c r="AT7" s="31">
        <v>6</v>
      </c>
      <c r="AU7" s="23">
        <v>6</v>
      </c>
      <c r="AV7" s="23">
        <v>8</v>
      </c>
      <c r="AW7" s="23">
        <v>11</v>
      </c>
      <c r="AX7" s="23">
        <v>7</v>
      </c>
      <c r="AY7" s="23">
        <v>4</v>
      </c>
      <c r="AZ7" s="23">
        <v>3</v>
      </c>
      <c r="BA7" s="23">
        <v>5</v>
      </c>
      <c r="BB7" s="32">
        <v>7</v>
      </c>
      <c r="BC7" s="24">
        <v>4</v>
      </c>
      <c r="BD7" s="23">
        <v>6</v>
      </c>
      <c r="BE7" s="23">
        <v>3</v>
      </c>
      <c r="BF7" s="23">
        <v>7</v>
      </c>
      <c r="BG7" s="23">
        <v>9</v>
      </c>
      <c r="BH7" s="23">
        <v>3</v>
      </c>
      <c r="BI7" s="23">
        <v>8</v>
      </c>
      <c r="BJ7" s="23">
        <v>9</v>
      </c>
      <c r="BK7" s="23">
        <v>4</v>
      </c>
      <c r="BL7" s="23">
        <v>7</v>
      </c>
      <c r="BM7" s="23">
        <v>5</v>
      </c>
      <c r="BN7" s="23">
        <v>10</v>
      </c>
      <c r="BO7" s="23">
        <v>4</v>
      </c>
      <c r="BP7" s="23">
        <v>4</v>
      </c>
      <c r="BQ7" s="23">
        <v>4</v>
      </c>
      <c r="BR7" s="23">
        <v>6</v>
      </c>
      <c r="BS7" s="23">
        <v>3</v>
      </c>
      <c r="BT7" s="23">
        <v>4</v>
      </c>
      <c r="BU7" s="23">
        <v>9</v>
      </c>
      <c r="BV7" s="23">
        <v>2</v>
      </c>
      <c r="BW7" s="23">
        <v>8</v>
      </c>
      <c r="BX7" s="23">
        <v>5</v>
      </c>
      <c r="BY7" s="23">
        <v>5</v>
      </c>
      <c r="BZ7" s="23">
        <v>5</v>
      </c>
      <c r="CA7" s="23">
        <v>6</v>
      </c>
      <c r="CB7" s="23">
        <v>7</v>
      </c>
      <c r="CC7" s="23">
        <v>6</v>
      </c>
      <c r="CD7" s="23"/>
      <c r="CE7" s="14">
        <f t="shared" si="0"/>
        <v>291</v>
      </c>
    </row>
    <row r="8" spans="1:83" s="14" customFormat="1" ht="13.5" customHeight="1" x14ac:dyDescent="0.25">
      <c r="B8" s="33" t="s">
        <v>19</v>
      </c>
      <c r="C8" s="23">
        <v>4</v>
      </c>
      <c r="D8" s="23">
        <v>8</v>
      </c>
      <c r="E8" s="23">
        <v>5</v>
      </c>
      <c r="F8" s="23">
        <v>4</v>
      </c>
      <c r="G8" s="23">
        <v>5</v>
      </c>
      <c r="H8" s="23">
        <v>4</v>
      </c>
      <c r="I8" s="23">
        <v>2</v>
      </c>
      <c r="J8" s="23">
        <v>6</v>
      </c>
      <c r="K8" s="23">
        <v>6</v>
      </c>
      <c r="L8" s="23">
        <v>2</v>
      </c>
      <c r="M8" s="23">
        <v>3</v>
      </c>
      <c r="N8" s="23">
        <v>6</v>
      </c>
      <c r="O8" s="23">
        <v>1</v>
      </c>
      <c r="P8" s="23">
        <v>5</v>
      </c>
      <c r="Q8" s="23">
        <v>4</v>
      </c>
      <c r="R8" s="23">
        <v>5</v>
      </c>
      <c r="S8" s="23">
        <v>3</v>
      </c>
      <c r="T8" s="23">
        <v>0</v>
      </c>
      <c r="U8" s="23">
        <v>4</v>
      </c>
      <c r="V8" s="23">
        <v>5</v>
      </c>
      <c r="W8" s="23">
        <v>5</v>
      </c>
      <c r="X8" s="23">
        <v>3</v>
      </c>
      <c r="Y8" s="23">
        <v>4</v>
      </c>
      <c r="Z8" s="23">
        <v>2</v>
      </c>
      <c r="AA8" s="23">
        <v>5</v>
      </c>
      <c r="AB8" s="23">
        <v>4</v>
      </c>
      <c r="AC8" s="23">
        <v>2</v>
      </c>
      <c r="AD8" s="23">
        <v>2</v>
      </c>
      <c r="AE8" s="23">
        <v>4</v>
      </c>
      <c r="AF8" s="23">
        <v>5</v>
      </c>
      <c r="AG8" s="23">
        <v>5</v>
      </c>
      <c r="AH8" s="23">
        <v>5</v>
      </c>
      <c r="AI8" s="23">
        <v>2</v>
      </c>
      <c r="AJ8" s="23">
        <v>4</v>
      </c>
      <c r="AK8" s="23">
        <v>7</v>
      </c>
      <c r="AL8" s="23">
        <v>2</v>
      </c>
      <c r="AM8" s="23">
        <v>5</v>
      </c>
      <c r="AN8" s="23">
        <v>4</v>
      </c>
      <c r="AO8" s="23">
        <v>3</v>
      </c>
      <c r="AP8" s="23">
        <v>3</v>
      </c>
      <c r="AQ8" s="23">
        <v>5</v>
      </c>
      <c r="AR8" s="28">
        <v>4</v>
      </c>
      <c r="AS8" s="23">
        <v>7</v>
      </c>
      <c r="AT8" s="31">
        <v>2</v>
      </c>
      <c r="AU8" s="23">
        <v>2</v>
      </c>
      <c r="AV8" s="23">
        <v>7</v>
      </c>
      <c r="AW8" s="23">
        <v>6</v>
      </c>
      <c r="AX8" s="23">
        <v>5</v>
      </c>
      <c r="AY8" s="23">
        <v>3</v>
      </c>
      <c r="AZ8" s="23">
        <v>11</v>
      </c>
      <c r="BA8" s="23">
        <v>4</v>
      </c>
      <c r="BB8" s="32">
        <v>5</v>
      </c>
      <c r="BC8" s="24">
        <v>1</v>
      </c>
      <c r="BD8" s="23">
        <v>4</v>
      </c>
      <c r="BE8" s="23">
        <v>1</v>
      </c>
      <c r="BF8" s="23">
        <v>5</v>
      </c>
      <c r="BG8" s="23">
        <v>8</v>
      </c>
      <c r="BH8" s="23">
        <v>7</v>
      </c>
      <c r="BI8" s="23">
        <v>4</v>
      </c>
      <c r="BJ8" s="23">
        <v>4</v>
      </c>
      <c r="BK8" s="23">
        <v>5</v>
      </c>
      <c r="BL8" s="23">
        <v>0</v>
      </c>
      <c r="BM8" s="23">
        <v>6</v>
      </c>
      <c r="BN8" s="23">
        <v>2</v>
      </c>
      <c r="BO8" s="23">
        <v>3</v>
      </c>
      <c r="BP8" s="23">
        <v>4</v>
      </c>
      <c r="BQ8" s="23">
        <v>3</v>
      </c>
      <c r="BR8" s="23">
        <v>3</v>
      </c>
      <c r="BS8" s="23">
        <v>3</v>
      </c>
      <c r="BT8" s="23">
        <v>2</v>
      </c>
      <c r="BU8" s="23">
        <v>4</v>
      </c>
      <c r="BV8" s="23">
        <v>7</v>
      </c>
      <c r="BW8" s="23">
        <v>5</v>
      </c>
      <c r="BX8" s="23">
        <v>4</v>
      </c>
      <c r="BY8" s="23">
        <v>3</v>
      </c>
      <c r="BZ8" s="23">
        <v>4</v>
      </c>
      <c r="CA8" s="23">
        <v>3</v>
      </c>
      <c r="CB8" s="23">
        <v>2</v>
      </c>
      <c r="CC8" s="23">
        <v>1</v>
      </c>
      <c r="CD8" s="23"/>
      <c r="CE8" s="14">
        <f t="shared" si="0"/>
        <v>210</v>
      </c>
    </row>
    <row r="9" spans="1:83" s="14" customFormat="1" ht="13.5" customHeight="1" x14ac:dyDescent="0.25">
      <c r="B9" s="17" t="s">
        <v>20</v>
      </c>
      <c r="C9" s="23">
        <v>4</v>
      </c>
      <c r="D9" s="23">
        <v>9</v>
      </c>
      <c r="E9" s="23">
        <v>4</v>
      </c>
      <c r="F9" s="23">
        <v>8</v>
      </c>
      <c r="G9" s="23">
        <v>4</v>
      </c>
      <c r="H9" s="23">
        <v>4</v>
      </c>
      <c r="I9" s="23">
        <v>4</v>
      </c>
      <c r="J9" s="23">
        <v>7</v>
      </c>
      <c r="K9" s="23">
        <v>7</v>
      </c>
      <c r="L9" s="23">
        <v>7</v>
      </c>
      <c r="M9" s="23">
        <v>6</v>
      </c>
      <c r="N9" s="23">
        <v>4</v>
      </c>
      <c r="O9" s="23">
        <v>4</v>
      </c>
      <c r="P9" s="23">
        <v>8</v>
      </c>
      <c r="Q9" s="23">
        <v>4</v>
      </c>
      <c r="R9" s="23">
        <v>4</v>
      </c>
      <c r="S9" s="23">
        <v>3</v>
      </c>
      <c r="T9" s="23">
        <v>3</v>
      </c>
      <c r="U9" s="23">
        <v>10</v>
      </c>
      <c r="V9" s="23">
        <v>4</v>
      </c>
      <c r="W9" s="23">
        <v>7</v>
      </c>
      <c r="X9" s="23">
        <v>5</v>
      </c>
      <c r="Y9" s="23">
        <v>8</v>
      </c>
      <c r="Z9" s="23">
        <v>5</v>
      </c>
      <c r="AA9" s="23">
        <v>4</v>
      </c>
      <c r="AB9" s="23">
        <v>3</v>
      </c>
      <c r="AC9" s="23">
        <v>4</v>
      </c>
      <c r="AD9" s="23">
        <v>5</v>
      </c>
      <c r="AE9" s="23">
        <v>0</v>
      </c>
      <c r="AF9" s="23">
        <v>4</v>
      </c>
      <c r="AG9" s="23">
        <v>3</v>
      </c>
      <c r="AH9" s="23">
        <v>6</v>
      </c>
      <c r="AI9" s="23">
        <v>8</v>
      </c>
      <c r="AJ9" s="23">
        <v>5</v>
      </c>
      <c r="AK9" s="23">
        <v>6</v>
      </c>
      <c r="AL9" s="23">
        <v>5</v>
      </c>
      <c r="AM9" s="23">
        <v>3</v>
      </c>
      <c r="AN9" s="23">
        <v>7</v>
      </c>
      <c r="AO9" s="23">
        <v>7</v>
      </c>
      <c r="AP9" s="23">
        <v>10</v>
      </c>
      <c r="AQ9" s="23">
        <v>6</v>
      </c>
      <c r="AR9" s="29">
        <v>3</v>
      </c>
      <c r="AS9" s="23">
        <v>5</v>
      </c>
      <c r="AT9" s="31">
        <v>5</v>
      </c>
      <c r="AU9" s="23">
        <v>4</v>
      </c>
      <c r="AV9" s="23">
        <v>3</v>
      </c>
      <c r="AW9" s="23">
        <v>4</v>
      </c>
      <c r="AX9" s="23">
        <v>5</v>
      </c>
      <c r="AY9" s="23">
        <v>8</v>
      </c>
      <c r="AZ9" s="23">
        <v>6</v>
      </c>
      <c r="BA9" s="23">
        <v>5</v>
      </c>
      <c r="BB9" s="32">
        <v>6</v>
      </c>
      <c r="BC9" s="24">
        <v>9</v>
      </c>
      <c r="BD9" s="23">
        <v>2</v>
      </c>
      <c r="BE9" s="23">
        <v>5</v>
      </c>
      <c r="BF9" s="23">
        <v>5</v>
      </c>
      <c r="BG9" s="23">
        <v>2</v>
      </c>
      <c r="BH9" s="23">
        <v>7</v>
      </c>
      <c r="BI9" s="23">
        <v>3</v>
      </c>
      <c r="BJ9" s="23">
        <v>7</v>
      </c>
      <c r="BK9" s="23">
        <v>6</v>
      </c>
      <c r="BL9" s="23">
        <v>4</v>
      </c>
      <c r="BM9" s="23">
        <v>6</v>
      </c>
      <c r="BN9" s="23">
        <v>7</v>
      </c>
      <c r="BO9" s="23">
        <v>10</v>
      </c>
      <c r="BP9" s="23">
        <v>4</v>
      </c>
      <c r="BQ9" s="23">
        <v>4</v>
      </c>
      <c r="BR9" s="23">
        <v>5</v>
      </c>
      <c r="BS9" s="23">
        <v>0</v>
      </c>
      <c r="BT9" s="23">
        <v>5</v>
      </c>
      <c r="BU9" s="23">
        <v>2</v>
      </c>
      <c r="BV9" s="23">
        <v>3</v>
      </c>
      <c r="BW9" s="23">
        <v>5</v>
      </c>
      <c r="BX9" s="23">
        <v>10</v>
      </c>
      <c r="BY9" s="23">
        <v>3</v>
      </c>
      <c r="BZ9" s="23">
        <v>9</v>
      </c>
      <c r="CA9" s="23">
        <v>8</v>
      </c>
      <c r="CB9" s="23">
        <v>3</v>
      </c>
      <c r="CC9" s="23">
        <v>4</v>
      </c>
      <c r="CD9" s="23"/>
      <c r="CE9" s="14">
        <f t="shared" si="0"/>
        <v>267</v>
      </c>
    </row>
    <row r="10" spans="1:83" s="14" customFormat="1" ht="13.5" customHeight="1" x14ac:dyDescent="0.25">
      <c r="B10" s="17" t="s">
        <v>21</v>
      </c>
      <c r="C10" s="23">
        <v>6</v>
      </c>
      <c r="D10" s="23">
        <v>16</v>
      </c>
      <c r="E10" s="23">
        <v>10</v>
      </c>
      <c r="F10" s="23">
        <v>15</v>
      </c>
      <c r="G10" s="23">
        <v>23</v>
      </c>
      <c r="H10" s="23">
        <v>10</v>
      </c>
      <c r="I10" s="23">
        <v>16</v>
      </c>
      <c r="J10" s="23">
        <v>20</v>
      </c>
      <c r="K10" s="23">
        <v>24</v>
      </c>
      <c r="L10" s="23">
        <v>21</v>
      </c>
      <c r="M10" s="23">
        <v>18</v>
      </c>
      <c r="N10" s="23">
        <v>15</v>
      </c>
      <c r="O10" s="23">
        <v>12</v>
      </c>
      <c r="P10" s="23">
        <v>9</v>
      </c>
      <c r="Q10" s="23">
        <v>8</v>
      </c>
      <c r="R10" s="23">
        <v>20</v>
      </c>
      <c r="S10" s="23">
        <v>11</v>
      </c>
      <c r="T10" s="23">
        <v>14</v>
      </c>
      <c r="U10" s="23">
        <v>9</v>
      </c>
      <c r="V10" s="23">
        <v>13</v>
      </c>
      <c r="W10" s="23">
        <v>13</v>
      </c>
      <c r="X10" s="23">
        <v>7</v>
      </c>
      <c r="Y10" s="23">
        <v>10</v>
      </c>
      <c r="Z10" s="23">
        <v>10</v>
      </c>
      <c r="AA10" s="23">
        <v>9</v>
      </c>
      <c r="AB10" s="23">
        <v>2</v>
      </c>
      <c r="AC10" s="23">
        <v>14</v>
      </c>
      <c r="AD10" s="23">
        <v>11</v>
      </c>
      <c r="AE10" s="23">
        <v>10</v>
      </c>
      <c r="AF10" s="23">
        <v>9</v>
      </c>
      <c r="AG10" s="23">
        <v>12</v>
      </c>
      <c r="AH10" s="23">
        <v>13</v>
      </c>
      <c r="AI10" s="23">
        <v>12</v>
      </c>
      <c r="AJ10" s="23">
        <v>14</v>
      </c>
      <c r="AK10" s="23">
        <v>14</v>
      </c>
      <c r="AL10" s="23">
        <v>7</v>
      </c>
      <c r="AM10" s="23">
        <v>15</v>
      </c>
      <c r="AN10" s="23">
        <v>15</v>
      </c>
      <c r="AO10" s="23">
        <v>13</v>
      </c>
      <c r="AP10" s="23">
        <v>12</v>
      </c>
      <c r="AQ10" s="23">
        <v>12</v>
      </c>
      <c r="AR10" s="27">
        <v>15</v>
      </c>
      <c r="AS10" s="23">
        <v>14</v>
      </c>
      <c r="AT10" s="31">
        <v>15</v>
      </c>
      <c r="AU10" s="23">
        <v>12</v>
      </c>
      <c r="AV10" s="23">
        <v>7</v>
      </c>
      <c r="AW10" s="23">
        <v>17</v>
      </c>
      <c r="AX10" s="23">
        <v>18</v>
      </c>
      <c r="AY10" s="23">
        <v>15</v>
      </c>
      <c r="AZ10" s="23">
        <v>8</v>
      </c>
      <c r="BA10" s="23">
        <v>11</v>
      </c>
      <c r="BB10" s="32">
        <v>10</v>
      </c>
      <c r="BC10" s="24">
        <v>8</v>
      </c>
      <c r="BD10" s="23">
        <v>15</v>
      </c>
      <c r="BE10" s="23">
        <v>14</v>
      </c>
      <c r="BF10" s="23">
        <v>22</v>
      </c>
      <c r="BG10" s="23">
        <v>18</v>
      </c>
      <c r="BH10" s="23">
        <v>15</v>
      </c>
      <c r="BI10" s="23">
        <v>12</v>
      </c>
      <c r="BJ10" s="23">
        <v>15</v>
      </c>
      <c r="BK10" s="23">
        <v>20</v>
      </c>
      <c r="BL10" s="23">
        <v>15</v>
      </c>
      <c r="BM10" s="23">
        <v>12</v>
      </c>
      <c r="BN10" s="23">
        <v>15</v>
      </c>
      <c r="BO10" s="23">
        <v>18</v>
      </c>
      <c r="BP10" s="23">
        <v>14</v>
      </c>
      <c r="BQ10" s="23">
        <v>13</v>
      </c>
      <c r="BR10" s="23">
        <v>16</v>
      </c>
      <c r="BS10" s="23">
        <v>12</v>
      </c>
      <c r="BT10" s="23">
        <v>13</v>
      </c>
      <c r="BU10" s="23">
        <v>17</v>
      </c>
      <c r="BV10" s="23">
        <v>16</v>
      </c>
      <c r="BW10" s="23">
        <v>14</v>
      </c>
      <c r="BX10" s="23">
        <v>12</v>
      </c>
      <c r="BY10" s="23">
        <v>9</v>
      </c>
      <c r="BZ10" s="23">
        <v>21</v>
      </c>
      <c r="CA10" s="23">
        <v>14</v>
      </c>
      <c r="CB10" s="23">
        <v>16</v>
      </c>
      <c r="CC10" s="23">
        <v>23</v>
      </c>
      <c r="CD10" s="23"/>
      <c r="CE10" s="14">
        <f t="shared" si="0"/>
        <v>720</v>
      </c>
    </row>
    <row r="11" spans="1:83" s="14" customFormat="1" ht="13.5" customHeight="1" x14ac:dyDescent="0.25">
      <c r="B11" s="17" t="s">
        <v>22</v>
      </c>
      <c r="C11" s="23">
        <v>11</v>
      </c>
      <c r="D11" s="23">
        <v>23</v>
      </c>
      <c r="E11" s="23">
        <v>25</v>
      </c>
      <c r="F11" s="23">
        <v>30</v>
      </c>
      <c r="G11" s="23">
        <v>23</v>
      </c>
      <c r="H11" s="23">
        <v>34</v>
      </c>
      <c r="I11" s="23">
        <v>26</v>
      </c>
      <c r="J11" s="23">
        <v>18</v>
      </c>
      <c r="K11" s="23">
        <v>25</v>
      </c>
      <c r="L11" s="23">
        <v>23</v>
      </c>
      <c r="M11" s="23">
        <v>39</v>
      </c>
      <c r="N11" s="23">
        <v>22</v>
      </c>
      <c r="O11" s="23">
        <v>17</v>
      </c>
      <c r="P11" s="23">
        <v>20</v>
      </c>
      <c r="Q11" s="23">
        <v>16</v>
      </c>
      <c r="R11" s="23">
        <v>17</v>
      </c>
      <c r="S11" s="23">
        <v>25</v>
      </c>
      <c r="T11" s="23">
        <v>18</v>
      </c>
      <c r="U11" s="23">
        <v>18</v>
      </c>
      <c r="V11" s="23">
        <v>19</v>
      </c>
      <c r="W11" s="23">
        <v>18</v>
      </c>
      <c r="X11" s="23">
        <v>20</v>
      </c>
      <c r="Y11" s="23">
        <v>25</v>
      </c>
      <c r="Z11" s="23">
        <v>23</v>
      </c>
      <c r="AA11" s="23">
        <v>13</v>
      </c>
      <c r="AB11" s="23">
        <v>13</v>
      </c>
      <c r="AC11" s="23">
        <v>19</v>
      </c>
      <c r="AD11" s="23">
        <v>24</v>
      </c>
      <c r="AE11" s="23">
        <v>21</v>
      </c>
      <c r="AF11" s="23">
        <v>17</v>
      </c>
      <c r="AG11" s="23">
        <v>29</v>
      </c>
      <c r="AH11" s="23">
        <v>27</v>
      </c>
      <c r="AI11" s="23">
        <v>24</v>
      </c>
      <c r="AJ11" s="23">
        <v>27</v>
      </c>
      <c r="AK11" s="23">
        <v>22</v>
      </c>
      <c r="AL11" s="23">
        <v>21</v>
      </c>
      <c r="AM11" s="23">
        <v>27</v>
      </c>
      <c r="AN11" s="23">
        <v>35</v>
      </c>
      <c r="AO11" s="23">
        <v>25</v>
      </c>
      <c r="AP11" s="23">
        <v>21</v>
      </c>
      <c r="AQ11" s="23">
        <v>31</v>
      </c>
      <c r="AR11" s="23">
        <v>17</v>
      </c>
      <c r="AS11" s="23">
        <v>22</v>
      </c>
      <c r="AT11" s="31">
        <v>23</v>
      </c>
      <c r="AU11" s="23">
        <v>20</v>
      </c>
      <c r="AV11" s="23">
        <v>24</v>
      </c>
      <c r="AW11" s="23">
        <v>17</v>
      </c>
      <c r="AX11" s="23">
        <v>33</v>
      </c>
      <c r="AY11" s="23">
        <v>27</v>
      </c>
      <c r="AZ11" s="23">
        <v>25</v>
      </c>
      <c r="BA11" s="23">
        <v>24</v>
      </c>
      <c r="BB11" s="32">
        <v>21</v>
      </c>
      <c r="BC11" s="24">
        <v>10</v>
      </c>
      <c r="BD11" s="23">
        <v>23</v>
      </c>
      <c r="BE11" s="23">
        <v>26</v>
      </c>
      <c r="BF11" s="23">
        <v>19</v>
      </c>
      <c r="BG11" s="23">
        <v>25</v>
      </c>
      <c r="BH11" s="23">
        <v>28</v>
      </c>
      <c r="BI11" s="23">
        <v>33</v>
      </c>
      <c r="BJ11" s="23">
        <v>35</v>
      </c>
      <c r="BK11" s="23">
        <v>18</v>
      </c>
      <c r="BL11" s="23">
        <v>28</v>
      </c>
      <c r="BM11" s="23">
        <v>23</v>
      </c>
      <c r="BN11" s="23">
        <v>23</v>
      </c>
      <c r="BO11" s="23">
        <v>30</v>
      </c>
      <c r="BP11" s="23">
        <v>22</v>
      </c>
      <c r="BQ11" s="23">
        <v>24</v>
      </c>
      <c r="BR11" s="23">
        <v>28</v>
      </c>
      <c r="BS11" s="23">
        <v>28</v>
      </c>
      <c r="BT11" s="23">
        <v>22</v>
      </c>
      <c r="BU11" s="23">
        <v>23</v>
      </c>
      <c r="BV11" s="23">
        <v>24</v>
      </c>
      <c r="BW11" s="23">
        <v>27</v>
      </c>
      <c r="BX11" s="23">
        <v>32</v>
      </c>
      <c r="BY11" s="23">
        <v>26</v>
      </c>
      <c r="BZ11" s="23">
        <v>29</v>
      </c>
      <c r="CA11" s="23">
        <v>32</v>
      </c>
      <c r="CB11" s="23">
        <v>27</v>
      </c>
      <c r="CC11" s="23">
        <v>25</v>
      </c>
      <c r="CD11" s="23"/>
      <c r="CE11" s="14">
        <f t="shared" si="0"/>
        <v>1294</v>
      </c>
    </row>
    <row r="12" spans="1:83" s="14" customFormat="1" ht="13.5" customHeight="1" x14ac:dyDescent="0.25">
      <c r="B12" s="34" t="s">
        <v>23</v>
      </c>
      <c r="C12" s="23">
        <v>17</v>
      </c>
      <c r="D12" s="23">
        <v>37</v>
      </c>
      <c r="E12" s="23">
        <v>37</v>
      </c>
      <c r="F12" s="23">
        <v>36</v>
      </c>
      <c r="G12" s="23">
        <v>28</v>
      </c>
      <c r="H12" s="23">
        <v>23</v>
      </c>
      <c r="I12" s="23">
        <v>27</v>
      </c>
      <c r="J12" s="23">
        <v>29</v>
      </c>
      <c r="K12" s="23">
        <v>28</v>
      </c>
      <c r="L12" s="23">
        <v>39</v>
      </c>
      <c r="M12" s="23">
        <v>29</v>
      </c>
      <c r="N12" s="23">
        <v>31</v>
      </c>
      <c r="O12" s="23">
        <v>33</v>
      </c>
      <c r="P12" s="23">
        <v>32</v>
      </c>
      <c r="Q12" s="23">
        <v>41</v>
      </c>
      <c r="R12" s="23">
        <v>40</v>
      </c>
      <c r="S12" s="23">
        <v>34</v>
      </c>
      <c r="T12" s="23">
        <v>40</v>
      </c>
      <c r="U12" s="23">
        <v>25</v>
      </c>
      <c r="V12" s="23">
        <v>33</v>
      </c>
      <c r="W12" s="23">
        <v>34</v>
      </c>
      <c r="X12" s="23">
        <v>25</v>
      </c>
      <c r="Y12" s="23">
        <v>21</v>
      </c>
      <c r="Z12" s="23">
        <v>28</v>
      </c>
      <c r="AA12" s="23">
        <v>32</v>
      </c>
      <c r="AB12" s="23">
        <v>38</v>
      </c>
      <c r="AC12" s="23">
        <v>29</v>
      </c>
      <c r="AD12" s="23">
        <v>29</v>
      </c>
      <c r="AE12" s="23">
        <v>27</v>
      </c>
      <c r="AF12" s="23">
        <v>26</v>
      </c>
      <c r="AG12" s="23">
        <v>30</v>
      </c>
      <c r="AH12" s="23">
        <v>50</v>
      </c>
      <c r="AI12" s="23">
        <v>32</v>
      </c>
      <c r="AJ12" s="23">
        <v>28</v>
      </c>
      <c r="AK12" s="23">
        <v>35</v>
      </c>
      <c r="AL12" s="23">
        <v>26</v>
      </c>
      <c r="AM12" s="23">
        <v>35</v>
      </c>
      <c r="AN12" s="23">
        <v>21</v>
      </c>
      <c r="AO12" s="23">
        <v>36</v>
      </c>
      <c r="AP12" s="23">
        <v>31</v>
      </c>
      <c r="AQ12" s="23">
        <v>31</v>
      </c>
      <c r="AR12" s="23">
        <v>28</v>
      </c>
      <c r="AS12" s="23">
        <v>33</v>
      </c>
      <c r="AT12" s="31">
        <v>39</v>
      </c>
      <c r="AU12" s="23">
        <v>35</v>
      </c>
      <c r="AV12" s="23">
        <v>41</v>
      </c>
      <c r="AW12" s="23">
        <v>39</v>
      </c>
      <c r="AX12" s="23">
        <v>41</v>
      </c>
      <c r="AY12" s="23">
        <v>42</v>
      </c>
      <c r="AZ12" s="23">
        <v>35</v>
      </c>
      <c r="BA12" s="23">
        <v>38</v>
      </c>
      <c r="BB12" s="32">
        <v>35</v>
      </c>
      <c r="BC12" s="24">
        <v>24</v>
      </c>
      <c r="BD12" s="23">
        <v>29</v>
      </c>
      <c r="BE12" s="23">
        <v>37</v>
      </c>
      <c r="BF12" s="23">
        <v>35</v>
      </c>
      <c r="BG12" s="23">
        <v>51</v>
      </c>
      <c r="BH12" s="23">
        <v>44</v>
      </c>
      <c r="BI12" s="23">
        <v>43</v>
      </c>
      <c r="BJ12" s="23">
        <v>30</v>
      </c>
      <c r="BK12" s="23">
        <v>28</v>
      </c>
      <c r="BL12" s="23">
        <v>40</v>
      </c>
      <c r="BM12" s="23">
        <v>39</v>
      </c>
      <c r="BN12" s="23">
        <v>32</v>
      </c>
      <c r="BO12" s="23">
        <v>31</v>
      </c>
      <c r="BP12" s="23">
        <v>31</v>
      </c>
      <c r="BQ12" s="23">
        <v>31</v>
      </c>
      <c r="BR12" s="23">
        <v>30</v>
      </c>
      <c r="BS12" s="23">
        <v>30</v>
      </c>
      <c r="BT12" s="23">
        <v>32</v>
      </c>
      <c r="BU12" s="23">
        <v>30</v>
      </c>
      <c r="BV12" s="23">
        <v>44</v>
      </c>
      <c r="BW12" s="23">
        <v>44</v>
      </c>
      <c r="BX12" s="23">
        <v>38</v>
      </c>
      <c r="BY12" s="23">
        <v>27</v>
      </c>
      <c r="BZ12" s="23">
        <v>37</v>
      </c>
      <c r="CA12" s="23">
        <v>45</v>
      </c>
      <c r="CB12" s="23">
        <v>29</v>
      </c>
      <c r="CC12" s="23">
        <v>22</v>
      </c>
      <c r="CD12" s="23"/>
      <c r="CE12" s="14">
        <f t="shared" si="0"/>
        <v>1776</v>
      </c>
    </row>
    <row r="13" spans="1:83" s="14" customFormat="1" ht="13.5" customHeight="1" x14ac:dyDescent="0.25">
      <c r="B13" s="34" t="s">
        <v>24</v>
      </c>
      <c r="C13" s="23">
        <v>32</v>
      </c>
      <c r="D13" s="23">
        <v>46</v>
      </c>
      <c r="E13" s="23">
        <v>47</v>
      </c>
      <c r="F13" s="23">
        <v>38</v>
      </c>
      <c r="G13" s="23">
        <v>58</v>
      </c>
      <c r="H13" s="23">
        <v>38</v>
      </c>
      <c r="I13" s="23">
        <v>40</v>
      </c>
      <c r="J13" s="23">
        <v>60</v>
      </c>
      <c r="K13" s="23">
        <v>50</v>
      </c>
      <c r="L13" s="23">
        <v>53</v>
      </c>
      <c r="M13" s="23">
        <v>55</v>
      </c>
      <c r="N13" s="23">
        <v>41</v>
      </c>
      <c r="O13" s="23">
        <v>55</v>
      </c>
      <c r="P13" s="23">
        <v>54</v>
      </c>
      <c r="Q13" s="23">
        <v>45</v>
      </c>
      <c r="R13" s="23">
        <v>52</v>
      </c>
      <c r="S13" s="23">
        <v>66</v>
      </c>
      <c r="T13" s="23">
        <v>59</v>
      </c>
      <c r="U13" s="23">
        <v>33</v>
      </c>
      <c r="V13" s="23">
        <v>40</v>
      </c>
      <c r="W13" s="23">
        <v>50</v>
      </c>
      <c r="X13" s="23">
        <v>40</v>
      </c>
      <c r="Y13" s="23">
        <v>53</v>
      </c>
      <c r="Z13" s="23">
        <v>42</v>
      </c>
      <c r="AA13" s="23">
        <v>40</v>
      </c>
      <c r="AB13" s="23">
        <v>28</v>
      </c>
      <c r="AC13" s="23">
        <v>44</v>
      </c>
      <c r="AD13" s="23">
        <v>48</v>
      </c>
      <c r="AE13" s="23">
        <v>43</v>
      </c>
      <c r="AF13" s="23">
        <v>52</v>
      </c>
      <c r="AG13" s="23">
        <v>46</v>
      </c>
      <c r="AH13" s="23">
        <v>71</v>
      </c>
      <c r="AI13" s="23">
        <v>49</v>
      </c>
      <c r="AJ13" s="23">
        <v>42</v>
      </c>
      <c r="AK13" s="23">
        <v>50</v>
      </c>
      <c r="AL13" s="23">
        <v>35</v>
      </c>
      <c r="AM13" s="23">
        <v>53</v>
      </c>
      <c r="AN13" s="23">
        <v>55</v>
      </c>
      <c r="AO13" s="23">
        <v>54</v>
      </c>
      <c r="AP13" s="23">
        <v>48</v>
      </c>
      <c r="AQ13" s="23">
        <v>53</v>
      </c>
      <c r="AR13" s="23">
        <v>67</v>
      </c>
      <c r="AS13" s="23">
        <v>51</v>
      </c>
      <c r="AT13" s="31">
        <v>48</v>
      </c>
      <c r="AU13" s="23">
        <v>47</v>
      </c>
      <c r="AV13" s="23">
        <v>64</v>
      </c>
      <c r="AW13" s="23">
        <v>50</v>
      </c>
      <c r="AX13" s="23">
        <v>58</v>
      </c>
      <c r="AY13" s="23">
        <v>50</v>
      </c>
      <c r="AZ13" s="23">
        <v>58</v>
      </c>
      <c r="BA13" s="23">
        <v>57</v>
      </c>
      <c r="BB13" s="32">
        <v>46</v>
      </c>
      <c r="BC13" s="24">
        <v>27</v>
      </c>
      <c r="BD13" s="23">
        <v>57</v>
      </c>
      <c r="BE13" s="23">
        <v>56</v>
      </c>
      <c r="BF13" s="23">
        <v>68</v>
      </c>
      <c r="BG13" s="23">
        <v>58</v>
      </c>
      <c r="BH13" s="23">
        <v>64</v>
      </c>
      <c r="BI13" s="23">
        <v>62</v>
      </c>
      <c r="BJ13" s="23">
        <v>58</v>
      </c>
      <c r="BK13" s="23">
        <v>55</v>
      </c>
      <c r="BL13" s="23">
        <v>76</v>
      </c>
      <c r="BM13" s="23">
        <v>51</v>
      </c>
      <c r="BN13" s="23">
        <v>48</v>
      </c>
      <c r="BO13" s="23">
        <v>57</v>
      </c>
      <c r="BP13" s="23">
        <v>52</v>
      </c>
      <c r="BQ13" s="23">
        <v>42</v>
      </c>
      <c r="BR13" s="23">
        <v>46</v>
      </c>
      <c r="BS13" s="23">
        <v>64</v>
      </c>
      <c r="BT13" s="23">
        <v>44</v>
      </c>
      <c r="BU13" s="23">
        <v>44</v>
      </c>
      <c r="BV13" s="23">
        <v>34</v>
      </c>
      <c r="BW13" s="23">
        <v>62</v>
      </c>
      <c r="BX13" s="23">
        <v>58</v>
      </c>
      <c r="BY13" s="23">
        <v>41</v>
      </c>
      <c r="BZ13" s="23">
        <v>55</v>
      </c>
      <c r="CA13" s="23">
        <v>53</v>
      </c>
      <c r="CB13" s="23">
        <v>53</v>
      </c>
      <c r="CC13" s="23">
        <v>43</v>
      </c>
      <c r="CD13" s="23"/>
      <c r="CE13" s="14">
        <f t="shared" si="0"/>
        <v>2723</v>
      </c>
    </row>
    <row r="14" spans="1:83" s="14" customFormat="1" ht="13.5" customHeight="1" x14ac:dyDescent="0.25">
      <c r="B14" s="34" t="s">
        <v>25</v>
      </c>
      <c r="C14" s="23">
        <v>54</v>
      </c>
      <c r="D14" s="23">
        <v>68</v>
      </c>
      <c r="E14" s="23">
        <v>77</v>
      </c>
      <c r="F14" s="23">
        <v>79</v>
      </c>
      <c r="G14" s="23">
        <v>76</v>
      </c>
      <c r="H14" s="23">
        <v>71</v>
      </c>
      <c r="I14" s="23">
        <v>85</v>
      </c>
      <c r="J14" s="23">
        <v>77</v>
      </c>
      <c r="K14" s="23">
        <v>85</v>
      </c>
      <c r="L14" s="23">
        <v>72</v>
      </c>
      <c r="M14" s="23">
        <v>80</v>
      </c>
      <c r="N14" s="23">
        <v>66</v>
      </c>
      <c r="O14" s="23">
        <v>71</v>
      </c>
      <c r="P14" s="23">
        <v>67</v>
      </c>
      <c r="Q14" s="23">
        <v>108</v>
      </c>
      <c r="R14" s="23">
        <v>92</v>
      </c>
      <c r="S14" s="23">
        <v>98</v>
      </c>
      <c r="T14" s="23">
        <v>98</v>
      </c>
      <c r="U14" s="23">
        <v>59</v>
      </c>
      <c r="V14" s="23">
        <v>78</v>
      </c>
      <c r="W14" s="23">
        <v>77</v>
      </c>
      <c r="X14" s="23">
        <v>63</v>
      </c>
      <c r="Y14" s="23">
        <v>73</v>
      </c>
      <c r="Z14" s="23">
        <v>84</v>
      </c>
      <c r="AA14" s="23">
        <v>64</v>
      </c>
      <c r="AB14" s="23">
        <v>48</v>
      </c>
      <c r="AC14" s="23">
        <v>62</v>
      </c>
      <c r="AD14" s="23">
        <v>70</v>
      </c>
      <c r="AE14" s="23">
        <v>72</v>
      </c>
      <c r="AF14" s="23">
        <v>64</v>
      </c>
      <c r="AG14" s="23">
        <v>58</v>
      </c>
      <c r="AH14" s="23">
        <v>68</v>
      </c>
      <c r="AI14" s="23">
        <v>67</v>
      </c>
      <c r="AJ14" s="23">
        <v>80</v>
      </c>
      <c r="AK14" s="23">
        <v>67</v>
      </c>
      <c r="AL14" s="23">
        <v>66</v>
      </c>
      <c r="AM14" s="23">
        <v>78</v>
      </c>
      <c r="AN14" s="23">
        <v>85</v>
      </c>
      <c r="AO14" s="23">
        <v>62</v>
      </c>
      <c r="AP14" s="23">
        <v>71</v>
      </c>
      <c r="AQ14" s="23">
        <v>69</v>
      </c>
      <c r="AR14" s="23">
        <v>73</v>
      </c>
      <c r="AS14" s="23">
        <v>86</v>
      </c>
      <c r="AT14" s="31">
        <v>96</v>
      </c>
      <c r="AU14" s="23">
        <v>85</v>
      </c>
      <c r="AV14" s="23">
        <v>76</v>
      </c>
      <c r="AW14" s="23">
        <v>83</v>
      </c>
      <c r="AX14" s="23">
        <v>99</v>
      </c>
      <c r="AY14" s="23">
        <v>88</v>
      </c>
      <c r="AZ14" s="23">
        <v>69</v>
      </c>
      <c r="BA14" s="23">
        <v>73</v>
      </c>
      <c r="BB14" s="32">
        <v>70</v>
      </c>
      <c r="BC14" s="24">
        <v>43</v>
      </c>
      <c r="BD14" s="23">
        <v>72</v>
      </c>
      <c r="BE14" s="23">
        <v>102</v>
      </c>
      <c r="BF14" s="23">
        <v>96</v>
      </c>
      <c r="BG14" s="23">
        <v>106</v>
      </c>
      <c r="BH14" s="23">
        <v>88</v>
      </c>
      <c r="BI14" s="23">
        <v>119</v>
      </c>
      <c r="BJ14" s="23">
        <v>85</v>
      </c>
      <c r="BK14" s="23">
        <v>74</v>
      </c>
      <c r="BL14" s="23">
        <v>85</v>
      </c>
      <c r="BM14" s="23">
        <v>86</v>
      </c>
      <c r="BN14" s="23">
        <v>82</v>
      </c>
      <c r="BO14" s="23">
        <v>74</v>
      </c>
      <c r="BP14" s="23">
        <v>70</v>
      </c>
      <c r="BQ14" s="23">
        <v>94</v>
      </c>
      <c r="BR14" s="23">
        <v>94</v>
      </c>
      <c r="BS14" s="23">
        <v>77</v>
      </c>
      <c r="BT14" s="23">
        <v>72</v>
      </c>
      <c r="BU14" s="23">
        <v>63</v>
      </c>
      <c r="BV14" s="23">
        <v>67</v>
      </c>
      <c r="BW14" s="23">
        <v>84</v>
      </c>
      <c r="BX14" s="23">
        <v>90</v>
      </c>
      <c r="BY14" s="23">
        <v>52</v>
      </c>
      <c r="BZ14" s="23">
        <v>76</v>
      </c>
      <c r="CA14" s="23">
        <v>68</v>
      </c>
      <c r="CB14" s="23">
        <v>64</v>
      </c>
      <c r="CC14" s="23">
        <v>69</v>
      </c>
      <c r="CD14" s="23"/>
      <c r="CE14" s="14">
        <f t="shared" si="0"/>
        <v>4027</v>
      </c>
    </row>
    <row r="15" spans="1:83" s="14" customFormat="1" ht="13.5" customHeight="1" x14ac:dyDescent="0.25">
      <c r="B15" s="34" t="s">
        <v>26</v>
      </c>
      <c r="C15" s="23">
        <v>69</v>
      </c>
      <c r="D15" s="23">
        <v>85</v>
      </c>
      <c r="E15" s="23">
        <v>118</v>
      </c>
      <c r="F15" s="23">
        <v>116</v>
      </c>
      <c r="G15" s="23">
        <v>100</v>
      </c>
      <c r="H15" s="23">
        <v>95</v>
      </c>
      <c r="I15" s="23">
        <v>92</v>
      </c>
      <c r="J15" s="23">
        <v>117</v>
      </c>
      <c r="K15" s="23">
        <v>103</v>
      </c>
      <c r="L15" s="23">
        <v>104</v>
      </c>
      <c r="M15" s="23">
        <v>90</v>
      </c>
      <c r="N15" s="23">
        <v>100</v>
      </c>
      <c r="O15" s="23">
        <v>95</v>
      </c>
      <c r="P15" s="23">
        <v>106</v>
      </c>
      <c r="Q15" s="23">
        <v>114</v>
      </c>
      <c r="R15" s="23">
        <v>132</v>
      </c>
      <c r="S15" s="23">
        <v>170</v>
      </c>
      <c r="T15" s="23">
        <v>116</v>
      </c>
      <c r="U15" s="23">
        <v>89</v>
      </c>
      <c r="V15" s="23">
        <v>104</v>
      </c>
      <c r="W15" s="23">
        <v>147</v>
      </c>
      <c r="X15" s="23">
        <v>77</v>
      </c>
      <c r="Y15" s="23">
        <v>85</v>
      </c>
      <c r="Z15" s="23">
        <v>100</v>
      </c>
      <c r="AA15" s="23">
        <v>105</v>
      </c>
      <c r="AB15" s="23">
        <v>90</v>
      </c>
      <c r="AC15" s="23">
        <v>104</v>
      </c>
      <c r="AD15" s="23">
        <v>82</v>
      </c>
      <c r="AE15" s="23">
        <v>104</v>
      </c>
      <c r="AF15" s="23">
        <v>107</v>
      </c>
      <c r="AG15" s="23">
        <v>113</v>
      </c>
      <c r="AH15" s="23">
        <v>100</v>
      </c>
      <c r="AI15" s="23">
        <v>105</v>
      </c>
      <c r="AJ15" s="23">
        <v>104</v>
      </c>
      <c r="AK15" s="23">
        <v>83</v>
      </c>
      <c r="AL15" s="23">
        <v>87</v>
      </c>
      <c r="AM15" s="23">
        <v>95</v>
      </c>
      <c r="AN15" s="23">
        <v>106</v>
      </c>
      <c r="AO15" s="23">
        <v>124</v>
      </c>
      <c r="AP15" s="23">
        <v>96</v>
      </c>
      <c r="AQ15" s="23">
        <v>96</v>
      </c>
      <c r="AR15" s="23">
        <v>96</v>
      </c>
      <c r="AS15" s="23">
        <v>121</v>
      </c>
      <c r="AT15" s="31">
        <v>102</v>
      </c>
      <c r="AU15" s="23">
        <v>127</v>
      </c>
      <c r="AV15" s="23">
        <v>107</v>
      </c>
      <c r="AW15" s="23">
        <v>118</v>
      </c>
      <c r="AX15" s="23">
        <v>101</v>
      </c>
      <c r="AY15" s="23">
        <v>117</v>
      </c>
      <c r="AZ15" s="23">
        <v>115</v>
      </c>
      <c r="BA15" s="23">
        <v>115</v>
      </c>
      <c r="BB15" s="32">
        <v>99</v>
      </c>
      <c r="BC15" s="24">
        <v>68</v>
      </c>
      <c r="BD15" s="23">
        <v>107</v>
      </c>
      <c r="BE15" s="23">
        <v>152</v>
      </c>
      <c r="BF15" s="23">
        <v>176</v>
      </c>
      <c r="BG15" s="23">
        <v>142</v>
      </c>
      <c r="BH15" s="23">
        <v>137</v>
      </c>
      <c r="BI15" s="23">
        <v>143</v>
      </c>
      <c r="BJ15" s="23">
        <v>124</v>
      </c>
      <c r="BK15" s="23">
        <v>116</v>
      </c>
      <c r="BL15" s="23">
        <v>112</v>
      </c>
      <c r="BM15" s="23">
        <v>123</v>
      </c>
      <c r="BN15" s="23">
        <v>105</v>
      </c>
      <c r="BO15" s="23">
        <v>110</v>
      </c>
      <c r="BP15" s="23">
        <v>99</v>
      </c>
      <c r="BQ15" s="23">
        <v>88</v>
      </c>
      <c r="BR15" s="23">
        <v>122</v>
      </c>
      <c r="BS15" s="23">
        <v>120</v>
      </c>
      <c r="BT15" s="23">
        <v>107</v>
      </c>
      <c r="BU15" s="23">
        <v>84</v>
      </c>
      <c r="BV15" s="23">
        <v>95</v>
      </c>
      <c r="BW15" s="23">
        <v>115</v>
      </c>
      <c r="BX15" s="23">
        <v>113</v>
      </c>
      <c r="BY15" s="23">
        <v>69</v>
      </c>
      <c r="BZ15" s="23">
        <v>104</v>
      </c>
      <c r="CA15" s="23">
        <v>98</v>
      </c>
      <c r="CB15" s="23">
        <v>84</v>
      </c>
      <c r="CC15" s="23">
        <v>110</v>
      </c>
      <c r="CD15" s="23"/>
      <c r="CE15" s="14">
        <f t="shared" si="0"/>
        <v>5643</v>
      </c>
    </row>
    <row r="16" spans="1:83" s="14" customFormat="1" ht="13.5" customHeight="1" x14ac:dyDescent="0.25">
      <c r="B16" s="34" t="s">
        <v>27</v>
      </c>
      <c r="C16" s="23">
        <v>115</v>
      </c>
      <c r="D16" s="23">
        <v>191</v>
      </c>
      <c r="E16" s="23">
        <v>189</v>
      </c>
      <c r="F16" s="23">
        <v>160</v>
      </c>
      <c r="G16" s="23">
        <v>163</v>
      </c>
      <c r="H16" s="23">
        <v>157</v>
      </c>
      <c r="I16" s="23">
        <v>165</v>
      </c>
      <c r="J16" s="23">
        <v>182</v>
      </c>
      <c r="K16" s="23">
        <v>155</v>
      </c>
      <c r="L16" s="23">
        <v>155</v>
      </c>
      <c r="M16" s="23">
        <v>179</v>
      </c>
      <c r="N16" s="23">
        <v>160</v>
      </c>
      <c r="O16" s="23">
        <v>163</v>
      </c>
      <c r="P16" s="23">
        <v>220</v>
      </c>
      <c r="Q16" s="23">
        <v>249</v>
      </c>
      <c r="R16" s="23">
        <v>242</v>
      </c>
      <c r="S16" s="23">
        <v>279</v>
      </c>
      <c r="T16" s="23">
        <v>235</v>
      </c>
      <c r="U16" s="23">
        <v>165</v>
      </c>
      <c r="V16" s="23">
        <v>195</v>
      </c>
      <c r="W16" s="23">
        <v>175</v>
      </c>
      <c r="X16" s="23">
        <v>136</v>
      </c>
      <c r="Y16" s="23">
        <v>152</v>
      </c>
      <c r="Z16" s="23">
        <v>166</v>
      </c>
      <c r="AA16" s="23">
        <v>144</v>
      </c>
      <c r="AB16" s="23">
        <v>159</v>
      </c>
      <c r="AC16" s="23">
        <v>157</v>
      </c>
      <c r="AD16" s="23">
        <v>159</v>
      </c>
      <c r="AE16" s="23">
        <v>161</v>
      </c>
      <c r="AF16" s="23">
        <v>169</v>
      </c>
      <c r="AG16" s="23">
        <v>175</v>
      </c>
      <c r="AH16" s="23">
        <v>161</v>
      </c>
      <c r="AI16" s="23">
        <v>153</v>
      </c>
      <c r="AJ16" s="23">
        <v>147</v>
      </c>
      <c r="AK16" s="23">
        <v>155</v>
      </c>
      <c r="AL16" s="23">
        <v>137</v>
      </c>
      <c r="AM16" s="23">
        <v>136</v>
      </c>
      <c r="AN16" s="23">
        <v>186</v>
      </c>
      <c r="AO16" s="23">
        <v>151</v>
      </c>
      <c r="AP16" s="23">
        <v>187</v>
      </c>
      <c r="AQ16" s="23">
        <v>155</v>
      </c>
      <c r="AR16" s="23">
        <v>165</v>
      </c>
      <c r="AS16" s="23">
        <v>174</v>
      </c>
      <c r="AT16" s="31">
        <v>160</v>
      </c>
      <c r="AU16" s="23">
        <v>155</v>
      </c>
      <c r="AV16" s="23">
        <v>173</v>
      </c>
      <c r="AW16" s="23">
        <v>179</v>
      </c>
      <c r="AX16" s="23">
        <v>207</v>
      </c>
      <c r="AY16" s="23">
        <v>200</v>
      </c>
      <c r="AZ16" s="23">
        <v>190</v>
      </c>
      <c r="BA16" s="23">
        <v>189</v>
      </c>
      <c r="BB16" s="32">
        <v>179</v>
      </c>
      <c r="BC16" s="24">
        <v>123</v>
      </c>
      <c r="BD16" s="23">
        <v>231</v>
      </c>
      <c r="BE16" s="23">
        <v>241</v>
      </c>
      <c r="BF16" s="23">
        <v>255</v>
      </c>
      <c r="BG16" s="23">
        <v>241</v>
      </c>
      <c r="BH16" s="23">
        <v>243</v>
      </c>
      <c r="BI16" s="23">
        <v>240</v>
      </c>
      <c r="BJ16" s="23">
        <v>213</v>
      </c>
      <c r="BK16" s="23">
        <v>206</v>
      </c>
      <c r="BL16" s="23">
        <v>184</v>
      </c>
      <c r="BM16" s="23">
        <v>183</v>
      </c>
      <c r="BN16" s="23">
        <v>177</v>
      </c>
      <c r="BO16" s="23">
        <v>190</v>
      </c>
      <c r="BP16" s="23">
        <v>127</v>
      </c>
      <c r="BQ16" s="23">
        <v>135</v>
      </c>
      <c r="BR16" s="23">
        <v>173</v>
      </c>
      <c r="BS16" s="23">
        <v>172</v>
      </c>
      <c r="BT16" s="23">
        <v>158</v>
      </c>
      <c r="BU16" s="23">
        <v>119</v>
      </c>
      <c r="BV16" s="23">
        <v>162</v>
      </c>
      <c r="BW16" s="23">
        <v>180</v>
      </c>
      <c r="BX16" s="23">
        <v>174</v>
      </c>
      <c r="BY16" s="23">
        <v>153</v>
      </c>
      <c r="BZ16" s="23">
        <v>163</v>
      </c>
      <c r="CA16" s="23">
        <v>163</v>
      </c>
      <c r="CB16" s="23">
        <v>153</v>
      </c>
      <c r="CC16" s="23">
        <v>159</v>
      </c>
      <c r="CD16" s="23"/>
      <c r="CE16" s="14">
        <f t="shared" si="0"/>
        <v>9121</v>
      </c>
    </row>
    <row r="17" spans="2:83" s="14" customFormat="1" ht="13.5" customHeight="1" x14ac:dyDescent="0.25">
      <c r="B17" s="34" t="s">
        <v>28</v>
      </c>
      <c r="C17" s="23">
        <v>239</v>
      </c>
      <c r="D17" s="23">
        <v>279</v>
      </c>
      <c r="E17" s="23">
        <v>306</v>
      </c>
      <c r="F17" s="23">
        <v>280</v>
      </c>
      <c r="G17" s="23">
        <v>278</v>
      </c>
      <c r="H17" s="23">
        <v>289</v>
      </c>
      <c r="I17" s="23">
        <v>288</v>
      </c>
      <c r="J17" s="23">
        <v>232</v>
      </c>
      <c r="K17" s="23">
        <v>261</v>
      </c>
      <c r="L17" s="23">
        <v>258</v>
      </c>
      <c r="M17" s="23">
        <v>260</v>
      </c>
      <c r="N17" s="23">
        <v>245</v>
      </c>
      <c r="O17" s="23">
        <v>235</v>
      </c>
      <c r="P17" s="23">
        <v>376</v>
      </c>
      <c r="Q17" s="23">
        <v>412</v>
      </c>
      <c r="R17" s="23">
        <v>428</v>
      </c>
      <c r="S17" s="23">
        <v>438</v>
      </c>
      <c r="T17" s="23">
        <v>387</v>
      </c>
      <c r="U17" s="23">
        <v>267</v>
      </c>
      <c r="V17" s="23">
        <v>303</v>
      </c>
      <c r="W17" s="23">
        <v>292</v>
      </c>
      <c r="X17" s="23">
        <v>217</v>
      </c>
      <c r="Y17" s="23">
        <v>255</v>
      </c>
      <c r="Z17" s="23">
        <v>246</v>
      </c>
      <c r="AA17" s="23">
        <v>248</v>
      </c>
      <c r="AB17" s="23">
        <v>232</v>
      </c>
      <c r="AC17" s="23">
        <v>232</v>
      </c>
      <c r="AD17" s="23">
        <v>224</v>
      </c>
      <c r="AE17" s="23">
        <v>251</v>
      </c>
      <c r="AF17" s="23">
        <v>237</v>
      </c>
      <c r="AG17" s="23">
        <v>244</v>
      </c>
      <c r="AH17" s="23">
        <v>239</v>
      </c>
      <c r="AI17" s="23">
        <v>235</v>
      </c>
      <c r="AJ17" s="23">
        <v>260</v>
      </c>
      <c r="AK17" s="23">
        <v>249</v>
      </c>
      <c r="AL17" s="23">
        <v>221</v>
      </c>
      <c r="AM17" s="23">
        <v>243</v>
      </c>
      <c r="AN17" s="23">
        <v>243</v>
      </c>
      <c r="AO17" s="23">
        <v>233</v>
      </c>
      <c r="AP17" s="23">
        <v>238</v>
      </c>
      <c r="AQ17" s="23">
        <v>261</v>
      </c>
      <c r="AR17" s="23">
        <v>267</v>
      </c>
      <c r="AS17" s="23">
        <v>260</v>
      </c>
      <c r="AT17" s="31">
        <v>271</v>
      </c>
      <c r="AU17" s="23">
        <v>267</v>
      </c>
      <c r="AV17" s="23">
        <v>302</v>
      </c>
      <c r="AW17" s="23">
        <v>321</v>
      </c>
      <c r="AX17" s="23">
        <v>328</v>
      </c>
      <c r="AY17" s="23">
        <v>293</v>
      </c>
      <c r="AZ17" s="23">
        <v>299</v>
      </c>
      <c r="BA17" s="23">
        <v>317</v>
      </c>
      <c r="BB17" s="32">
        <v>262</v>
      </c>
      <c r="BC17" s="24">
        <v>203</v>
      </c>
      <c r="BD17" s="23">
        <v>392</v>
      </c>
      <c r="BE17" s="23">
        <v>419</v>
      </c>
      <c r="BF17" s="23">
        <v>426</v>
      </c>
      <c r="BG17" s="23">
        <v>445</v>
      </c>
      <c r="BH17" s="23">
        <v>377</v>
      </c>
      <c r="BI17" s="23">
        <v>376</v>
      </c>
      <c r="BJ17" s="23">
        <v>354</v>
      </c>
      <c r="BK17" s="23">
        <v>312</v>
      </c>
      <c r="BL17" s="23">
        <v>306</v>
      </c>
      <c r="BM17" s="23">
        <v>334</v>
      </c>
      <c r="BN17" s="23">
        <v>287</v>
      </c>
      <c r="BO17" s="23">
        <v>281</v>
      </c>
      <c r="BP17" s="23">
        <v>205</v>
      </c>
      <c r="BQ17" s="23">
        <v>217</v>
      </c>
      <c r="BR17" s="23">
        <v>267</v>
      </c>
      <c r="BS17" s="23">
        <v>277</v>
      </c>
      <c r="BT17" s="23">
        <v>254</v>
      </c>
      <c r="BU17" s="23">
        <v>208</v>
      </c>
      <c r="BV17" s="23">
        <v>267</v>
      </c>
      <c r="BW17" s="23">
        <v>282</v>
      </c>
      <c r="BX17" s="23">
        <v>249</v>
      </c>
      <c r="BY17" s="23">
        <v>232</v>
      </c>
      <c r="BZ17" s="23">
        <v>276</v>
      </c>
      <c r="CA17" s="23">
        <v>267</v>
      </c>
      <c r="CB17" s="23">
        <v>216</v>
      </c>
      <c r="CC17" s="23">
        <v>221</v>
      </c>
      <c r="CD17" s="23"/>
      <c r="CE17" s="14">
        <f t="shared" si="0"/>
        <v>14515</v>
      </c>
    </row>
    <row r="18" spans="2:83" s="14" customFormat="1" ht="13.5" customHeight="1" x14ac:dyDescent="0.25">
      <c r="B18" s="34" t="s">
        <v>29</v>
      </c>
      <c r="C18" s="23">
        <v>361</v>
      </c>
      <c r="D18" s="23">
        <v>426</v>
      </c>
      <c r="E18" s="23">
        <v>461</v>
      </c>
      <c r="F18" s="23">
        <v>381</v>
      </c>
      <c r="G18" s="23">
        <v>382</v>
      </c>
      <c r="H18" s="23">
        <v>371</v>
      </c>
      <c r="I18" s="23">
        <v>345</v>
      </c>
      <c r="J18" s="23">
        <v>346</v>
      </c>
      <c r="K18" s="23">
        <v>347</v>
      </c>
      <c r="L18" s="23">
        <v>358</v>
      </c>
      <c r="M18" s="23">
        <v>401</v>
      </c>
      <c r="N18" s="23">
        <v>390</v>
      </c>
      <c r="O18" s="23">
        <v>381</v>
      </c>
      <c r="P18" s="23">
        <v>531</v>
      </c>
      <c r="Q18" s="23">
        <v>598</v>
      </c>
      <c r="R18" s="23">
        <v>679</v>
      </c>
      <c r="S18" s="23">
        <v>639</v>
      </c>
      <c r="T18" s="23">
        <v>550</v>
      </c>
      <c r="U18" s="23">
        <v>407</v>
      </c>
      <c r="V18" s="23">
        <v>477</v>
      </c>
      <c r="W18" s="23">
        <v>427</v>
      </c>
      <c r="X18" s="23">
        <v>332</v>
      </c>
      <c r="Y18" s="23">
        <v>381</v>
      </c>
      <c r="Z18" s="23">
        <v>346</v>
      </c>
      <c r="AA18" s="23">
        <v>367</v>
      </c>
      <c r="AB18" s="23">
        <v>335</v>
      </c>
      <c r="AC18" s="23">
        <v>339</v>
      </c>
      <c r="AD18" s="23">
        <v>300</v>
      </c>
      <c r="AE18" s="23">
        <v>344</v>
      </c>
      <c r="AF18" s="23">
        <v>370</v>
      </c>
      <c r="AG18" s="23">
        <v>371</v>
      </c>
      <c r="AH18" s="23">
        <v>339</v>
      </c>
      <c r="AI18" s="23">
        <v>311</v>
      </c>
      <c r="AJ18" s="23">
        <v>374</v>
      </c>
      <c r="AK18" s="23">
        <v>352</v>
      </c>
      <c r="AL18" s="23">
        <v>320</v>
      </c>
      <c r="AM18" s="23">
        <v>377</v>
      </c>
      <c r="AN18" s="23">
        <v>347</v>
      </c>
      <c r="AO18" s="23">
        <v>354</v>
      </c>
      <c r="AP18" s="23">
        <v>349</v>
      </c>
      <c r="AQ18" s="23">
        <v>351</v>
      </c>
      <c r="AR18" s="23">
        <v>364</v>
      </c>
      <c r="AS18" s="23">
        <v>401</v>
      </c>
      <c r="AT18" s="31">
        <v>411</v>
      </c>
      <c r="AU18" s="23">
        <v>402</v>
      </c>
      <c r="AV18" s="23">
        <v>432</v>
      </c>
      <c r="AW18" s="23">
        <v>412</v>
      </c>
      <c r="AX18" s="23">
        <v>416</v>
      </c>
      <c r="AY18" s="23">
        <v>468</v>
      </c>
      <c r="AZ18" s="23">
        <v>433</v>
      </c>
      <c r="BA18" s="23">
        <v>437</v>
      </c>
      <c r="BB18" s="32">
        <v>359</v>
      </c>
      <c r="BC18" s="24">
        <v>311</v>
      </c>
      <c r="BD18" s="23">
        <v>547</v>
      </c>
      <c r="BE18" s="23">
        <v>572</v>
      </c>
      <c r="BF18" s="23">
        <v>612</v>
      </c>
      <c r="BG18" s="23">
        <v>594</v>
      </c>
      <c r="BH18" s="23">
        <v>545</v>
      </c>
      <c r="BI18" s="23">
        <v>588</v>
      </c>
      <c r="BJ18" s="23">
        <v>538</v>
      </c>
      <c r="BK18" s="23">
        <v>471</v>
      </c>
      <c r="BL18" s="23">
        <v>425</v>
      </c>
      <c r="BM18" s="23">
        <v>444</v>
      </c>
      <c r="BN18" s="23">
        <v>429</v>
      </c>
      <c r="BO18" s="23">
        <v>377</v>
      </c>
      <c r="BP18" s="23">
        <v>354</v>
      </c>
      <c r="BQ18" s="23">
        <v>346</v>
      </c>
      <c r="BR18" s="23">
        <v>450</v>
      </c>
      <c r="BS18" s="23">
        <v>364</v>
      </c>
      <c r="BT18" s="23">
        <v>380</v>
      </c>
      <c r="BU18" s="23">
        <v>294</v>
      </c>
      <c r="BV18" s="23">
        <v>401</v>
      </c>
      <c r="BW18" s="23">
        <v>413</v>
      </c>
      <c r="BX18" s="23">
        <v>358</v>
      </c>
      <c r="BY18" s="23">
        <v>276</v>
      </c>
      <c r="BZ18" s="23">
        <v>345</v>
      </c>
      <c r="CA18" s="23">
        <v>364</v>
      </c>
      <c r="CB18" s="23">
        <v>335</v>
      </c>
      <c r="CC18" s="23">
        <v>354</v>
      </c>
      <c r="CD18" s="23"/>
      <c r="CE18" s="14">
        <f t="shared" si="0"/>
        <v>20881</v>
      </c>
    </row>
    <row r="19" spans="2:83" s="14" customFormat="1" ht="13.5" customHeight="1" x14ac:dyDescent="0.25">
      <c r="B19" s="34" t="s">
        <v>30</v>
      </c>
      <c r="C19" s="23">
        <v>486</v>
      </c>
      <c r="D19" s="23">
        <v>604</v>
      </c>
      <c r="E19" s="23">
        <v>562</v>
      </c>
      <c r="F19" s="23">
        <v>535</v>
      </c>
      <c r="G19" s="23">
        <v>525</v>
      </c>
      <c r="H19" s="23">
        <v>512</v>
      </c>
      <c r="I19" s="23">
        <v>490</v>
      </c>
      <c r="J19" s="23">
        <v>511</v>
      </c>
      <c r="K19" s="23">
        <v>494</v>
      </c>
      <c r="L19" s="23">
        <v>481</v>
      </c>
      <c r="M19" s="23">
        <v>500</v>
      </c>
      <c r="N19" s="23">
        <v>469</v>
      </c>
      <c r="O19" s="23">
        <v>522</v>
      </c>
      <c r="P19" s="23">
        <v>733</v>
      </c>
      <c r="Q19" s="23">
        <v>852</v>
      </c>
      <c r="R19" s="23">
        <v>945</v>
      </c>
      <c r="S19" s="23">
        <v>927</v>
      </c>
      <c r="T19" s="23">
        <v>725</v>
      </c>
      <c r="U19" s="23">
        <v>531</v>
      </c>
      <c r="V19" s="23">
        <v>668</v>
      </c>
      <c r="W19" s="23">
        <v>587</v>
      </c>
      <c r="X19" s="23">
        <v>438</v>
      </c>
      <c r="Y19" s="23">
        <v>520</v>
      </c>
      <c r="Z19" s="23">
        <v>512</v>
      </c>
      <c r="AA19" s="23">
        <v>447</v>
      </c>
      <c r="AB19" s="23">
        <v>424</v>
      </c>
      <c r="AC19" s="23">
        <v>453</v>
      </c>
      <c r="AD19" s="23">
        <v>425</v>
      </c>
      <c r="AE19" s="23">
        <v>442</v>
      </c>
      <c r="AF19" s="23">
        <v>432</v>
      </c>
      <c r="AG19" s="23">
        <v>419</v>
      </c>
      <c r="AH19" s="23">
        <v>440</v>
      </c>
      <c r="AI19" s="23">
        <v>451</v>
      </c>
      <c r="AJ19" s="23">
        <v>470</v>
      </c>
      <c r="AK19" s="23">
        <v>480</v>
      </c>
      <c r="AL19" s="23">
        <v>343</v>
      </c>
      <c r="AM19" s="23">
        <v>453</v>
      </c>
      <c r="AN19" s="23">
        <v>455</v>
      </c>
      <c r="AO19" s="23">
        <v>515</v>
      </c>
      <c r="AP19" s="23">
        <v>483</v>
      </c>
      <c r="AQ19" s="23">
        <v>464</v>
      </c>
      <c r="AR19" s="23">
        <v>535</v>
      </c>
      <c r="AS19" s="23">
        <v>495</v>
      </c>
      <c r="AT19" s="31">
        <v>513</v>
      </c>
      <c r="AU19" s="23">
        <v>560</v>
      </c>
      <c r="AV19" s="23">
        <v>583</v>
      </c>
      <c r="AW19" s="23">
        <v>588</v>
      </c>
      <c r="AX19" s="23">
        <v>602</v>
      </c>
      <c r="AY19" s="23">
        <v>568</v>
      </c>
      <c r="AZ19" s="23">
        <v>603</v>
      </c>
      <c r="BA19" s="23">
        <v>581</v>
      </c>
      <c r="BB19" s="32">
        <v>515</v>
      </c>
      <c r="BC19" s="24">
        <v>449</v>
      </c>
      <c r="BD19" s="23">
        <v>808</v>
      </c>
      <c r="BE19" s="23">
        <v>869</v>
      </c>
      <c r="BF19" s="23">
        <v>909</v>
      </c>
      <c r="BG19" s="23">
        <v>863</v>
      </c>
      <c r="BH19" s="23">
        <v>850</v>
      </c>
      <c r="BI19" s="23">
        <v>722</v>
      </c>
      <c r="BJ19" s="23">
        <v>728</v>
      </c>
      <c r="BK19" s="23">
        <v>644</v>
      </c>
      <c r="BL19" s="23">
        <v>626</v>
      </c>
      <c r="BM19" s="23">
        <v>565</v>
      </c>
      <c r="BN19" s="23">
        <v>561</v>
      </c>
      <c r="BO19" s="23">
        <v>497</v>
      </c>
      <c r="BP19" s="23">
        <v>420</v>
      </c>
      <c r="BQ19" s="23">
        <v>495</v>
      </c>
      <c r="BR19" s="23">
        <v>506</v>
      </c>
      <c r="BS19" s="23">
        <v>575</v>
      </c>
      <c r="BT19" s="23">
        <v>476</v>
      </c>
      <c r="BU19" s="23">
        <v>396</v>
      </c>
      <c r="BV19" s="23">
        <v>493</v>
      </c>
      <c r="BW19" s="23">
        <v>478</v>
      </c>
      <c r="BX19" s="23">
        <v>490</v>
      </c>
      <c r="BY19" s="23">
        <v>394</v>
      </c>
      <c r="BZ19" s="23">
        <v>532</v>
      </c>
      <c r="CA19" s="23">
        <v>510</v>
      </c>
      <c r="CB19" s="23">
        <v>449</v>
      </c>
      <c r="CC19" s="23">
        <v>482</v>
      </c>
      <c r="CD19" s="23"/>
      <c r="CE19" s="14">
        <f t="shared" si="0"/>
        <v>28202</v>
      </c>
    </row>
    <row r="20" spans="2:83" s="14" customFormat="1" ht="13.5" customHeight="1" x14ac:dyDescent="0.25">
      <c r="B20" s="34" t="s">
        <v>31</v>
      </c>
      <c r="C20" s="23">
        <v>696</v>
      </c>
      <c r="D20" s="23">
        <v>857</v>
      </c>
      <c r="E20" s="23">
        <v>803</v>
      </c>
      <c r="F20" s="23">
        <v>791</v>
      </c>
      <c r="G20" s="23">
        <v>732</v>
      </c>
      <c r="H20" s="23">
        <v>689</v>
      </c>
      <c r="I20" s="23">
        <v>641</v>
      </c>
      <c r="J20" s="23">
        <v>695</v>
      </c>
      <c r="K20" s="23">
        <v>682</v>
      </c>
      <c r="L20" s="23">
        <v>679</v>
      </c>
      <c r="M20" s="23">
        <v>685</v>
      </c>
      <c r="N20" s="23">
        <v>686</v>
      </c>
      <c r="O20" s="23">
        <v>699</v>
      </c>
      <c r="P20" s="23">
        <v>1044</v>
      </c>
      <c r="Q20" s="23">
        <v>1149</v>
      </c>
      <c r="R20" s="23">
        <v>1272</v>
      </c>
      <c r="S20" s="23">
        <v>1248</v>
      </c>
      <c r="T20" s="23">
        <v>1023</v>
      </c>
      <c r="U20" s="23">
        <v>763</v>
      </c>
      <c r="V20" s="23">
        <v>854</v>
      </c>
      <c r="W20" s="23">
        <v>735</v>
      </c>
      <c r="X20" s="23">
        <v>608</v>
      </c>
      <c r="Y20" s="23">
        <v>710</v>
      </c>
      <c r="Z20" s="23">
        <v>648</v>
      </c>
      <c r="AA20" s="23">
        <v>664</v>
      </c>
      <c r="AB20" s="23">
        <v>598</v>
      </c>
      <c r="AC20" s="23">
        <v>621</v>
      </c>
      <c r="AD20" s="23">
        <v>601</v>
      </c>
      <c r="AE20" s="23">
        <v>608</v>
      </c>
      <c r="AF20" s="23">
        <v>589</v>
      </c>
      <c r="AG20" s="23">
        <v>595</v>
      </c>
      <c r="AH20" s="23">
        <v>575</v>
      </c>
      <c r="AI20" s="23">
        <v>646</v>
      </c>
      <c r="AJ20" s="23">
        <v>600</v>
      </c>
      <c r="AK20" s="23">
        <v>626</v>
      </c>
      <c r="AL20" s="23">
        <v>531</v>
      </c>
      <c r="AM20" s="23">
        <v>671</v>
      </c>
      <c r="AN20" s="23">
        <v>603</v>
      </c>
      <c r="AO20" s="23">
        <v>619</v>
      </c>
      <c r="AP20" s="23">
        <v>658</v>
      </c>
      <c r="AQ20" s="23">
        <v>623</v>
      </c>
      <c r="AR20" s="23">
        <v>625</v>
      </c>
      <c r="AS20" s="23">
        <v>680</v>
      </c>
      <c r="AT20" s="31">
        <v>709</v>
      </c>
      <c r="AU20" s="23">
        <v>741</v>
      </c>
      <c r="AV20" s="23">
        <v>739</v>
      </c>
      <c r="AW20" s="23">
        <v>788</v>
      </c>
      <c r="AX20" s="23">
        <v>757</v>
      </c>
      <c r="AY20" s="23">
        <v>792</v>
      </c>
      <c r="AZ20" s="23">
        <v>765</v>
      </c>
      <c r="BA20" s="23">
        <v>805</v>
      </c>
      <c r="BB20" s="32">
        <v>729</v>
      </c>
      <c r="BC20" s="24">
        <v>619</v>
      </c>
      <c r="BD20" s="23">
        <v>1097</v>
      </c>
      <c r="BE20" s="23">
        <v>1145</v>
      </c>
      <c r="BF20" s="23">
        <v>1190</v>
      </c>
      <c r="BG20" s="23">
        <v>1091</v>
      </c>
      <c r="BH20" s="23">
        <v>1054</v>
      </c>
      <c r="BI20" s="23">
        <v>929</v>
      </c>
      <c r="BJ20" s="23">
        <v>933</v>
      </c>
      <c r="BK20" s="23">
        <v>872</v>
      </c>
      <c r="BL20" s="23">
        <v>810</v>
      </c>
      <c r="BM20" s="23">
        <v>701</v>
      </c>
      <c r="BN20" s="23">
        <v>685</v>
      </c>
      <c r="BO20" s="23">
        <v>683</v>
      </c>
      <c r="BP20" s="23">
        <v>533</v>
      </c>
      <c r="BQ20" s="23">
        <v>596</v>
      </c>
      <c r="BR20" s="23">
        <v>694</v>
      </c>
      <c r="BS20" s="23">
        <v>637</v>
      </c>
      <c r="BT20" s="23">
        <v>650</v>
      </c>
      <c r="BU20" s="23">
        <v>528</v>
      </c>
      <c r="BV20" s="23">
        <v>676</v>
      </c>
      <c r="BW20" s="23">
        <v>637</v>
      </c>
      <c r="BX20" s="23">
        <v>631</v>
      </c>
      <c r="BY20" s="23">
        <v>487</v>
      </c>
      <c r="BZ20" s="23">
        <v>662</v>
      </c>
      <c r="CA20" s="23">
        <v>619</v>
      </c>
      <c r="CB20" s="23">
        <v>585</v>
      </c>
      <c r="CC20" s="23">
        <v>567</v>
      </c>
      <c r="CD20" s="23"/>
      <c r="CE20" s="14">
        <f t="shared" si="0"/>
        <v>36986</v>
      </c>
    </row>
    <row r="21" spans="2:83" s="14" customFormat="1" ht="13.5" customHeight="1" x14ac:dyDescent="0.25">
      <c r="B21" s="34" t="s">
        <v>32</v>
      </c>
      <c r="C21" s="23">
        <v>1164</v>
      </c>
      <c r="D21" s="23">
        <v>1341</v>
      </c>
      <c r="E21" s="23">
        <v>1210</v>
      </c>
      <c r="F21" s="23">
        <v>1167</v>
      </c>
      <c r="G21" s="23">
        <v>1196</v>
      </c>
      <c r="H21" s="23">
        <v>1120</v>
      </c>
      <c r="I21" s="23">
        <v>1113</v>
      </c>
      <c r="J21" s="23">
        <v>1048</v>
      </c>
      <c r="K21" s="23">
        <v>1111</v>
      </c>
      <c r="L21" s="23">
        <v>1090</v>
      </c>
      <c r="M21" s="23">
        <v>1068</v>
      </c>
      <c r="N21" s="23">
        <v>1094</v>
      </c>
      <c r="O21" s="23">
        <v>1106</v>
      </c>
      <c r="P21" s="23">
        <v>1690</v>
      </c>
      <c r="Q21" s="23">
        <v>1797</v>
      </c>
      <c r="R21" s="23">
        <v>2108</v>
      </c>
      <c r="S21" s="23">
        <v>1990</v>
      </c>
      <c r="T21" s="23">
        <v>1578</v>
      </c>
      <c r="U21" s="23">
        <v>1172</v>
      </c>
      <c r="V21" s="23">
        <v>1334</v>
      </c>
      <c r="W21" s="23">
        <v>1148</v>
      </c>
      <c r="X21" s="23">
        <v>959</v>
      </c>
      <c r="Y21" s="23">
        <v>1081</v>
      </c>
      <c r="Z21" s="23">
        <v>1071</v>
      </c>
      <c r="AA21" s="23">
        <v>951</v>
      </c>
      <c r="AB21" s="23">
        <v>970</v>
      </c>
      <c r="AC21" s="23">
        <v>980</v>
      </c>
      <c r="AD21" s="23">
        <v>942</v>
      </c>
      <c r="AE21" s="23">
        <v>938</v>
      </c>
      <c r="AF21" s="23">
        <v>928</v>
      </c>
      <c r="AG21" s="23">
        <v>983</v>
      </c>
      <c r="AH21" s="23">
        <v>906</v>
      </c>
      <c r="AI21" s="23">
        <v>955</v>
      </c>
      <c r="AJ21" s="23">
        <v>970</v>
      </c>
      <c r="AK21" s="23">
        <v>948</v>
      </c>
      <c r="AL21" s="23">
        <v>846</v>
      </c>
      <c r="AM21" s="23">
        <v>1054</v>
      </c>
      <c r="AN21" s="23">
        <v>1007</v>
      </c>
      <c r="AO21" s="23">
        <v>1003</v>
      </c>
      <c r="AP21" s="23">
        <v>1047</v>
      </c>
      <c r="AQ21" s="23">
        <v>1041</v>
      </c>
      <c r="AR21" s="23">
        <v>1097</v>
      </c>
      <c r="AS21" s="23">
        <v>1156</v>
      </c>
      <c r="AT21" s="31">
        <v>1136</v>
      </c>
      <c r="AU21" s="23">
        <v>1230</v>
      </c>
      <c r="AV21" s="23">
        <v>1277</v>
      </c>
      <c r="AW21" s="23">
        <v>1235</v>
      </c>
      <c r="AX21" s="23">
        <v>1242</v>
      </c>
      <c r="AY21" s="23">
        <v>1236</v>
      </c>
      <c r="AZ21" s="23">
        <v>1230</v>
      </c>
      <c r="BA21" s="23">
        <v>1246</v>
      </c>
      <c r="BB21" s="23">
        <v>1154</v>
      </c>
      <c r="BC21" s="24">
        <v>990</v>
      </c>
      <c r="BD21" s="23">
        <v>1748</v>
      </c>
      <c r="BE21" s="23">
        <v>1799</v>
      </c>
      <c r="BF21" s="23">
        <v>1777</v>
      </c>
      <c r="BG21" s="23">
        <v>1843</v>
      </c>
      <c r="BH21" s="23">
        <v>1636</v>
      </c>
      <c r="BI21" s="23">
        <v>1545</v>
      </c>
      <c r="BJ21" s="23">
        <v>1379</v>
      </c>
      <c r="BK21" s="23">
        <v>1281</v>
      </c>
      <c r="BL21" s="23">
        <v>1183</v>
      </c>
      <c r="BM21" s="23">
        <v>1128</v>
      </c>
      <c r="BN21" s="23">
        <v>1103</v>
      </c>
      <c r="BO21" s="23">
        <v>1003</v>
      </c>
      <c r="BP21" s="23">
        <v>832</v>
      </c>
      <c r="BQ21" s="23">
        <v>918</v>
      </c>
      <c r="BR21" s="23">
        <v>1077</v>
      </c>
      <c r="BS21" s="23">
        <v>1038</v>
      </c>
      <c r="BT21" s="23">
        <v>1006</v>
      </c>
      <c r="BU21" s="23">
        <v>842</v>
      </c>
      <c r="BV21" s="23">
        <v>1043</v>
      </c>
      <c r="BW21" s="23">
        <v>958</v>
      </c>
      <c r="BX21" s="23">
        <v>969</v>
      </c>
      <c r="BY21" s="23">
        <v>789</v>
      </c>
      <c r="BZ21" s="23">
        <v>1031</v>
      </c>
      <c r="CA21" s="23">
        <v>996</v>
      </c>
      <c r="CB21" s="23">
        <v>953</v>
      </c>
      <c r="CC21" s="23">
        <v>941</v>
      </c>
      <c r="CD21" s="23"/>
      <c r="CE21" s="14">
        <f t="shared" si="0"/>
        <v>58615</v>
      </c>
    </row>
    <row r="22" spans="2:83" s="14" customFormat="1" ht="13.5" customHeight="1" x14ac:dyDescent="0.25">
      <c r="B22" s="34" t="s">
        <v>33</v>
      </c>
      <c r="C22" s="23">
        <v>1535</v>
      </c>
      <c r="D22" s="23">
        <v>1724</v>
      </c>
      <c r="E22" s="23">
        <v>1612</v>
      </c>
      <c r="F22" s="23">
        <v>1474</v>
      </c>
      <c r="G22" s="23">
        <v>1445</v>
      </c>
      <c r="H22" s="23">
        <v>1358</v>
      </c>
      <c r="I22" s="23">
        <v>1305</v>
      </c>
      <c r="J22" s="23">
        <v>1338</v>
      </c>
      <c r="K22" s="23">
        <v>1255</v>
      </c>
      <c r="L22" s="23">
        <v>1325</v>
      </c>
      <c r="M22" s="23">
        <v>1366</v>
      </c>
      <c r="N22" s="23">
        <v>1373</v>
      </c>
      <c r="O22" s="23">
        <v>1397</v>
      </c>
      <c r="P22" s="23">
        <v>2179</v>
      </c>
      <c r="Q22" s="23">
        <v>2418</v>
      </c>
      <c r="R22" s="23">
        <v>2817</v>
      </c>
      <c r="S22" s="23">
        <v>2741</v>
      </c>
      <c r="T22" s="23">
        <v>2155</v>
      </c>
      <c r="U22" s="23">
        <v>1528</v>
      </c>
      <c r="V22" s="23">
        <v>1746</v>
      </c>
      <c r="W22" s="23">
        <v>1492</v>
      </c>
      <c r="X22" s="23">
        <v>1243</v>
      </c>
      <c r="Y22" s="23">
        <v>1363</v>
      </c>
      <c r="Z22" s="23">
        <v>1230</v>
      </c>
      <c r="AA22" s="23">
        <v>1130</v>
      </c>
      <c r="AB22" s="23">
        <v>1152</v>
      </c>
      <c r="AC22" s="23">
        <v>1191</v>
      </c>
      <c r="AD22" s="23">
        <v>1101</v>
      </c>
      <c r="AE22" s="23">
        <v>1132</v>
      </c>
      <c r="AF22" s="23">
        <v>1090</v>
      </c>
      <c r="AG22" s="23">
        <v>1119</v>
      </c>
      <c r="AH22" s="23">
        <v>1124</v>
      </c>
      <c r="AI22" s="23">
        <v>1182</v>
      </c>
      <c r="AJ22" s="23">
        <v>1275</v>
      </c>
      <c r="AK22" s="23">
        <v>1129</v>
      </c>
      <c r="AL22" s="23">
        <v>965</v>
      </c>
      <c r="AM22" s="23">
        <v>1212</v>
      </c>
      <c r="AN22" s="23">
        <v>1216</v>
      </c>
      <c r="AO22" s="23">
        <v>1225</v>
      </c>
      <c r="AP22" s="23">
        <v>1291</v>
      </c>
      <c r="AQ22" s="23">
        <v>1244</v>
      </c>
      <c r="AR22" s="23">
        <v>1408</v>
      </c>
      <c r="AS22" s="23">
        <v>1376</v>
      </c>
      <c r="AT22" s="31">
        <v>1404</v>
      </c>
      <c r="AU22" s="23">
        <v>1519</v>
      </c>
      <c r="AV22" s="23">
        <v>1570</v>
      </c>
      <c r="AW22" s="23">
        <v>1678</v>
      </c>
      <c r="AX22" s="23">
        <v>1562</v>
      </c>
      <c r="AY22" s="23">
        <v>1528</v>
      </c>
      <c r="AZ22" s="23">
        <v>1619</v>
      </c>
      <c r="BA22" s="23">
        <v>1614</v>
      </c>
      <c r="BB22" s="23">
        <v>1436</v>
      </c>
      <c r="BC22" s="24">
        <v>1262</v>
      </c>
      <c r="BD22" s="23">
        <v>2284</v>
      </c>
      <c r="BE22" s="23">
        <v>2280</v>
      </c>
      <c r="BF22" s="23">
        <v>2295</v>
      </c>
      <c r="BG22" s="23">
        <v>2213</v>
      </c>
      <c r="BH22" s="23">
        <v>2199</v>
      </c>
      <c r="BI22" s="23">
        <v>1982</v>
      </c>
      <c r="BJ22" s="23">
        <v>1718</v>
      </c>
      <c r="BK22" s="23">
        <v>1539</v>
      </c>
      <c r="BL22" s="23">
        <v>1438</v>
      </c>
      <c r="BM22" s="23">
        <v>1419</v>
      </c>
      <c r="BN22" s="23">
        <v>1250</v>
      </c>
      <c r="BO22" s="23">
        <v>1270</v>
      </c>
      <c r="BP22" s="23">
        <v>1023</v>
      </c>
      <c r="BQ22" s="23">
        <v>1139</v>
      </c>
      <c r="BR22" s="23">
        <v>1370</v>
      </c>
      <c r="BS22" s="23">
        <v>1260</v>
      </c>
      <c r="BT22" s="23">
        <v>1242</v>
      </c>
      <c r="BU22" s="23">
        <v>1018</v>
      </c>
      <c r="BV22" s="23">
        <v>1302</v>
      </c>
      <c r="BW22" s="23">
        <v>1246</v>
      </c>
      <c r="BX22" s="23">
        <v>1208</v>
      </c>
      <c r="BY22" s="23">
        <v>1043</v>
      </c>
      <c r="BZ22" s="23">
        <v>1308</v>
      </c>
      <c r="CA22" s="23">
        <v>1199</v>
      </c>
      <c r="CB22" s="23">
        <v>1156</v>
      </c>
      <c r="CC22" s="23">
        <v>1165</v>
      </c>
      <c r="CD22" s="23"/>
      <c r="CE22" s="14">
        <f t="shared" si="0"/>
        <v>72847</v>
      </c>
    </row>
    <row r="23" spans="2:83" s="14" customFormat="1" ht="13.5" customHeight="1" x14ac:dyDescent="0.25">
      <c r="B23" s="34" t="s">
        <v>34</v>
      </c>
      <c r="C23" s="23">
        <v>2049</v>
      </c>
      <c r="D23" s="23">
        <v>2290</v>
      </c>
      <c r="E23" s="23">
        <v>2103</v>
      </c>
      <c r="F23" s="23">
        <v>1863</v>
      </c>
      <c r="G23" s="23">
        <v>1811</v>
      </c>
      <c r="H23" s="23">
        <v>1698</v>
      </c>
      <c r="I23" s="23">
        <v>1704</v>
      </c>
      <c r="J23" s="23">
        <v>1696</v>
      </c>
      <c r="K23" s="23">
        <v>1713</v>
      </c>
      <c r="L23" s="23">
        <v>1798</v>
      </c>
      <c r="M23" s="23">
        <v>1738</v>
      </c>
      <c r="N23" s="23">
        <v>1694</v>
      </c>
      <c r="O23" s="23">
        <v>1850</v>
      </c>
      <c r="P23" s="23">
        <v>2826</v>
      </c>
      <c r="Q23" s="23">
        <v>3195</v>
      </c>
      <c r="R23" s="23">
        <v>3840</v>
      </c>
      <c r="S23" s="23">
        <v>3772</v>
      </c>
      <c r="T23" s="23">
        <v>2987</v>
      </c>
      <c r="U23" s="23">
        <v>2099</v>
      </c>
      <c r="V23" s="23">
        <v>2421</v>
      </c>
      <c r="W23" s="23">
        <v>1963</v>
      </c>
      <c r="X23" s="23">
        <v>1637</v>
      </c>
      <c r="Y23" s="23">
        <v>1779</v>
      </c>
      <c r="Z23" s="23">
        <v>1636</v>
      </c>
      <c r="AA23" s="23">
        <v>1550</v>
      </c>
      <c r="AB23" s="23">
        <v>1455</v>
      </c>
      <c r="AC23" s="23">
        <v>1439</v>
      </c>
      <c r="AD23" s="23">
        <v>1428</v>
      </c>
      <c r="AE23" s="23">
        <v>1415</v>
      </c>
      <c r="AF23" s="23">
        <v>1416</v>
      </c>
      <c r="AG23" s="23">
        <v>1440</v>
      </c>
      <c r="AH23" s="23">
        <v>1426</v>
      </c>
      <c r="AI23" s="23">
        <v>1532</v>
      </c>
      <c r="AJ23" s="23">
        <v>1548</v>
      </c>
      <c r="AK23" s="23">
        <v>1467</v>
      </c>
      <c r="AL23" s="23">
        <v>1268</v>
      </c>
      <c r="AM23" s="23">
        <v>1577</v>
      </c>
      <c r="AN23" s="23">
        <v>1528</v>
      </c>
      <c r="AO23" s="23">
        <v>1550</v>
      </c>
      <c r="AP23" s="23">
        <v>1631</v>
      </c>
      <c r="AQ23" s="23">
        <v>1590</v>
      </c>
      <c r="AR23" s="23">
        <v>1614</v>
      </c>
      <c r="AS23" s="23">
        <v>1746</v>
      </c>
      <c r="AT23" s="31">
        <v>1758</v>
      </c>
      <c r="AU23" s="23">
        <v>1983</v>
      </c>
      <c r="AV23" s="23">
        <v>2082</v>
      </c>
      <c r="AW23" s="23">
        <v>2107</v>
      </c>
      <c r="AX23" s="23">
        <v>1999</v>
      </c>
      <c r="AY23" s="23">
        <v>1975</v>
      </c>
      <c r="AZ23" s="23">
        <v>1989</v>
      </c>
      <c r="BA23" s="23">
        <v>2124</v>
      </c>
      <c r="BB23" s="23">
        <v>1892</v>
      </c>
      <c r="BC23" s="24">
        <v>1651</v>
      </c>
      <c r="BD23" s="23">
        <v>2985</v>
      </c>
      <c r="BE23" s="23">
        <v>3004</v>
      </c>
      <c r="BF23" s="23">
        <v>3029</v>
      </c>
      <c r="BG23" s="23">
        <v>3057</v>
      </c>
      <c r="BH23" s="23">
        <v>2708</v>
      </c>
      <c r="BI23" s="23">
        <v>2404</v>
      </c>
      <c r="BJ23" s="23">
        <v>2233</v>
      </c>
      <c r="BK23" s="23">
        <v>1971</v>
      </c>
      <c r="BL23" s="23">
        <v>1804</v>
      </c>
      <c r="BM23" s="23">
        <v>1680</v>
      </c>
      <c r="BN23" s="23">
        <v>1637</v>
      </c>
      <c r="BO23" s="23">
        <v>1502</v>
      </c>
      <c r="BP23" s="23">
        <v>1283</v>
      </c>
      <c r="BQ23" s="23">
        <v>1468</v>
      </c>
      <c r="BR23" s="23">
        <v>1621</v>
      </c>
      <c r="BS23" s="23">
        <v>1521</v>
      </c>
      <c r="BT23" s="23">
        <v>1525</v>
      </c>
      <c r="BU23" s="23">
        <v>1276</v>
      </c>
      <c r="BV23" s="23">
        <v>1577</v>
      </c>
      <c r="BW23" s="23">
        <v>1592</v>
      </c>
      <c r="BX23" s="23">
        <v>1538</v>
      </c>
      <c r="BY23" s="23">
        <v>1180</v>
      </c>
      <c r="BZ23" s="23">
        <v>1632</v>
      </c>
      <c r="CA23" s="23">
        <v>1506</v>
      </c>
      <c r="CB23" s="23">
        <v>1362</v>
      </c>
      <c r="CC23" s="23">
        <v>1402</v>
      </c>
      <c r="CD23" s="23"/>
      <c r="CE23" s="14">
        <f t="shared" si="0"/>
        <v>92233</v>
      </c>
    </row>
    <row r="24" spans="2:83" s="14" customFormat="1" ht="13.5" customHeight="1" x14ac:dyDescent="0.25">
      <c r="B24" s="34" t="s">
        <v>35</v>
      </c>
      <c r="C24" s="23">
        <v>2457</v>
      </c>
      <c r="D24" s="23">
        <v>2697</v>
      </c>
      <c r="E24" s="23">
        <v>2421</v>
      </c>
      <c r="F24" s="23">
        <v>2188</v>
      </c>
      <c r="G24" s="23">
        <v>2124</v>
      </c>
      <c r="H24" s="23">
        <v>2040</v>
      </c>
      <c r="I24" s="23">
        <v>2039</v>
      </c>
      <c r="J24" s="23">
        <v>1927</v>
      </c>
      <c r="K24" s="23">
        <v>2015</v>
      </c>
      <c r="L24" s="23">
        <v>1969</v>
      </c>
      <c r="M24" s="23">
        <v>1951</v>
      </c>
      <c r="N24" s="23">
        <v>1902</v>
      </c>
      <c r="O24" s="23">
        <v>2016</v>
      </c>
      <c r="P24" s="23">
        <v>3015</v>
      </c>
      <c r="Q24" s="23">
        <v>3564</v>
      </c>
      <c r="R24" s="23">
        <v>4444</v>
      </c>
      <c r="S24" s="23">
        <v>4349</v>
      </c>
      <c r="T24" s="23">
        <v>3514</v>
      </c>
      <c r="U24" s="23">
        <v>2441</v>
      </c>
      <c r="V24" s="23">
        <v>2805</v>
      </c>
      <c r="W24" s="23">
        <v>2283</v>
      </c>
      <c r="X24" s="23">
        <v>1800</v>
      </c>
      <c r="Y24" s="23">
        <v>1926</v>
      </c>
      <c r="Z24" s="23">
        <v>1711</v>
      </c>
      <c r="AA24" s="23">
        <v>1596</v>
      </c>
      <c r="AB24" s="23">
        <v>1546</v>
      </c>
      <c r="AC24" s="23">
        <v>1576</v>
      </c>
      <c r="AD24" s="23">
        <v>1475</v>
      </c>
      <c r="AE24" s="23">
        <v>1475</v>
      </c>
      <c r="AF24" s="23">
        <v>1528</v>
      </c>
      <c r="AG24" s="23">
        <v>1491</v>
      </c>
      <c r="AH24" s="23">
        <v>1528</v>
      </c>
      <c r="AI24" s="23">
        <v>1587</v>
      </c>
      <c r="AJ24" s="23">
        <v>1628</v>
      </c>
      <c r="AK24" s="23">
        <v>1521</v>
      </c>
      <c r="AL24" s="23">
        <v>1289</v>
      </c>
      <c r="AM24" s="23">
        <v>1657</v>
      </c>
      <c r="AN24" s="23">
        <v>1608</v>
      </c>
      <c r="AO24" s="23">
        <v>1691</v>
      </c>
      <c r="AP24" s="23">
        <v>1687</v>
      </c>
      <c r="AQ24" s="23">
        <v>1782</v>
      </c>
      <c r="AR24" s="23">
        <v>1896</v>
      </c>
      <c r="AS24" s="23">
        <v>1878</v>
      </c>
      <c r="AT24" s="31">
        <v>1936</v>
      </c>
      <c r="AU24" s="23">
        <v>2061</v>
      </c>
      <c r="AV24" s="23">
        <v>2224</v>
      </c>
      <c r="AW24" s="23">
        <v>2183</v>
      </c>
      <c r="AX24" s="23">
        <v>2289</v>
      </c>
      <c r="AY24" s="23">
        <v>2237</v>
      </c>
      <c r="AZ24" s="23">
        <v>2193</v>
      </c>
      <c r="BA24" s="23">
        <v>2439</v>
      </c>
      <c r="BB24" s="23">
        <v>2154</v>
      </c>
      <c r="BC24" s="24">
        <v>1980</v>
      </c>
      <c r="BD24" s="23">
        <v>3296</v>
      </c>
      <c r="BE24" s="23">
        <v>3278</v>
      </c>
      <c r="BF24" s="23">
        <v>3518</v>
      </c>
      <c r="BG24" s="23">
        <v>3357</v>
      </c>
      <c r="BH24" s="23">
        <v>3205</v>
      </c>
      <c r="BI24" s="23">
        <v>2731</v>
      </c>
      <c r="BJ24" s="23">
        <v>2390</v>
      </c>
      <c r="BK24" s="23">
        <v>2286</v>
      </c>
      <c r="BL24" s="23">
        <v>1998</v>
      </c>
      <c r="BM24" s="23">
        <v>1894</v>
      </c>
      <c r="BN24" s="23">
        <v>1745</v>
      </c>
      <c r="BO24" s="23">
        <v>1774</v>
      </c>
      <c r="BP24" s="23">
        <v>1374</v>
      </c>
      <c r="BQ24" s="23">
        <v>1606</v>
      </c>
      <c r="BR24" s="23">
        <v>1775</v>
      </c>
      <c r="BS24" s="23">
        <v>1725</v>
      </c>
      <c r="BT24" s="23">
        <v>1648</v>
      </c>
      <c r="BU24" s="23">
        <v>1342</v>
      </c>
      <c r="BV24" s="23">
        <v>1752</v>
      </c>
      <c r="BW24" s="23">
        <v>1637</v>
      </c>
      <c r="BX24" s="23">
        <v>1680</v>
      </c>
      <c r="BY24" s="23">
        <v>1385</v>
      </c>
      <c r="BZ24" s="23">
        <v>1772</v>
      </c>
      <c r="CA24" s="23">
        <v>1610</v>
      </c>
      <c r="CB24" s="23">
        <v>1491</v>
      </c>
      <c r="CC24" s="23">
        <v>1466</v>
      </c>
      <c r="CD24" s="23"/>
      <c r="CE24" s="14">
        <f t="shared" si="0"/>
        <v>101152</v>
      </c>
    </row>
    <row r="25" spans="2:83" s="14" customFormat="1" ht="13.5" customHeight="1" x14ac:dyDescent="0.25">
      <c r="B25" s="34" t="s">
        <v>3</v>
      </c>
      <c r="C25" s="23">
        <v>2898</v>
      </c>
      <c r="D25" s="23">
        <v>3297</v>
      </c>
      <c r="E25" s="23">
        <v>2924</v>
      </c>
      <c r="F25" s="23">
        <v>2626</v>
      </c>
      <c r="G25" s="23">
        <v>2583</v>
      </c>
      <c r="H25" s="23">
        <v>2433</v>
      </c>
      <c r="I25" s="23">
        <v>2517</v>
      </c>
      <c r="J25" s="23">
        <v>2475</v>
      </c>
      <c r="K25" s="23">
        <v>2398</v>
      </c>
      <c r="L25" s="23">
        <v>2391</v>
      </c>
      <c r="M25" s="23">
        <v>2483</v>
      </c>
      <c r="N25" s="23">
        <v>2302</v>
      </c>
      <c r="O25" s="23">
        <v>2428</v>
      </c>
      <c r="P25" s="23">
        <v>3413</v>
      </c>
      <c r="Q25" s="23">
        <v>3898</v>
      </c>
      <c r="R25" s="23">
        <v>5157</v>
      </c>
      <c r="S25" s="23">
        <v>5144</v>
      </c>
      <c r="T25" s="23">
        <v>4395</v>
      </c>
      <c r="U25" s="23">
        <v>3003</v>
      </c>
      <c r="V25" s="23">
        <v>3408</v>
      </c>
      <c r="W25" s="23">
        <v>2780</v>
      </c>
      <c r="X25" s="23">
        <v>2168</v>
      </c>
      <c r="Y25" s="23">
        <v>2215</v>
      </c>
      <c r="Z25" s="23">
        <v>2068</v>
      </c>
      <c r="AA25" s="23">
        <v>1912</v>
      </c>
      <c r="AB25" s="23">
        <v>1831</v>
      </c>
      <c r="AC25" s="23">
        <v>1820</v>
      </c>
      <c r="AD25" s="23">
        <v>1703</v>
      </c>
      <c r="AE25" s="23">
        <v>1735</v>
      </c>
      <c r="AF25" s="23">
        <v>1796</v>
      </c>
      <c r="AG25" s="23">
        <v>1757</v>
      </c>
      <c r="AH25" s="23">
        <v>1819</v>
      </c>
      <c r="AI25" s="23">
        <v>1986</v>
      </c>
      <c r="AJ25" s="23">
        <v>1999</v>
      </c>
      <c r="AK25" s="23">
        <v>1778</v>
      </c>
      <c r="AL25" s="23">
        <v>1538</v>
      </c>
      <c r="AM25" s="23">
        <v>2075</v>
      </c>
      <c r="AN25" s="23">
        <v>1961</v>
      </c>
      <c r="AO25" s="23">
        <v>1917</v>
      </c>
      <c r="AP25" s="23">
        <v>2032</v>
      </c>
      <c r="AQ25" s="23">
        <v>2089</v>
      </c>
      <c r="AR25" s="23">
        <v>2213</v>
      </c>
      <c r="AS25" s="23">
        <v>2198</v>
      </c>
      <c r="AT25" s="31">
        <v>2222</v>
      </c>
      <c r="AU25" s="23">
        <v>2513</v>
      </c>
      <c r="AV25" s="23">
        <v>2490</v>
      </c>
      <c r="AW25" s="23">
        <v>2645</v>
      </c>
      <c r="AX25" s="23">
        <v>2643</v>
      </c>
      <c r="AY25" s="23">
        <v>2602</v>
      </c>
      <c r="AZ25" s="23">
        <v>2596</v>
      </c>
      <c r="BA25" s="23">
        <v>2881</v>
      </c>
      <c r="BB25" s="23">
        <v>2508</v>
      </c>
      <c r="BC25" s="24">
        <v>2255</v>
      </c>
      <c r="BD25" s="23">
        <v>3996</v>
      </c>
      <c r="BE25" s="23">
        <v>3987</v>
      </c>
      <c r="BF25" s="23">
        <v>4184</v>
      </c>
      <c r="BG25" s="23">
        <v>4266</v>
      </c>
      <c r="BH25" s="23">
        <v>3942</v>
      </c>
      <c r="BI25" s="23">
        <v>3353</v>
      </c>
      <c r="BJ25" s="23">
        <v>2920</v>
      </c>
      <c r="BK25" s="23">
        <v>2642</v>
      </c>
      <c r="BL25" s="23">
        <v>2399</v>
      </c>
      <c r="BM25" s="23">
        <v>2224</v>
      </c>
      <c r="BN25" s="23">
        <v>2066</v>
      </c>
      <c r="BO25" s="23">
        <v>2075</v>
      </c>
      <c r="BP25" s="23">
        <v>1712</v>
      </c>
      <c r="BQ25" s="23">
        <v>1831</v>
      </c>
      <c r="BR25" s="23">
        <v>2113</v>
      </c>
      <c r="BS25" s="23">
        <v>1985</v>
      </c>
      <c r="BT25" s="23">
        <v>2017</v>
      </c>
      <c r="BU25" s="23">
        <v>1645</v>
      </c>
      <c r="BV25" s="23">
        <v>2144</v>
      </c>
      <c r="BW25" s="23">
        <v>2021</v>
      </c>
      <c r="BX25" s="23">
        <v>1921</v>
      </c>
      <c r="BY25" s="23">
        <v>1556</v>
      </c>
      <c r="BZ25" s="23">
        <v>2079</v>
      </c>
      <c r="CA25" s="23">
        <v>1851</v>
      </c>
      <c r="CB25" s="23">
        <v>1666</v>
      </c>
      <c r="CC25" s="23">
        <v>1717</v>
      </c>
      <c r="CD25" s="23"/>
      <c r="CE25" s="14">
        <f>SUM(AD25:CC25)</f>
        <v>120263</v>
      </c>
    </row>
    <row r="27" spans="2:83" x14ac:dyDescent="0.25">
      <c r="B27" s="34" t="s">
        <v>36</v>
      </c>
      <c r="AD27" s="31">
        <f>SUM(AD6:AD25)</f>
        <v>8690</v>
      </c>
      <c r="AE27" s="31">
        <f t="shared" ref="AE27:CC27" si="1">SUM(AE6:AE25)</f>
        <v>8823</v>
      </c>
      <c r="AF27" s="31">
        <f t="shared" si="1"/>
        <v>8891</v>
      </c>
      <c r="AG27" s="31">
        <f t="shared" si="1"/>
        <v>8946</v>
      </c>
      <c r="AH27" s="31">
        <f t="shared" si="1"/>
        <v>8945</v>
      </c>
      <c r="AI27" s="31">
        <f t="shared" si="1"/>
        <v>9392</v>
      </c>
      <c r="AJ27" s="31">
        <f t="shared" si="1"/>
        <v>9631</v>
      </c>
      <c r="AK27" s="31">
        <f t="shared" si="1"/>
        <v>9032</v>
      </c>
      <c r="AL27" s="31">
        <f t="shared" si="1"/>
        <v>7739</v>
      </c>
      <c r="AM27" s="31">
        <f t="shared" si="1"/>
        <v>9811</v>
      </c>
      <c r="AN27" s="31">
        <f t="shared" si="1"/>
        <v>9522</v>
      </c>
      <c r="AO27" s="31">
        <f t="shared" si="1"/>
        <v>9634</v>
      </c>
      <c r="AP27" s="31">
        <f t="shared" si="1"/>
        <v>9945</v>
      </c>
      <c r="AQ27" s="31">
        <f t="shared" si="1"/>
        <v>9954</v>
      </c>
      <c r="AR27" s="31">
        <f t="shared" si="1"/>
        <v>10534</v>
      </c>
      <c r="AS27" s="31">
        <f t="shared" si="1"/>
        <v>10739</v>
      </c>
      <c r="AT27" s="31">
        <f t="shared" si="1"/>
        <v>10887</v>
      </c>
      <c r="AU27" s="31">
        <f t="shared" si="1"/>
        <v>11812</v>
      </c>
      <c r="AV27" s="31">
        <f t="shared" si="1"/>
        <v>12254</v>
      </c>
      <c r="AW27" s="31">
        <f t="shared" si="1"/>
        <v>12535</v>
      </c>
      <c r="AX27" s="31">
        <f t="shared" si="1"/>
        <v>12456</v>
      </c>
      <c r="AY27" s="31">
        <f t="shared" si="1"/>
        <v>12303</v>
      </c>
      <c r="AZ27" s="31">
        <f t="shared" si="1"/>
        <v>12292</v>
      </c>
      <c r="BA27" s="31">
        <f t="shared" si="1"/>
        <v>13011</v>
      </c>
      <c r="BB27" s="31">
        <f t="shared" si="1"/>
        <v>11520</v>
      </c>
      <c r="BC27" s="31">
        <f t="shared" si="1"/>
        <v>10069</v>
      </c>
      <c r="BD27" s="31">
        <f t="shared" si="1"/>
        <v>17751</v>
      </c>
      <c r="BE27" s="31">
        <f t="shared" si="1"/>
        <v>18042</v>
      </c>
      <c r="BF27" s="31">
        <f t="shared" si="1"/>
        <v>18676</v>
      </c>
      <c r="BG27" s="31">
        <f t="shared" si="1"/>
        <v>18448</v>
      </c>
      <c r="BH27" s="31">
        <f t="shared" si="1"/>
        <v>17192</v>
      </c>
      <c r="BI27" s="31">
        <f t="shared" si="1"/>
        <v>15354</v>
      </c>
      <c r="BJ27" s="31">
        <f t="shared" si="1"/>
        <v>13809</v>
      </c>
      <c r="BK27" s="31">
        <f t="shared" si="1"/>
        <v>12614</v>
      </c>
      <c r="BL27" s="31">
        <f t="shared" si="1"/>
        <v>11592</v>
      </c>
      <c r="BM27" s="31">
        <f t="shared" si="1"/>
        <v>10987</v>
      </c>
      <c r="BN27" s="31">
        <f t="shared" si="1"/>
        <v>10311</v>
      </c>
      <c r="BO27" s="31">
        <f t="shared" si="1"/>
        <v>10045</v>
      </c>
      <c r="BP27" s="31">
        <f t="shared" si="1"/>
        <v>8201</v>
      </c>
      <c r="BQ27" s="31">
        <f t="shared" si="1"/>
        <v>9098</v>
      </c>
      <c r="BR27" s="31">
        <f t="shared" si="1"/>
        <v>10438</v>
      </c>
      <c r="BS27" s="31">
        <f t="shared" si="1"/>
        <v>9941</v>
      </c>
      <c r="BT27" s="31">
        <f t="shared" si="1"/>
        <v>9692</v>
      </c>
      <c r="BU27" s="31">
        <f t="shared" si="1"/>
        <v>7986</v>
      </c>
      <c r="BV27" s="31">
        <f t="shared" si="1"/>
        <v>10164</v>
      </c>
      <c r="BW27" s="31">
        <f t="shared" si="1"/>
        <v>9860</v>
      </c>
      <c r="BX27" s="31">
        <f t="shared" si="1"/>
        <v>9628</v>
      </c>
      <c r="BY27" s="31">
        <f t="shared" si="1"/>
        <v>7778</v>
      </c>
      <c r="BZ27" s="31">
        <f t="shared" si="1"/>
        <v>10204</v>
      </c>
      <c r="CA27" s="31">
        <f t="shared" si="1"/>
        <v>9459</v>
      </c>
      <c r="CB27" s="31">
        <f t="shared" si="1"/>
        <v>8690</v>
      </c>
      <c r="CC27" s="31">
        <f t="shared" si="1"/>
        <v>8808</v>
      </c>
      <c r="CE27" s="14">
        <f>SUM(AD27:CC27)</f>
        <v>574135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2021-08-30T15:02:48Z</dcterms:created>
  <dcterms:modified xsi:type="dcterms:W3CDTF">2021-09-23T11:43:15Z</dcterms:modified>
</cp:coreProperties>
</file>