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covid-stats\data\phe-surveillance\xlsx\"/>
    </mc:Choice>
  </mc:AlternateContent>
  <xr:revisionPtr revIDLastSave="0" documentId="13_ncr:1_{4175E547-FDEA-4229-8B51-582C53A7C928}" xr6:coauthVersionLast="47" xr6:coauthVersionMax="47" xr10:uidLastSave="{00000000-0000-0000-0000-000000000000}"/>
  <bookViews>
    <workbookView xWindow="-120" yWindow="-120" windowWidth="29040" windowHeight="16440" activeTab="1" xr2:uid="{00ADA8B7-FDE4-44E2-9095-68D2EC1BF317}"/>
  </bookViews>
  <sheets>
    <sheet name="cases 60-69" sheetId="1" r:id="rId1"/>
    <sheet name="vax 60-6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2" l="1"/>
  <c r="F12" i="2"/>
  <c r="Q12" i="2"/>
  <c r="R12" i="2"/>
  <c r="S10" i="2"/>
  <c r="S9" i="2"/>
  <c r="S8" i="2"/>
  <c r="S7" i="2"/>
  <c r="S6" i="2"/>
  <c r="S5" i="2"/>
  <c r="S4" i="2"/>
  <c r="S3" i="2"/>
  <c r="R10" i="2"/>
  <c r="R9" i="2"/>
  <c r="R8" i="2"/>
  <c r="R7" i="2"/>
  <c r="R6" i="2"/>
  <c r="R5" i="2"/>
  <c r="R4" i="2"/>
  <c r="R3" i="2"/>
  <c r="P10" i="2"/>
  <c r="O10" i="2"/>
  <c r="P9" i="2"/>
  <c r="O9" i="2"/>
  <c r="P8" i="2"/>
  <c r="O8" i="2"/>
  <c r="P7" i="2"/>
  <c r="O7" i="2"/>
  <c r="P6" i="2"/>
  <c r="O6" i="2"/>
  <c r="P5" i="2"/>
  <c r="O5" i="2"/>
  <c r="P4" i="2"/>
  <c r="O4" i="2"/>
  <c r="P3" i="2"/>
  <c r="O3" i="2"/>
  <c r="E10" i="2"/>
  <c r="E9" i="2"/>
  <c r="E8" i="2"/>
  <c r="E7" i="2"/>
  <c r="E6" i="2"/>
  <c r="E5" i="2"/>
  <c r="E4" i="2"/>
  <c r="E3" i="2"/>
  <c r="D10" i="2"/>
  <c r="H10" i="2" s="1"/>
  <c r="D9" i="2"/>
  <c r="H9" i="2" s="1"/>
  <c r="D8" i="2"/>
  <c r="H8" i="2" s="1"/>
  <c r="D7" i="2"/>
  <c r="H7" i="2" s="1"/>
  <c r="D6" i="2"/>
  <c r="H6" i="2" s="1"/>
  <c r="D5" i="2"/>
  <c r="H5" i="2" s="1"/>
  <c r="D4" i="2"/>
  <c r="H4" i="2" s="1"/>
  <c r="D3" i="2"/>
  <c r="H3" i="2" s="1"/>
  <c r="G10" i="2"/>
  <c r="G9" i="2"/>
  <c r="G8" i="2"/>
  <c r="G7" i="2"/>
  <c r="G6" i="2"/>
  <c r="G5" i="2"/>
  <c r="G4" i="2"/>
  <c r="G3" i="2"/>
  <c r="U10" i="2"/>
  <c r="Q10" i="2"/>
  <c r="J10" i="2"/>
  <c r="F10" i="2"/>
  <c r="U9" i="2"/>
  <c r="Q9" i="2"/>
  <c r="J9" i="2"/>
  <c r="F9" i="2"/>
  <c r="U8" i="2"/>
  <c r="Q8" i="2"/>
  <c r="J8" i="2"/>
  <c r="F8" i="2"/>
  <c r="U7" i="2"/>
  <c r="Q7" i="2"/>
  <c r="J7" i="2"/>
  <c r="F7" i="2"/>
  <c r="U6" i="2"/>
  <c r="Q6" i="2"/>
  <c r="J6" i="2"/>
  <c r="F6" i="2"/>
  <c r="U5" i="2"/>
  <c r="Q5" i="2"/>
  <c r="J5" i="2"/>
  <c r="F5" i="2"/>
  <c r="U4" i="2"/>
  <c r="Q4" i="2"/>
  <c r="J4" i="2"/>
  <c r="F4" i="2"/>
  <c r="U3" i="2"/>
  <c r="Q3" i="2"/>
  <c r="J3" i="2"/>
  <c r="F3" i="2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<sst xmlns="http://schemas.openxmlformats.org/spreadsheetml/2006/main" count="28" uniqueCount="16">
  <si>
    <t>ONS %</t>
  </si>
  <si>
    <t>week</t>
  </si>
  <si>
    <t>2 dose rates</t>
  </si>
  <si>
    <t>ratio</t>
  </si>
  <si>
    <t>unvax rates</t>
  </si>
  <si>
    <t>65 to under 70</t>
  </si>
  <si>
    <t>60 to under 65</t>
  </si>
  <si>
    <t>People In NIMS Cohort</t>
  </si>
  <si>
    <t>ONS estimate mid-2020</t>
  </si>
  <si>
    <t>Number Vaccinated (at least 1 dose)</t>
  </si>
  <si>
    <t>% Vaccine Uptake Dose 1</t>
  </si>
  <si>
    <t>accuracy</t>
  </si>
  <si>
    <t>Number Vaccinated (2 Doses)</t>
  </si>
  <si>
    <t>% Vaccine Uptake Dose 2</t>
  </si>
  <si>
    <t>unvax NIMS</t>
  </si>
  <si>
    <t>unvax 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</si>
</sst>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_-;\-* #,##0.0_-;_-* &quot;-&quot;??_-;_-@_-"/>
    <numFmt numFmtId="165" formatCode="0.0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C9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" fontId="0" fillId="0" borderId="0" xfId="0" applyNumberFormat="1"/>
    <xf numFmtId="165" fontId="0" fillId="0" borderId="0" xfId="0" applyNumberFormat="1"/>
    <xf numFmtId="0" fontId="2" fillId="2" borderId="6" xfId="0" applyFont="1" applyFill="1" applyBorder="1" applyAlignment="1">
      <alignment horizontal="center" vertical="center" wrapText="1"/>
    </xf>
    <xf numFmtId="166" fontId="3" fillId="0" borderId="7" xfId="1" applyNumberFormat="1" applyFont="1" applyFill="1" applyBorder="1" applyAlignment="1">
      <alignment horizontal="center" vertical="center"/>
    </xf>
    <xf numFmtId="166" fontId="3" fillId="0" borderId="8" xfId="1" applyNumberFormat="1" applyFont="1" applyFill="1" applyBorder="1" applyAlignment="1">
      <alignment horizontal="center" vertical="center"/>
    </xf>
    <xf numFmtId="164" fontId="3" fillId="0" borderId="8" xfId="1" applyNumberFormat="1" applyFont="1" applyFill="1" applyBorder="1" applyAlignment="1">
      <alignment horizontal="center" vertical="center"/>
    </xf>
    <xf numFmtId="165" fontId="3" fillId="0" borderId="8" xfId="0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165" fontId="3" fillId="0" borderId="9" xfId="0" applyNumberFormat="1" applyFont="1" applyFill="1" applyBorder="1" applyAlignment="1">
      <alignment horizontal="center" vertical="center"/>
    </xf>
    <xf numFmtId="166" fontId="3" fillId="0" borderId="10" xfId="1" applyNumberFormat="1" applyFont="1" applyFill="1" applyBorder="1" applyAlignment="1">
      <alignment horizontal="center" vertical="center"/>
    </xf>
    <xf numFmtId="166" fontId="3" fillId="0" borderId="11" xfId="1" applyNumberFormat="1" applyFont="1" applyFill="1" applyBorder="1" applyAlignment="1">
      <alignment horizontal="center" vertical="center"/>
    </xf>
    <xf numFmtId="164" fontId="3" fillId="0" borderId="11" xfId="1" applyNumberFormat="1" applyFont="1" applyFill="1" applyBorder="1" applyAlignment="1">
      <alignment horizontal="center" vertical="center"/>
    </xf>
    <xf numFmtId="165" fontId="3" fillId="0" borderId="11" xfId="0" applyNumberFormat="1" applyFont="1" applyFill="1" applyBorder="1" applyAlignment="1">
      <alignment horizontal="center" vertical="center"/>
    </xf>
    <xf numFmtId="164" fontId="3" fillId="0" borderId="2" xfId="1" applyNumberFormat="1" applyFont="1" applyFill="1" applyBorder="1" applyAlignment="1">
      <alignment horizontal="center" vertical="center"/>
    </xf>
    <xf numFmtId="165" fontId="3" fillId="0" borderId="12" xfId="0" applyNumberFormat="1" applyFont="1" applyFill="1" applyBorder="1" applyAlignment="1">
      <alignment horizontal="center" vertical="center"/>
    </xf>
    <xf numFmtId="9" fontId="0" fillId="0" borderId="0" xfId="2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42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of unvaccinated case rates </a:t>
            </a:r>
            <a:r>
              <a:rPr lang="en-US" baseline="0"/>
              <a:t>vs 2 dose case rates (60-69)</a:t>
            </a:r>
          </a:p>
          <a:p>
            <a:pPr>
              <a:defRPr/>
            </a:pPr>
            <a:r>
              <a:rPr lang="en-US" sz="1400" b="1" i="0" u="none" strike="noStrike" baseline="0">
                <a:effectLst/>
              </a:rPr>
              <a:t>NIMS denominators artificially lower the unvax rates</a:t>
            </a:r>
            <a:endParaRPr lang="en-US" b="1" baseline="0"/>
          </a:p>
          <a:p>
            <a:pPr>
              <a:defRPr/>
            </a:pPr>
            <a:r>
              <a:rPr lang="en-US" sz="1200" baseline="0"/>
              <a:t>Source: UKHSA COVID-Vaccination Surveillance Reports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'cases 60-69'!$D$1</c:f>
              <c:strCache>
                <c:ptCount val="1"/>
                <c:pt idx="0">
                  <c:v>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'cases 60-69'!$A$2:$A$9</c:f>
              <c:numCache>
                <c:formatCode>General</c:formatCode>
                <c:ptCount val="8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  <c:pt idx="7">
                  <c:v>43</c:v>
                </c:pt>
              </c:numCache>
            </c:numRef>
          </c:cat>
          <c:val>
            <c:numRef>
              <c:f>'cases 60-69'!$D$2:$D$9</c:f>
              <c:numCache>
                <c:formatCode>0.00</c:formatCode>
                <c:ptCount val="8"/>
                <c:pt idx="0">
                  <c:v>1.3790769230769231</c:v>
                </c:pt>
                <c:pt idx="1">
                  <c:v>1.4643081431861</c:v>
                </c:pt>
                <c:pt idx="2">
                  <c:v>1.5302013422818792</c:v>
                </c:pt>
                <c:pt idx="3">
                  <c:v>1.6332355294745264</c:v>
                </c:pt>
                <c:pt idx="4">
                  <c:v>1.6914989486332235</c:v>
                </c:pt>
                <c:pt idx="5">
                  <c:v>1.8751989812161731</c:v>
                </c:pt>
                <c:pt idx="6">
                  <c:v>2.0285220397579948</c:v>
                </c:pt>
                <c:pt idx="7">
                  <c:v>2.138548057259714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65-49A6-BB52-E4F3386A7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246624"/>
        <c:axId val="611246952"/>
      </c:lineChart>
      <c:catAx>
        <c:axId val="61124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Report 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46952"/>
        <c:crosses val="autoZero"/>
        <c:auto val="1"/>
        <c:lblAlgn val="ctr"/>
        <c:lblOffset val="100"/>
        <c:noMultiLvlLbl val="0"/>
      </c:catAx>
      <c:valAx>
        <c:axId val="61124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4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Unvaccinated case rates vs 2 dose case rates (ages 60-69)</a:t>
            </a:r>
          </a:p>
          <a:p>
            <a:pPr>
              <a:defRPr/>
            </a:pPr>
            <a:r>
              <a:rPr lang="en-US" sz="1400" b="1"/>
              <a:t>NIMS denominators artificially lower the unvax</a:t>
            </a:r>
            <a:r>
              <a:rPr lang="en-US" sz="1400" b="1" baseline="0"/>
              <a:t> </a:t>
            </a:r>
            <a:r>
              <a:rPr lang="en-US" sz="1400" b="1"/>
              <a:t>rates</a:t>
            </a:r>
          </a:p>
          <a:p>
            <a:pPr>
              <a:defRPr/>
            </a:pPr>
            <a:r>
              <a:rPr lang="en-US" sz="1200"/>
              <a:t>Source: UKHSA COVID-Vaccination Surveillance Reports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'cases 60-69'!$B$1</c:f>
              <c:strCache>
                <c:ptCount val="1"/>
                <c:pt idx="0">
                  <c:v>2 dose rates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'cases 60-69'!$A$2:$A$9</c:f>
              <c:numCache>
                <c:formatCode>General</c:formatCode>
                <c:ptCount val="8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  <c:pt idx="7">
                  <c:v>43</c:v>
                </c:pt>
              </c:numCache>
            </c:numRef>
          </c:cat>
          <c:val>
            <c:numRef>
              <c:f>'cases 60-69'!$B$2:$B$9</c:f>
              <c:numCache>
                <c:formatCode>0.0</c:formatCode>
                <c:ptCount val="8"/>
                <c:pt idx="0">
                  <c:v>672.3</c:v>
                </c:pt>
                <c:pt idx="1">
                  <c:v>699.5</c:v>
                </c:pt>
                <c:pt idx="2">
                  <c:v>661.2</c:v>
                </c:pt>
                <c:pt idx="3">
                  <c:v>612.29999999999995</c:v>
                </c:pt>
                <c:pt idx="4">
                  <c:v>563.1</c:v>
                </c:pt>
                <c:pt idx="5">
                  <c:v>589</c:v>
                </c:pt>
                <c:pt idx="6">
                  <c:v>704.1</c:v>
                </c:pt>
                <c:pt idx="7">
                  <c:v>836.6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8D-4A76-A0C0-EF5030D569E1}"/>
            </c:ext>
          </c:extLst>
        </c:ser>
        <c:ser>
          <c:idx val="1"/>
          <c:order val="1"/>
          <c:tx>
            <c:strRef>
              <c:f>'cases 60-69'!$C$1</c:f>
              <c:strCache>
                <c:ptCount val="1"/>
                <c:pt idx="0">
                  <c:v>unvax rates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'cases 60-69'!$A$2:$A$9</c:f>
              <c:numCache>
                <c:formatCode>General</c:formatCode>
                <c:ptCount val="8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  <c:pt idx="7">
                  <c:v>43</c:v>
                </c:pt>
              </c:numCache>
            </c:numRef>
          </c:cat>
          <c:val>
            <c:numRef>
              <c:f>'cases 60-69'!$C$2:$C$9</c:f>
              <c:numCache>
                <c:formatCode>0.0</c:formatCode>
                <c:ptCount val="8"/>
                <c:pt idx="0">
                  <c:v>487.5</c:v>
                </c:pt>
                <c:pt idx="1">
                  <c:v>477.7</c:v>
                </c:pt>
                <c:pt idx="2">
                  <c:v>432.1</c:v>
                </c:pt>
                <c:pt idx="3">
                  <c:v>374.9</c:v>
                </c:pt>
                <c:pt idx="4">
                  <c:v>332.9</c:v>
                </c:pt>
                <c:pt idx="5">
                  <c:v>314.10000000000002</c:v>
                </c:pt>
                <c:pt idx="6">
                  <c:v>347.1</c:v>
                </c:pt>
                <c:pt idx="7">
                  <c:v>391.2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8D-4A76-A0C0-EF5030D56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2539912"/>
        <c:axId val="642540240"/>
      </c:lineChart>
      <c:catAx>
        <c:axId val="642539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Report 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540240"/>
        <c:crosses val="autoZero"/>
        <c:auto val="1"/>
        <c:lblAlgn val="ctr"/>
        <c:lblOffset val="100"/>
        <c:noMultiLvlLbl val="0"/>
      </c:catAx>
      <c:valAx>
        <c:axId val="64254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539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161926</xdr:colOff>
      <xdr:row>6</xdr:row>
      <xdr:rowOff>9524</xdr:rowOff>
    </xdr:from>
    <xdr:to>
      <xdr:col>24</xdr:col>
      <xdr:colOff>190500</xdr:colOff>
      <xdr:row>23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57381-5E70-4F05-B66B-032612809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590550</xdr:colOff>
      <xdr:row>5</xdr:row>
      <xdr:rowOff>180975</xdr:rowOff>
    </xdr:from>
    <xdr:to>
      <xdr:col>14</xdr:col>
      <xdr:colOff>542925</xdr:colOff>
      <xdr:row>24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BF312B-ED3B-4BFD-A777-ECAE6AD10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C892-477E-466A-9D42-40CA9D64E6EE}">
  <dimension ref="A1:D9"/>
  <sheetViews>
    <sheetView workbookViewId="0">
      <selection activeCell="E9" sqref="E9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>
        <v>36</v>
      </c>
      <c r="B2" s="3">
        <v>672.3</v>
      </c>
      <c r="C2" s="3">
        <v>487.5</v>
      </c>
      <c r="D2" s="2">
        <f t="shared" ref="D2:D9" si="0">B2/C2</f>
        <v>1.3790769230769231</v>
      </c>
    </row>
    <row r="3" spans="1:4" x14ac:dyDescent="0.25">
      <c r="A3">
        <v>37</v>
      </c>
      <c r="B3" s="3">
        <v>699.5</v>
      </c>
      <c r="C3" s="3">
        <v>477.7</v>
      </c>
      <c r="D3" s="2">
        <f t="shared" si="0"/>
        <v>1.4643081431861</v>
      </c>
    </row>
    <row r="4" spans="1:4" x14ac:dyDescent="0.25">
      <c r="A4">
        <v>38</v>
      </c>
      <c r="B4" s="3">
        <v>661.2</v>
      </c>
      <c r="C4" s="3">
        <v>432.1</v>
      </c>
      <c r="D4" s="2">
        <f t="shared" si="0"/>
        <v>1.5302013422818792</v>
      </c>
    </row>
    <row r="5" spans="1:4" x14ac:dyDescent="0.25">
      <c r="A5">
        <v>39</v>
      </c>
      <c r="B5" s="3">
        <v>612.29999999999995</v>
      </c>
      <c r="C5" s="3">
        <v>374.9</v>
      </c>
      <c r="D5" s="2">
        <f t="shared" si="0"/>
        <v>1.6332355294745264</v>
      </c>
    </row>
    <row r="6" spans="1:4" x14ac:dyDescent="0.25">
      <c r="A6">
        <v>40</v>
      </c>
      <c r="B6" s="3">
        <v>563.1</v>
      </c>
      <c r="C6" s="3">
        <v>332.9</v>
      </c>
      <c r="D6" s="2">
        <f t="shared" si="0"/>
        <v>1.6914989486332235</v>
      </c>
    </row>
    <row r="7" spans="1:4" x14ac:dyDescent="0.25">
      <c r="A7">
        <v>41</v>
      </c>
      <c r="B7" s="3">
        <v>589</v>
      </c>
      <c r="C7" s="3">
        <v>314.10000000000002</v>
      </c>
      <c r="D7" s="2">
        <f t="shared" si="0"/>
        <v>1.8751989812161731</v>
      </c>
    </row>
    <row r="8" spans="1:4" x14ac:dyDescent="0.25">
      <c r="A8">
        <v>42</v>
      </c>
      <c r="B8" s="3">
        <v>704.1</v>
      </c>
      <c r="C8" s="3">
        <v>347.1</v>
      </c>
      <c r="D8" s="2">
        <f t="shared" si="0"/>
        <v>2.0285220397579948</v>
      </c>
    </row>
    <row r="9" spans="1:4" x14ac:dyDescent="0.25">
      <c r="A9">
        <v>43</v>
      </c>
      <c r="B9" s="3">
        <v>836.6</v>
      </c>
      <c r="C9" s="3">
        <v>391.2</v>
      </c>
      <c r="D9" s="2">
        <f t="shared" si="0"/>
        <v>2.138548057259714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8E37-F98B-422D-9FCB-53417A0B562C}">
  <dimension ref="A1:V12"/>
  <sheetViews>
    <sheetView tabSelected="1" topLeftCell="C1" workbookViewId="0">
      <selection activeCell="Q12" sqref="Q12"/>
    </sheetView>
  </sheetViews>
  <sheetFormatPr defaultRowHeight="15" x14ac:dyDescent="0.25"/>
  <cols>
    <col min="1" max="1" width="18.28515625" bestFit="1" customWidth="1"/>
    <col min="2" max="2" width="19.28515625" bestFit="1" customWidth="1"/>
    <col min="3" max="3" width="16.140625" bestFit="1" customWidth="1"/>
    <col min="4" max="5" width="16.140625" customWidth="1"/>
    <col min="6" max="6" width="10.28515625" bestFit="1" customWidth="1"/>
    <col min="7" max="7" width="18.28515625" bestFit="1" customWidth="1"/>
    <col min="8" max="8" width="13.7109375" bestFit="1" customWidth="1"/>
    <col min="9" max="9" width="19.42578125" bestFit="1" customWidth="1"/>
    <col min="10" max="10" width="10.28515625" bestFit="1" customWidth="1"/>
    <col min="11" max="12" width="18.28515625" bestFit="1" customWidth="1"/>
    <col min="13" max="13" width="19.28515625" bestFit="1" customWidth="1"/>
    <col min="14" max="14" width="16.140625" bestFit="1" customWidth="1"/>
    <col min="15" max="16" width="16.140625" customWidth="1"/>
    <col min="17" max="17" width="10.28515625" bestFit="1" customWidth="1"/>
    <col min="18" max="18" width="18.28515625" bestFit="1" customWidth="1"/>
    <col min="19" max="19" width="13.7109375" bestFit="1" customWidth="1"/>
    <col min="20" max="20" width="19.42578125" bestFit="1" customWidth="1"/>
    <col min="21" max="21" width="10.28515625" bestFit="1" customWidth="1"/>
    <col min="22" max="22" width="18.28515625" bestFit="1" customWidth="1"/>
  </cols>
  <sheetData>
    <row r="1" spans="1:22" ht="18.75" thickBot="1" x14ac:dyDescent="0.3">
      <c r="A1" s="18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20"/>
      <c r="L1" s="18" t="s">
        <v>6</v>
      </c>
      <c r="M1" s="19"/>
      <c r="N1" s="19"/>
      <c r="O1" s="19"/>
      <c r="P1" s="19"/>
      <c r="Q1" s="19"/>
      <c r="R1" s="19"/>
      <c r="S1" s="19"/>
      <c r="T1" s="19"/>
      <c r="U1" s="19"/>
      <c r="V1" s="20"/>
    </row>
    <row r="2" spans="1:22" ht="72.75" thickBot="1" x14ac:dyDescent="0.3">
      <c r="A2" s="4" t="s">
        <v>7</v>
      </c>
      <c r="B2" s="1" t="s">
        <v>8</v>
      </c>
      <c r="C2" s="1" t="s">
        <v>9</v>
      </c>
      <c r="D2" s="1" t="s">
        <v>14</v>
      </c>
      <c r="E2" s="1" t="s">
        <v>15</v>
      </c>
      <c r="F2" s="1" t="s">
        <v>0</v>
      </c>
      <c r="G2" s="1" t="s">
        <v>10</v>
      </c>
      <c r="H2" s="1" t="s">
        <v>11</v>
      </c>
      <c r="I2" s="1" t="s">
        <v>12</v>
      </c>
      <c r="J2" s="1" t="s">
        <v>0</v>
      </c>
      <c r="K2" s="1" t="s">
        <v>13</v>
      </c>
      <c r="L2" s="4" t="s">
        <v>7</v>
      </c>
      <c r="M2" s="1" t="s">
        <v>8</v>
      </c>
      <c r="N2" s="1" t="s">
        <v>9</v>
      </c>
      <c r="O2" s="1" t="s">
        <v>14</v>
      </c>
      <c r="P2" s="1" t="s">
        <v>15</v>
      </c>
      <c r="Q2" s="1" t="s">
        <v>0</v>
      </c>
      <c r="R2" s="1" t="s">
        <v>10</v>
      </c>
      <c r="S2" s="1" t="s">
        <v>11</v>
      </c>
      <c r="T2" s="1" t="s">
        <v>12</v>
      </c>
      <c r="U2" s="1" t="s">
        <v>0</v>
      </c>
      <c r="V2" s="1" t="s">
        <v>13</v>
      </c>
    </row>
    <row r="3" spans="1:22" x14ac:dyDescent="0.25">
      <c r="A3" s="5">
        <v>2919664</v>
      </c>
      <c r="B3" s="6">
        <v>2784300</v>
      </c>
      <c r="C3" s="6">
        <v>2691694</v>
      </c>
      <c r="D3" s="6">
        <f>A3-C3</f>
        <v>227970</v>
      </c>
      <c r="E3" s="6">
        <f>B3-C3</f>
        <v>92606</v>
      </c>
      <c r="F3" s="7">
        <f t="shared" ref="F3:F10" si="0">C3/B3*100</f>
        <v>96.673993463348069</v>
      </c>
      <c r="G3" s="8">
        <f>C3/A3*100</f>
        <v>92.191909753999084</v>
      </c>
      <c r="H3" s="8">
        <f>D3/E3</f>
        <v>2.4617195430101719</v>
      </c>
      <c r="I3" s="6">
        <v>2648110</v>
      </c>
      <c r="J3" s="9">
        <f t="shared" ref="J3:J10" si="1">I3/B3*100</f>
        <v>95.108644901770646</v>
      </c>
      <c r="K3" s="10">
        <v>90.699135242959457</v>
      </c>
      <c r="L3" s="5">
        <v>3505952</v>
      </c>
      <c r="M3" s="6">
        <v>3196813</v>
      </c>
      <c r="N3" s="6">
        <v>3168966</v>
      </c>
      <c r="O3" s="6">
        <f>L3-N3</f>
        <v>336986</v>
      </c>
      <c r="P3" s="6">
        <f>M3-N3</f>
        <v>27847</v>
      </c>
      <c r="Q3" s="7">
        <f t="shared" ref="Q3:Q10" si="2">N3/M3*100</f>
        <v>99.128913702490578</v>
      </c>
      <c r="R3" s="8">
        <f>N3/L3*100</f>
        <v>90.388174167815194</v>
      </c>
      <c r="S3" s="8">
        <f>O3/P3</f>
        <v>12.101339462060546</v>
      </c>
      <c r="T3" s="6">
        <v>3084253</v>
      </c>
      <c r="U3" s="9">
        <f t="shared" ref="U3:U10" si="3">T3/M3*100</f>
        <v>96.47899329738712</v>
      </c>
      <c r="V3" s="10">
        <v>87.971911766048137</v>
      </c>
    </row>
    <row r="4" spans="1:22" x14ac:dyDescent="0.25">
      <c r="A4" s="5">
        <v>2919664</v>
      </c>
      <c r="B4" s="6">
        <v>2784300</v>
      </c>
      <c r="C4" s="6">
        <v>2692233</v>
      </c>
      <c r="D4" s="6">
        <f t="shared" ref="D4:D10" si="4">A4-C4</f>
        <v>227431</v>
      </c>
      <c r="E4" s="6">
        <f t="shared" ref="E4:E10" si="5">B4-C4</f>
        <v>92067</v>
      </c>
      <c r="F4" s="7">
        <f t="shared" si="0"/>
        <v>96.693352009481742</v>
      </c>
      <c r="G4" s="8">
        <f t="shared" ref="G4:G10" si="6">C4/A4*100</f>
        <v>92.210370782391394</v>
      </c>
      <c r="H4" s="8">
        <f t="shared" ref="H4:H10" si="7">D4/E4</f>
        <v>2.4702770808215755</v>
      </c>
      <c r="I4" s="6">
        <v>2649469</v>
      </c>
      <c r="J4" s="9">
        <f t="shared" si="1"/>
        <v>95.157454297309911</v>
      </c>
      <c r="K4" s="10">
        <v>90.745681694879949</v>
      </c>
      <c r="L4" s="5">
        <v>3505952</v>
      </c>
      <c r="M4" s="6">
        <v>3196813</v>
      </c>
      <c r="N4" s="6">
        <v>3169980</v>
      </c>
      <c r="O4" s="6">
        <f t="shared" ref="O4:O10" si="8">L4-N4</f>
        <v>335972</v>
      </c>
      <c r="P4" s="6">
        <f t="shared" ref="P4:P10" si="9">M4-N4</f>
        <v>26833</v>
      </c>
      <c r="Q4" s="7">
        <f t="shared" si="2"/>
        <v>99.160632792721998</v>
      </c>
      <c r="R4" s="8">
        <f t="shared" ref="R4:R10" si="10">N4/L4*100</f>
        <v>90.41709641204443</v>
      </c>
      <c r="S4" s="8">
        <f t="shared" ref="S4:S10" si="11">O4/P4</f>
        <v>12.520851190698021</v>
      </c>
      <c r="T4" s="6">
        <v>3086781</v>
      </c>
      <c r="U4" s="9">
        <f t="shared" si="3"/>
        <v>96.558072054887162</v>
      </c>
      <c r="V4" s="10">
        <v>88.044017716158123</v>
      </c>
    </row>
    <row r="5" spans="1:22" x14ac:dyDescent="0.25">
      <c r="A5" s="5">
        <v>2919664</v>
      </c>
      <c r="B5" s="6">
        <v>2784300</v>
      </c>
      <c r="C5" s="6">
        <v>2692728</v>
      </c>
      <c r="D5" s="6">
        <f t="shared" si="4"/>
        <v>226936</v>
      </c>
      <c r="E5" s="6">
        <f t="shared" si="5"/>
        <v>91572</v>
      </c>
      <c r="F5" s="7">
        <f t="shared" si="0"/>
        <v>96.711130266135115</v>
      </c>
      <c r="G5" s="8">
        <f t="shared" si="6"/>
        <v>92.227324788057814</v>
      </c>
      <c r="H5" s="8">
        <f t="shared" si="7"/>
        <v>2.4782247848687371</v>
      </c>
      <c r="I5" s="6">
        <v>2650855</v>
      </c>
      <c r="J5" s="9">
        <f t="shared" si="1"/>
        <v>95.207233415939371</v>
      </c>
      <c r="K5" s="10">
        <v>90.793152910745889</v>
      </c>
      <c r="L5" s="5">
        <v>3505952</v>
      </c>
      <c r="M5" s="6">
        <v>3196813</v>
      </c>
      <c r="N5" s="6">
        <v>3171055</v>
      </c>
      <c r="O5" s="6">
        <f t="shared" si="8"/>
        <v>334897</v>
      </c>
      <c r="P5" s="6">
        <f t="shared" si="9"/>
        <v>25758</v>
      </c>
      <c r="Q5" s="7">
        <f t="shared" si="2"/>
        <v>99.194260033351966</v>
      </c>
      <c r="R5" s="8">
        <f t="shared" si="10"/>
        <v>90.447758554595154</v>
      </c>
      <c r="S5" s="8">
        <f t="shared" si="11"/>
        <v>13.001669384268965</v>
      </c>
      <c r="T5" s="6">
        <v>3089184</v>
      </c>
      <c r="U5" s="9">
        <f t="shared" si="3"/>
        <v>96.633240668127911</v>
      </c>
      <c r="V5" s="10">
        <v>88.112558300855227</v>
      </c>
    </row>
    <row r="6" spans="1:22" x14ac:dyDescent="0.25">
      <c r="A6" s="5">
        <v>2919664</v>
      </c>
      <c r="B6" s="6">
        <v>2784300</v>
      </c>
      <c r="C6" s="6">
        <v>2693358</v>
      </c>
      <c r="D6" s="6">
        <f t="shared" si="4"/>
        <v>226306</v>
      </c>
      <c r="E6" s="6">
        <f t="shared" si="5"/>
        <v>90942</v>
      </c>
      <c r="F6" s="7">
        <f t="shared" si="0"/>
        <v>96.733757138239412</v>
      </c>
      <c r="G6" s="8">
        <f t="shared" si="6"/>
        <v>92.248902613451406</v>
      </c>
      <c r="H6" s="8">
        <f t="shared" si="7"/>
        <v>2.4884651756064304</v>
      </c>
      <c r="I6" s="6">
        <v>2652243</v>
      </c>
      <c r="J6" s="9">
        <f t="shared" si="1"/>
        <v>95.257084365908852</v>
      </c>
      <c r="K6" s="10">
        <v>90.840692627644827</v>
      </c>
      <c r="L6" s="5">
        <v>3505952</v>
      </c>
      <c r="M6" s="6">
        <v>3196813</v>
      </c>
      <c r="N6" s="6">
        <v>3172006</v>
      </c>
      <c r="O6" s="6">
        <f t="shared" si="8"/>
        <v>333946</v>
      </c>
      <c r="P6" s="6">
        <f t="shared" si="9"/>
        <v>24807</v>
      </c>
      <c r="Q6" s="7">
        <f t="shared" si="2"/>
        <v>99.224008410876706</v>
      </c>
      <c r="R6" s="8">
        <f t="shared" si="10"/>
        <v>90.474883854656312</v>
      </c>
      <c r="S6" s="8">
        <f t="shared" si="11"/>
        <v>13.461764824444714</v>
      </c>
      <c r="T6" s="6">
        <v>3091660</v>
      </c>
      <c r="U6" s="9">
        <f t="shared" si="3"/>
        <v>96.710692805616091</v>
      </c>
      <c r="V6" s="10">
        <v>88.183181058953465</v>
      </c>
    </row>
    <row r="7" spans="1:22" x14ac:dyDescent="0.25">
      <c r="A7" s="5">
        <v>2919664</v>
      </c>
      <c r="B7" s="6">
        <v>2784300</v>
      </c>
      <c r="C7" s="6">
        <v>2693943</v>
      </c>
      <c r="D7" s="6">
        <f t="shared" si="4"/>
        <v>225721</v>
      </c>
      <c r="E7" s="6">
        <f t="shared" si="5"/>
        <v>90357</v>
      </c>
      <c r="F7" s="7">
        <f t="shared" si="0"/>
        <v>96.75476780519341</v>
      </c>
      <c r="G7" s="8">
        <f t="shared" si="6"/>
        <v>92.268939165602617</v>
      </c>
      <c r="H7" s="8">
        <f t="shared" si="7"/>
        <v>2.4981019732837524</v>
      </c>
      <c r="I7" s="6">
        <v>2653461</v>
      </c>
      <c r="J7" s="9">
        <f t="shared" si="1"/>
        <v>95.300829651977153</v>
      </c>
      <c r="K7" s="10">
        <v>90.882409756739136</v>
      </c>
      <c r="L7" s="5">
        <v>3505952</v>
      </c>
      <c r="M7" s="6">
        <v>3196813</v>
      </c>
      <c r="N7" s="6">
        <v>3172870</v>
      </c>
      <c r="O7" s="6">
        <f t="shared" si="8"/>
        <v>333082</v>
      </c>
      <c r="P7" s="6">
        <f t="shared" si="9"/>
        <v>23943</v>
      </c>
      <c r="Q7" s="7">
        <f t="shared" si="2"/>
        <v>99.251035327996973</v>
      </c>
      <c r="R7" s="8">
        <f t="shared" si="10"/>
        <v>90.4995276603901</v>
      </c>
      <c r="S7" s="8">
        <f t="shared" si="11"/>
        <v>13.911456375558618</v>
      </c>
      <c r="T7" s="6">
        <v>3093849</v>
      </c>
      <c r="U7" s="9">
        <f t="shared" si="3"/>
        <v>96.779167251884928</v>
      </c>
      <c r="V7" s="10">
        <v>88.245617738063729</v>
      </c>
    </row>
    <row r="8" spans="1:22" x14ac:dyDescent="0.25">
      <c r="A8" s="5">
        <v>2919664</v>
      </c>
      <c r="B8" s="6">
        <v>2784300</v>
      </c>
      <c r="C8" s="6">
        <v>2694510</v>
      </c>
      <c r="D8" s="6">
        <f t="shared" si="4"/>
        <v>225154</v>
      </c>
      <c r="E8" s="6">
        <f t="shared" si="5"/>
        <v>89790</v>
      </c>
      <c r="F8" s="7">
        <f t="shared" si="0"/>
        <v>96.775131990087274</v>
      </c>
      <c r="G8" s="8">
        <f t="shared" si="6"/>
        <v>92.288359208456853</v>
      </c>
      <c r="H8" s="8">
        <f t="shared" si="7"/>
        <v>2.5075620893195234</v>
      </c>
      <c r="I8" s="6">
        <v>2654547</v>
      </c>
      <c r="J8" s="9">
        <f t="shared" si="1"/>
        <v>95.339834069604564</v>
      </c>
      <c r="K8" s="10">
        <v>90.919605817655736</v>
      </c>
      <c r="L8" s="5">
        <v>3505952</v>
      </c>
      <c r="M8" s="6">
        <v>3196813</v>
      </c>
      <c r="N8" s="6">
        <v>3173731</v>
      </c>
      <c r="O8" s="6">
        <f t="shared" si="8"/>
        <v>332221</v>
      </c>
      <c r="P8" s="6">
        <f t="shared" si="9"/>
        <v>23082</v>
      </c>
      <c r="Q8" s="7">
        <f t="shared" si="2"/>
        <v>99.277968401655031</v>
      </c>
      <c r="R8" s="8">
        <f t="shared" si="10"/>
        <v>90.524085897353984</v>
      </c>
      <c r="S8" s="8">
        <f t="shared" si="11"/>
        <v>14.393076856424919</v>
      </c>
      <c r="T8" s="6">
        <v>3095783</v>
      </c>
      <c r="U8" s="9">
        <f t="shared" si="3"/>
        <v>96.839665003864781</v>
      </c>
      <c r="V8" s="10">
        <v>88.30078107173172</v>
      </c>
    </row>
    <row r="9" spans="1:22" x14ac:dyDescent="0.25">
      <c r="A9" s="5">
        <v>2919664</v>
      </c>
      <c r="B9" s="6">
        <v>2784300</v>
      </c>
      <c r="C9" s="6">
        <v>2695123</v>
      </c>
      <c r="D9" s="6">
        <f t="shared" si="4"/>
        <v>224541</v>
      </c>
      <c r="E9" s="6">
        <f t="shared" si="5"/>
        <v>89177</v>
      </c>
      <c r="F9" s="7">
        <f t="shared" si="0"/>
        <v>96.797148295801463</v>
      </c>
      <c r="G9" s="8">
        <f t="shared" si="6"/>
        <v>92.309354775070005</v>
      </c>
      <c r="H9" s="8">
        <f t="shared" si="7"/>
        <v>2.5179250255110621</v>
      </c>
      <c r="I9" s="6">
        <v>2655708</v>
      </c>
      <c r="J9" s="9">
        <f t="shared" si="1"/>
        <v>95.3815321624825</v>
      </c>
      <c r="K9" s="10">
        <v>90.959370667309656</v>
      </c>
      <c r="L9" s="5">
        <v>3505952</v>
      </c>
      <c r="M9" s="6">
        <v>3196813</v>
      </c>
      <c r="N9" s="6">
        <v>3174664</v>
      </c>
      <c r="O9" s="6">
        <f t="shared" si="8"/>
        <v>331288</v>
      </c>
      <c r="P9" s="6">
        <f t="shared" si="9"/>
        <v>22149</v>
      </c>
      <c r="Q9" s="7">
        <f t="shared" si="2"/>
        <v>99.307153718406425</v>
      </c>
      <c r="R9" s="8">
        <f t="shared" si="10"/>
        <v>90.550697784795688</v>
      </c>
      <c r="S9" s="8">
        <f t="shared" si="11"/>
        <v>14.957244119373335</v>
      </c>
      <c r="T9" s="6">
        <v>3097676</v>
      </c>
      <c r="U9" s="9">
        <f t="shared" si="3"/>
        <v>96.898880228527588</v>
      </c>
      <c r="V9" s="10">
        <v>88.354774965544308</v>
      </c>
    </row>
    <row r="10" spans="1:22" ht="15.75" thickBot="1" x14ac:dyDescent="0.3">
      <c r="A10" s="11">
        <v>2919664</v>
      </c>
      <c r="B10" s="12">
        <v>2784300</v>
      </c>
      <c r="C10" s="12">
        <v>2695928</v>
      </c>
      <c r="D10" s="12">
        <f t="shared" si="4"/>
        <v>223736</v>
      </c>
      <c r="E10" s="12">
        <f t="shared" si="5"/>
        <v>88372</v>
      </c>
      <c r="F10" s="13">
        <f t="shared" si="0"/>
        <v>96.826060410156956</v>
      </c>
      <c r="G10" s="14">
        <f t="shared" si="6"/>
        <v>92.336926440850732</v>
      </c>
      <c r="H10" s="14">
        <f t="shared" si="7"/>
        <v>2.5317521386864619</v>
      </c>
      <c r="I10" s="12">
        <v>2656902</v>
      </c>
      <c r="J10" s="15">
        <f t="shared" si="1"/>
        <v>95.424415472470642</v>
      </c>
      <c r="K10" s="16">
        <v>91.000265784008022</v>
      </c>
      <c r="L10" s="11">
        <v>3505952</v>
      </c>
      <c r="M10" s="12">
        <v>3196813</v>
      </c>
      <c r="N10" s="12">
        <v>3175761</v>
      </c>
      <c r="O10" s="12">
        <f t="shared" si="8"/>
        <v>330191</v>
      </c>
      <c r="P10" s="12">
        <f t="shared" si="9"/>
        <v>21052</v>
      </c>
      <c r="Q10" s="13">
        <f t="shared" si="2"/>
        <v>99.341469144426028</v>
      </c>
      <c r="R10" s="14">
        <f t="shared" si="10"/>
        <v>90.581987431659073</v>
      </c>
      <c r="S10" s="14">
        <f t="shared" si="11"/>
        <v>15.684543036291089</v>
      </c>
      <c r="T10" s="12">
        <v>3099578</v>
      </c>
      <c r="U10" s="15">
        <f t="shared" si="3"/>
        <v>96.958376983577082</v>
      </c>
      <c r="V10" s="16">
        <v>88.40902556566661</v>
      </c>
    </row>
    <row r="12" spans="1:22" x14ac:dyDescent="0.25">
      <c r="F12" s="17">
        <f>1-(F10-F3)/(100-F3)</f>
        <v>0.9542794203399364</v>
      </c>
      <c r="G12" s="17">
        <f>1-(G10-G3)/(100-G3)</f>
        <v>0.98142738079571745</v>
      </c>
      <c r="Q12" s="17">
        <f>1-(Q10-Q3)/(100-Q3)</f>
        <v>0.75598807771034759</v>
      </c>
      <c r="R12" s="17">
        <f>1-(R10-R3)/(100-R3)</f>
        <v>0.97983595757687336</v>
      </c>
    </row>
  </sheetData>
  <mergeCells count="2">
    <mergeCell ref="A1:K1"/>
    <mergeCell ref="L1:V1"/>
  </mergeCells>
  <conditionalFormatting sqref="A3:E3 A5:E5 G5 G3 I3 I5 K5:N5 K3:N3 Q3 Q5 S5:V5 S3:V3">
    <cfRule type="containsErrors" dxfId="41" priority="42">
      <formula>ISERROR(A3)</formula>
    </cfRule>
  </conditionalFormatting>
  <conditionalFormatting sqref="A4:E4 G4 I4 K4:N4 Q4 S4:V4">
    <cfRule type="containsErrors" dxfId="40" priority="41">
      <formula>ISERROR(A4)</formula>
    </cfRule>
  </conditionalFormatting>
  <conditionalFormatting sqref="A6:E6 G6 I6 K6:N6 Q6 S6:V6">
    <cfRule type="containsErrors" dxfId="39" priority="40">
      <formula>ISERROR(A6)</formula>
    </cfRule>
  </conditionalFormatting>
  <conditionalFormatting sqref="A7:E7 G7 I7 K7:N7 Q7 S7:V7">
    <cfRule type="containsErrors" dxfId="38" priority="39">
      <formula>ISERROR(A7)</formula>
    </cfRule>
  </conditionalFormatting>
  <conditionalFormatting sqref="A8:E8 G8 I8 K8:N8 Q8 S8:V8">
    <cfRule type="containsErrors" dxfId="37" priority="38">
      <formula>ISERROR(A8)</formula>
    </cfRule>
  </conditionalFormatting>
  <conditionalFormatting sqref="A9:E9 G9 I9 K9:N9 Q9 S9:V9">
    <cfRule type="containsErrors" dxfId="36" priority="37">
      <formula>ISERROR(A9)</formula>
    </cfRule>
  </conditionalFormatting>
  <conditionalFormatting sqref="A10:E10 G10 I10 K10:N10 Q10 S10:V10">
    <cfRule type="containsErrors" dxfId="35" priority="36">
      <formula>ISERROR(A10)</formula>
    </cfRule>
  </conditionalFormatting>
  <conditionalFormatting sqref="F3 F5">
    <cfRule type="containsErrors" dxfId="34" priority="35">
      <formula>ISERROR(F3)</formula>
    </cfRule>
  </conditionalFormatting>
  <conditionalFormatting sqref="F4">
    <cfRule type="containsErrors" dxfId="33" priority="34">
      <formula>ISERROR(F4)</formula>
    </cfRule>
  </conditionalFormatting>
  <conditionalFormatting sqref="F6">
    <cfRule type="containsErrors" dxfId="32" priority="33">
      <formula>ISERROR(F6)</formula>
    </cfRule>
  </conditionalFormatting>
  <conditionalFormatting sqref="F7">
    <cfRule type="containsErrors" dxfId="31" priority="32">
      <formula>ISERROR(F7)</formula>
    </cfRule>
  </conditionalFormatting>
  <conditionalFormatting sqref="F8">
    <cfRule type="containsErrors" dxfId="30" priority="31">
      <formula>ISERROR(F8)</formula>
    </cfRule>
  </conditionalFormatting>
  <conditionalFormatting sqref="F9">
    <cfRule type="containsErrors" dxfId="29" priority="30">
      <formula>ISERROR(F9)</formula>
    </cfRule>
  </conditionalFormatting>
  <conditionalFormatting sqref="F10">
    <cfRule type="containsErrors" dxfId="28" priority="29">
      <formula>ISERROR(F10)</formula>
    </cfRule>
  </conditionalFormatting>
  <conditionalFormatting sqref="H5 H3">
    <cfRule type="containsErrors" dxfId="27" priority="28">
      <formula>ISERROR(H3)</formula>
    </cfRule>
  </conditionalFormatting>
  <conditionalFormatting sqref="H4">
    <cfRule type="containsErrors" dxfId="26" priority="27">
      <formula>ISERROR(H4)</formula>
    </cfRule>
  </conditionalFormatting>
  <conditionalFormatting sqref="H6">
    <cfRule type="containsErrors" dxfId="25" priority="26">
      <formula>ISERROR(H6)</formula>
    </cfRule>
  </conditionalFormatting>
  <conditionalFormatting sqref="H7">
    <cfRule type="containsErrors" dxfId="24" priority="25">
      <formula>ISERROR(H7)</formula>
    </cfRule>
  </conditionalFormatting>
  <conditionalFormatting sqref="H8">
    <cfRule type="containsErrors" dxfId="23" priority="24">
      <formula>ISERROR(H8)</formula>
    </cfRule>
  </conditionalFormatting>
  <conditionalFormatting sqref="H9">
    <cfRule type="containsErrors" dxfId="22" priority="23">
      <formula>ISERROR(H9)</formula>
    </cfRule>
  </conditionalFormatting>
  <conditionalFormatting sqref="H10">
    <cfRule type="containsErrors" dxfId="21" priority="22">
      <formula>ISERROR(H10)</formula>
    </cfRule>
  </conditionalFormatting>
  <conditionalFormatting sqref="J3 J5">
    <cfRule type="containsErrors" dxfId="20" priority="21">
      <formula>ISERROR(J3)</formula>
    </cfRule>
  </conditionalFormatting>
  <conditionalFormatting sqref="J4">
    <cfRule type="containsErrors" dxfId="19" priority="20">
      <formula>ISERROR(J4)</formula>
    </cfRule>
  </conditionalFormatting>
  <conditionalFormatting sqref="J6">
    <cfRule type="containsErrors" dxfId="18" priority="19">
      <formula>ISERROR(J6)</formula>
    </cfRule>
  </conditionalFormatting>
  <conditionalFormatting sqref="J7">
    <cfRule type="containsErrors" dxfId="17" priority="18">
      <formula>ISERROR(J7)</formula>
    </cfRule>
  </conditionalFormatting>
  <conditionalFormatting sqref="J8">
    <cfRule type="containsErrors" dxfId="16" priority="17">
      <formula>ISERROR(J8)</formula>
    </cfRule>
  </conditionalFormatting>
  <conditionalFormatting sqref="J9">
    <cfRule type="containsErrors" dxfId="15" priority="16">
      <formula>ISERROR(J9)</formula>
    </cfRule>
  </conditionalFormatting>
  <conditionalFormatting sqref="J10">
    <cfRule type="containsErrors" dxfId="14" priority="15">
      <formula>ISERROR(J10)</formula>
    </cfRule>
  </conditionalFormatting>
  <conditionalFormatting sqref="O3:P3 O5:P5">
    <cfRule type="containsErrors" dxfId="13" priority="14">
      <formula>ISERROR(O3)</formula>
    </cfRule>
  </conditionalFormatting>
  <conditionalFormatting sqref="O4:P4">
    <cfRule type="containsErrors" dxfId="12" priority="13">
      <formula>ISERROR(O4)</formula>
    </cfRule>
  </conditionalFormatting>
  <conditionalFormatting sqref="O6:P6">
    <cfRule type="containsErrors" dxfId="11" priority="12">
      <formula>ISERROR(O6)</formula>
    </cfRule>
  </conditionalFormatting>
  <conditionalFormatting sqref="O7:P7">
    <cfRule type="containsErrors" dxfId="10" priority="11">
      <formula>ISERROR(O7)</formula>
    </cfRule>
  </conditionalFormatting>
  <conditionalFormatting sqref="O8:P8">
    <cfRule type="containsErrors" dxfId="9" priority="10">
      <formula>ISERROR(O8)</formula>
    </cfRule>
  </conditionalFormatting>
  <conditionalFormatting sqref="O9:P9">
    <cfRule type="containsErrors" dxfId="8" priority="9">
      <formula>ISERROR(O9)</formula>
    </cfRule>
  </conditionalFormatting>
  <conditionalFormatting sqref="O10:P10">
    <cfRule type="containsErrors" dxfId="7" priority="8">
      <formula>ISERROR(O10)</formula>
    </cfRule>
  </conditionalFormatting>
  <conditionalFormatting sqref="R5 R3">
    <cfRule type="containsErrors" dxfId="6" priority="7">
      <formula>ISERROR(R3)</formula>
    </cfRule>
  </conditionalFormatting>
  <conditionalFormatting sqref="R4">
    <cfRule type="containsErrors" dxfId="5" priority="6">
      <formula>ISERROR(R4)</formula>
    </cfRule>
  </conditionalFormatting>
  <conditionalFormatting sqref="R6">
    <cfRule type="containsErrors" dxfId="4" priority="5">
      <formula>ISERROR(R6)</formula>
    </cfRule>
  </conditionalFormatting>
  <conditionalFormatting sqref="R7">
    <cfRule type="containsErrors" dxfId="3" priority="4">
      <formula>ISERROR(R7)</formula>
    </cfRule>
  </conditionalFormatting>
  <conditionalFormatting sqref="R8">
    <cfRule type="containsErrors" dxfId="2" priority="3">
      <formula>ISERROR(R8)</formula>
    </cfRule>
  </conditionalFormatting>
  <conditionalFormatting sqref="R9">
    <cfRule type="containsErrors" dxfId="1" priority="2">
      <formula>ISERROR(R9)</formula>
    </cfRule>
  </conditionalFormatting>
  <conditionalFormatting sqref="R10">
    <cfRule type="containsErrors" dxfId="0" priority="1">
      <formula>ISERROR(R10)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 60-69</vt:lpstr>
      <vt:lpstr>vax 60-69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2021-11-01T18:58:13Z</dcterms:created>
  <dcterms:modified xsi:type="dcterms:W3CDTF">2021-11-01T19:49:15Z</dcterms:modified>
</cp:coreProperties>
</file>