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10" yWindow="-110" windowWidth="22930" windowHeight="7140" tabRatio="867"/>
  </bookViews>
  <sheets>
    <sheet name="Contents" sheetId="13" r:id="rId1"/>
    <sheet name="Tab1 Deaths by ethnicity" sheetId="1" r:id="rId2"/>
    <sheet name="Tab1a Deaths by ethnicity" sheetId="19" r:id="rId3"/>
    <sheet name="Tab2 Deaths by gender" sheetId="3" r:id="rId4"/>
    <sheet name="Tab2a Deaths by gender" sheetId="16" r:id="rId5"/>
    <sheet name="Tab3 Deaths by condition" sheetId="5" r:id="rId6"/>
    <sheet name="Tab3a Deaths by condition" sheetId="20" r:id="rId7"/>
    <sheet name="Tab4 Deaths by cond (detail)" sheetId="7" r:id="rId8"/>
    <sheet name="Tab4a Deaths by cond (detail)" sheetId="21" r:id="rId9"/>
    <sheet name="COVID19 all deaths LD MH tables" sheetId="9" state="hidden" r:id="rId10"/>
    <sheet name="NCDR extract LD MH tables" sheetId="10" state="hidden" r:id="rId11"/>
    <sheet name="COVID19 all deaths LD MH charts" sheetId="11" state="hidden" r:id="rId12"/>
    <sheet name="NCDR extract LD MH charts" sheetId="12" state="hidden" r:id="rId13"/>
  </sheets>
  <definedNames>
    <definedName name="_AMO_UniqueIdentifier" hidden="1">"'aae63586-2ce3-4a4b-8a32-e7bda9012f4c'"</definedName>
    <definedName name="_Order1" hidden="1">255</definedName>
    <definedName name="_Order2" hidden="1">255</definedName>
    <definedName name="LONDON" localSheetId="0">#REF!</definedName>
    <definedName name="LONDON" localSheetId="11">#REF!</definedName>
    <definedName name="LONDON" localSheetId="9">#REF!</definedName>
    <definedName name="LONDON" localSheetId="10">#REF!</definedName>
    <definedName name="LONDON" localSheetId="2">#REF!</definedName>
    <definedName name="LONDON" localSheetId="4">#REF!</definedName>
    <definedName name="LONDON" localSheetId="6">#REF!</definedName>
    <definedName name="LONDON" localSheetId="8">#REF!</definedName>
    <definedName name="LONDON">#REF!</definedName>
    <definedName name="LONDON2" localSheetId="2">#REF!</definedName>
    <definedName name="LONDON2" localSheetId="4">#REF!</definedName>
    <definedName name="LONDON2" localSheetId="6">#REF!</definedName>
    <definedName name="LONDON2" localSheetId="8">#REF!</definedName>
    <definedName name="LONDON2">#REF!</definedName>
    <definedName name="sheet3" localSheetId="0">#REF!</definedName>
    <definedName name="sheet3" localSheetId="11">#REF!</definedName>
    <definedName name="sheet3" localSheetId="9">#REF!</definedName>
    <definedName name="sheet3" localSheetId="10">#REF!</definedName>
    <definedName name="sheet3" localSheetId="2">#REF!</definedName>
    <definedName name="sheet3" localSheetId="4">#REF!</definedName>
    <definedName name="sheet3" localSheetId="6">#REF!</definedName>
    <definedName name="sheet3" localSheetId="8">#REF!</definedName>
    <definedName name="sheet3">#REF!</definedName>
  </definedNames>
  <calcPr calcId="145621"/>
</workbook>
</file>

<file path=xl/calcChain.xml><?xml version="1.0" encoding="utf-8"?>
<calcChain xmlns="http://schemas.openxmlformats.org/spreadsheetml/2006/main">
  <c r="R16" i="12" l="1"/>
  <c r="Q16" i="12"/>
  <c r="P16" i="12"/>
  <c r="O16" i="12"/>
  <c r="N16" i="12"/>
  <c r="M16" i="12"/>
  <c r="L16" i="12"/>
  <c r="K16" i="12"/>
  <c r="J16" i="12"/>
  <c r="R15" i="12"/>
  <c r="Q15" i="12"/>
  <c r="P15" i="12"/>
  <c r="O15" i="12"/>
  <c r="N15" i="12"/>
  <c r="M15" i="12"/>
  <c r="L15" i="12"/>
  <c r="K15" i="12"/>
  <c r="W14" i="12"/>
  <c r="V14" i="12"/>
  <c r="U14" i="12"/>
  <c r="T14" i="12"/>
  <c r="S14" i="12"/>
  <c r="R10" i="12"/>
  <c r="Q10" i="12"/>
  <c r="P10" i="12"/>
  <c r="O10" i="12"/>
  <c r="N10" i="12"/>
  <c r="M10" i="12"/>
  <c r="L10" i="12"/>
  <c r="K10" i="12"/>
  <c r="J10" i="12"/>
  <c r="R9" i="12"/>
  <c r="Q9" i="12"/>
  <c r="P9" i="12"/>
  <c r="O9" i="12"/>
  <c r="N9" i="12"/>
  <c r="M9" i="12"/>
  <c r="L9" i="12"/>
  <c r="K9" i="12"/>
  <c r="W8" i="12"/>
  <c r="V8" i="12"/>
  <c r="U8" i="12"/>
  <c r="T8" i="12"/>
  <c r="S8" i="12"/>
  <c r="B58" i="9"/>
  <c r="R53" i="9"/>
  <c r="Q53" i="9"/>
  <c r="N53" i="9"/>
  <c r="M53" i="9"/>
  <c r="J53" i="9"/>
  <c r="I53" i="9"/>
  <c r="F53" i="9"/>
  <c r="E53" i="9"/>
  <c r="R52" i="9"/>
  <c r="Q52" i="9"/>
  <c r="N52" i="9"/>
  <c r="M52" i="9"/>
  <c r="J52" i="9"/>
  <c r="I52" i="9"/>
  <c r="F52" i="9"/>
  <c r="E52" i="9"/>
  <c r="S51" i="9"/>
  <c r="R51" i="9"/>
  <c r="Q51" i="9"/>
  <c r="O51" i="9"/>
  <c r="N51" i="9"/>
  <c r="M51" i="9"/>
  <c r="K51" i="9"/>
  <c r="J51" i="9"/>
  <c r="I51" i="9"/>
  <c r="G51" i="9"/>
  <c r="F51" i="9"/>
  <c r="E51" i="9"/>
  <c r="S50" i="9"/>
  <c r="R50" i="9"/>
  <c r="Q50" i="9"/>
  <c r="O50" i="9"/>
  <c r="N50" i="9"/>
  <c r="M50" i="9"/>
  <c r="K50" i="9"/>
  <c r="J50" i="9"/>
  <c r="I50" i="9"/>
  <c r="G50" i="9"/>
  <c r="F50" i="9"/>
  <c r="E50" i="9"/>
  <c r="S49" i="9"/>
  <c r="R49" i="9"/>
  <c r="Q49" i="9"/>
  <c r="O49" i="9"/>
  <c r="N49" i="9"/>
  <c r="M49" i="9"/>
  <c r="K49" i="9"/>
  <c r="J49" i="9"/>
  <c r="I49" i="9"/>
  <c r="G49" i="9"/>
  <c r="F49" i="9"/>
  <c r="E49" i="9"/>
  <c r="S48" i="9"/>
  <c r="R48" i="9"/>
  <c r="Q48" i="9"/>
  <c r="O48" i="9"/>
  <c r="N48" i="9"/>
  <c r="M48" i="9"/>
  <c r="K48" i="9"/>
  <c r="J48" i="9"/>
  <c r="I48" i="9"/>
  <c r="G48" i="9"/>
  <c r="F48" i="9"/>
  <c r="E48" i="9"/>
  <c r="S46" i="9"/>
  <c r="R46" i="9"/>
  <c r="Q46" i="9"/>
  <c r="M46" i="9"/>
  <c r="K46" i="9"/>
  <c r="J46" i="9"/>
  <c r="I46" i="9"/>
  <c r="G46" i="9"/>
  <c r="F46" i="9"/>
  <c r="E46" i="9"/>
  <c r="S38" i="9"/>
  <c r="R38" i="9"/>
  <c r="Q38" i="9"/>
  <c r="O38" i="9"/>
  <c r="N38" i="9"/>
  <c r="M38" i="9"/>
  <c r="K38" i="9"/>
  <c r="J38" i="9"/>
  <c r="I38" i="9"/>
  <c r="G38" i="9"/>
  <c r="F38" i="9"/>
  <c r="E38" i="9"/>
  <c r="S37" i="9"/>
  <c r="R37" i="9"/>
  <c r="Q37" i="9"/>
  <c r="O37" i="9"/>
  <c r="N37" i="9"/>
  <c r="M37" i="9"/>
  <c r="K37" i="9"/>
  <c r="J37" i="9"/>
  <c r="I37" i="9"/>
  <c r="G37" i="9"/>
  <c r="F37" i="9"/>
  <c r="E37" i="9"/>
  <c r="S36" i="9"/>
  <c r="R36" i="9"/>
  <c r="Q36" i="9"/>
  <c r="O36" i="9"/>
  <c r="N36" i="9"/>
  <c r="M36" i="9"/>
  <c r="K36" i="9"/>
  <c r="J36" i="9"/>
  <c r="I36" i="9"/>
  <c r="G36" i="9"/>
  <c r="F36" i="9"/>
  <c r="E36" i="9"/>
  <c r="S35" i="9"/>
  <c r="R35" i="9"/>
  <c r="Q35" i="9"/>
  <c r="O35" i="9"/>
  <c r="N35" i="9"/>
  <c r="M35" i="9"/>
  <c r="K35" i="9"/>
  <c r="J35" i="9"/>
  <c r="I35" i="9"/>
  <c r="G35" i="9"/>
  <c r="F35" i="9"/>
  <c r="E35" i="9"/>
  <c r="S34" i="9"/>
  <c r="R34" i="9"/>
  <c r="Q34" i="9"/>
  <c r="O34" i="9"/>
  <c r="N34" i="9"/>
  <c r="M34" i="9"/>
  <c r="K34" i="9"/>
  <c r="J34" i="9"/>
  <c r="I34" i="9"/>
  <c r="G34" i="9"/>
  <c r="F34" i="9"/>
  <c r="E34" i="9"/>
  <c r="S32" i="9"/>
  <c r="R32" i="9"/>
  <c r="Q32" i="9"/>
  <c r="M32" i="9"/>
  <c r="K32" i="9"/>
  <c r="J32" i="9"/>
  <c r="I32" i="9"/>
  <c r="G32" i="9"/>
  <c r="F32" i="9"/>
  <c r="E32" i="9"/>
  <c r="R24" i="9"/>
  <c r="Q24" i="9"/>
  <c r="N24" i="9"/>
  <c r="M24" i="9"/>
  <c r="J24" i="9"/>
  <c r="I24" i="9"/>
  <c r="F24" i="9"/>
  <c r="E24" i="9"/>
  <c r="S23" i="9"/>
  <c r="R23" i="9"/>
  <c r="Q23" i="9"/>
  <c r="O23" i="9"/>
  <c r="N23" i="9"/>
  <c r="M23" i="9"/>
  <c r="K23" i="9"/>
  <c r="J23" i="9"/>
  <c r="I23" i="9"/>
  <c r="G23" i="9"/>
  <c r="F23" i="9"/>
  <c r="E23" i="9"/>
  <c r="S22" i="9"/>
  <c r="R22" i="9"/>
  <c r="Q22" i="9"/>
  <c r="O22" i="9"/>
  <c r="N22" i="9"/>
  <c r="M22" i="9"/>
  <c r="K22" i="9"/>
  <c r="J22" i="9"/>
  <c r="I22" i="9"/>
  <c r="G22" i="9"/>
  <c r="F22" i="9"/>
  <c r="E22" i="9"/>
  <c r="S20" i="9"/>
  <c r="R20" i="9"/>
  <c r="Q20" i="9"/>
  <c r="M20" i="9"/>
  <c r="K20" i="9"/>
  <c r="J20" i="9"/>
  <c r="I20" i="9"/>
  <c r="G20" i="9"/>
  <c r="F20" i="9"/>
  <c r="E20" i="9"/>
</calcChain>
</file>

<file path=xl/sharedStrings.xml><?xml version="1.0" encoding="utf-8"?>
<sst xmlns="http://schemas.openxmlformats.org/spreadsheetml/2006/main" count="1788" uniqueCount="199">
  <si>
    <t>Note: Data in this sheet are updated weekly</t>
  </si>
  <si>
    <t>Title:</t>
  </si>
  <si>
    <t>COVID-19 daily deaths summary</t>
  </si>
  <si>
    <t>Summary:</t>
  </si>
  <si>
    <t>Period:</t>
  </si>
  <si>
    <t>Source:</t>
  </si>
  <si>
    <t>COVID-19 Patient Notification System</t>
  </si>
  <si>
    <t>Basis:</t>
  </si>
  <si>
    <t>Provider</t>
  </si>
  <si>
    <t>Published:</t>
  </si>
  <si>
    <t>Revised:</t>
  </si>
  <si>
    <t>-</t>
  </si>
  <si>
    <t>Status:</t>
  </si>
  <si>
    <t>Published</t>
  </si>
  <si>
    <t>Contact:</t>
  </si>
  <si>
    <t>england.covid19dailydeaths@nhs.net</t>
  </si>
  <si>
    <t>Breakdown by ethnicity</t>
  </si>
  <si>
    <t>Ethnic group</t>
  </si>
  <si>
    <t>Count</t>
  </si>
  <si>
    <t>Percentage</t>
  </si>
  <si>
    <t>Percentage (excluding null and not stated)</t>
  </si>
  <si>
    <t>Total</t>
  </si>
  <si>
    <t>A: British</t>
  </si>
  <si>
    <t>B: Irish</t>
  </si>
  <si>
    <t>C: Any other white background</t>
  </si>
  <si>
    <t>D: White and black caribbean</t>
  </si>
  <si>
    <t>E: White and black african</t>
  </si>
  <si>
    <t>F: White and asian</t>
  </si>
  <si>
    <t>G: Any other mixed background</t>
  </si>
  <si>
    <t>H: Indian</t>
  </si>
  <si>
    <t>J: Pakistani</t>
  </si>
  <si>
    <t>K: Bangladeshi</t>
  </si>
  <si>
    <t>L: Any other asian background</t>
  </si>
  <si>
    <t>M: Caribbean</t>
  </si>
  <si>
    <t>N: African</t>
  </si>
  <si>
    <t>P: Any other black background</t>
  </si>
  <si>
    <t>R: Chinese</t>
  </si>
  <si>
    <t>S: Any other ethnic group</t>
  </si>
  <si>
    <t>Z: Not stated</t>
  </si>
  <si>
    <t>NULL</t>
  </si>
  <si>
    <t>British (White)</t>
  </si>
  <si>
    <t>Irish (White)</t>
  </si>
  <si>
    <t>Any other White background</t>
  </si>
  <si>
    <t>White and Black Caribbean (Mixed)</t>
  </si>
  <si>
    <t>White and Black African (Mixed)</t>
  </si>
  <si>
    <t>White and Asian (Mixed)</t>
  </si>
  <si>
    <t>Any other Mixed background</t>
  </si>
  <si>
    <t>Indian (Asian or Asian British)</t>
  </si>
  <si>
    <t>Pakistani (Asian or Asian British)</t>
  </si>
  <si>
    <t>Bangladeshi (Asian or Asian British)</t>
  </si>
  <si>
    <t>Any other Asian background</t>
  </si>
  <si>
    <t>Caribbean (Black or Black British)</t>
  </si>
  <si>
    <t>African (Black or Black British)</t>
  </si>
  <si>
    <t>Any other Black background</t>
  </si>
  <si>
    <t>Chinese (other ethnic group)</t>
  </si>
  <si>
    <t>Any other ethnic group</t>
  </si>
  <si>
    <t>Not stated</t>
  </si>
  <si>
    <t xml:space="preserve">No match </t>
  </si>
  <si>
    <t>Gender</t>
  </si>
  <si>
    <t>Age group</t>
  </si>
  <si>
    <t>Female</t>
  </si>
  <si>
    <t>Male</t>
  </si>
  <si>
    <t>0 - 19 yrs</t>
  </si>
  <si>
    <t>20 - 39</t>
  </si>
  <si>
    <t>40 - 59</t>
  </si>
  <si>
    <t>60 - 79</t>
  </si>
  <si>
    <t>80+</t>
  </si>
  <si>
    <t>Age</t>
  </si>
  <si>
    <t>Sex</t>
  </si>
  <si>
    <t>F</t>
  </si>
  <si>
    <t>M</t>
  </si>
  <si>
    <t>Unknown gender</t>
  </si>
  <si>
    <t>Unknown age</t>
  </si>
  <si>
    <t>Breakdown by pre existing condition</t>
  </si>
  <si>
    <t>Pre existing condition</t>
  </si>
  <si>
    <t>Yes</t>
  </si>
  <si>
    <t>No</t>
  </si>
  <si>
    <t>All data up to 5pm 10 May 2020</t>
  </si>
  <si>
    <t>Date introduced</t>
  </si>
  <si>
    <t>Condition</t>
  </si>
  <si>
    <t>Count of condition</t>
  </si>
  <si>
    <t>Count of unknown or not reported for condition</t>
  </si>
  <si>
    <t>Count of all deaths since condition introduced</t>
  </si>
  <si>
    <t>% of deaths since introduced with condition</t>
  </si>
  <si>
    <t>% of deaths (excluding unknown or not reported) with condition</t>
  </si>
  <si>
    <t>Received treatment for a Mental Health condition</t>
  </si>
  <si>
    <t>Learning Disability and or Autism</t>
  </si>
  <si>
    <t>Asthma</t>
  </si>
  <si>
    <t>Chronic Kidney Disease</t>
  </si>
  <si>
    <t>Chronic Neurological Disorder</t>
  </si>
  <si>
    <t>Chronic Pulmonary Disease</t>
  </si>
  <si>
    <t>Dementia</t>
  </si>
  <si>
    <t>Diabetes</t>
  </si>
  <si>
    <t>Rheumatological Disorder</t>
  </si>
  <si>
    <t>Ischaemic Heart Disease</t>
  </si>
  <si>
    <t>Other</t>
  </si>
  <si>
    <t>Notes:</t>
  </si>
  <si>
    <t>Information on Learning Disablity and Autism and those who have received treatment for a Mental Health condition are collected separately from other conditions listed.</t>
  </si>
  <si>
    <t xml:space="preserve">The accuracy of the information provided on pre exisiting conditions is reliant on the availability and transfer of information from patient records </t>
  </si>
  <si>
    <t>Breakdown of deaths for patients with a Learning Disability and/or Autism and received treatment for a Mental Health condition</t>
  </si>
  <si>
    <t>Breakdown by gender:</t>
  </si>
  <si>
    <t>Learning Disability and/or Autism and received treatment for a Mental Health condition</t>
  </si>
  <si>
    <t>Neither reported to have a Learning Disability and/or Autism nor to have received treatment for a Mental Health condition</t>
  </si>
  <si>
    <t>Gender not stated</t>
  </si>
  <si>
    <t>Breakdown by age:</t>
  </si>
  <si>
    <t>0-19</t>
  </si>
  <si>
    <t>20-39</t>
  </si>
  <si>
    <t>40-59</t>
  </si>
  <si>
    <t>60-79</t>
  </si>
  <si>
    <t>Breakdown by ethnicity:</t>
  </si>
  <si>
    <t>Ethnicity</t>
  </si>
  <si>
    <t>White</t>
  </si>
  <si>
    <t>Black</t>
  </si>
  <si>
    <t>Asian</t>
  </si>
  <si>
    <t>Other (including Mixed and Chinese)</t>
  </si>
  <si>
    <t>No match</t>
  </si>
  <si>
    <t>Those recorded as Mental Health are those with a positive reponse to the question "received treatment for a mental health condition".</t>
  </si>
  <si>
    <t>Ethnicity data is not captured through the CPNS data collection. This information is matched back to patient records from previous hospital episodes.</t>
  </si>
  <si>
    <t>LD_Flag</t>
  </si>
  <si>
    <t>MH_Flag</t>
  </si>
  <si>
    <t>Age_cat</t>
  </si>
  <si>
    <t>Deaths</t>
  </si>
  <si>
    <t>No Match</t>
  </si>
  <si>
    <t>DOD</t>
  </si>
  <si>
    <t>ReceivedTreatmentForMentalHealth</t>
  </si>
  <si>
    <t>NK</t>
  </si>
  <si>
    <t>N</t>
  </si>
  <si>
    <t>Y</t>
  </si>
  <si>
    <t>Date of death</t>
  </si>
  <si>
    <t>Number of cases</t>
  </si>
  <si>
    <t xml:space="preserve">Date of death </t>
  </si>
  <si>
    <t>DateOfDeath</t>
  </si>
  <si>
    <t>Patients who have died form COVID-19 may have had more than one pre-existing condition. Separately identified pre-existing conditions are reported in this table.</t>
  </si>
  <si>
    <t>The date from which information was collected about different pre existing conditions varies and is stated in the table.</t>
  </si>
  <si>
    <t>All Learning disability and/or Autism</t>
  </si>
  <si>
    <t>All Received treatment for a Mental Health condition</t>
  </si>
  <si>
    <t>Due to the sensitivity of the data all results have been rounded to the nearest 5. Any cells containing less than 5 records have been replaced with a *.</t>
  </si>
  <si>
    <t>All data up to 5pm 12 May 2020</t>
  </si>
  <si>
    <t>AE_Closures</t>
  </si>
  <si>
    <t>Contents</t>
  </si>
  <si>
    <t>COVID-19 total deaths - weekly summaries</t>
  </si>
  <si>
    <t>This file contains information on the deaths of patients who have died in hospitals in England and have tested positive for Covid-19. All deaths were reported during the period specified below.</t>
  </si>
  <si>
    <t>This file contains information on the deaths of patients who have died in hospitals in England and have tested positive for Covid-19, split by ethnicity. All deaths were reported during the period specified below.</t>
  </si>
  <si>
    <t>COVID-19 deaths by ethnicity</t>
  </si>
  <si>
    <t>COVID-19 deaths by age and gender</t>
  </si>
  <si>
    <t>COVID-19 deaths by age group and pre-existing condition</t>
  </si>
  <si>
    <t>This file contains information on the deaths of patients who have died in hospitals in England and have tested positive for Covid-19, split by age group and gender. All deaths were reported during the period specified below.</t>
  </si>
  <si>
    <t>Breakdown by gender and age group:</t>
  </si>
  <si>
    <t>COVID-19 deaths by type of pre existing condition</t>
  </si>
  <si>
    <t>This file contains information on the deaths of patients who have died in hospitals in England and have tested positive for Covid-19, split by type of pre-existing condition. All deaths were reported during the period specified below.</t>
  </si>
  <si>
    <t>Breakdown of deaths by pre existing conditions:</t>
  </si>
  <si>
    <t>Table 1: COVID-19 deaths by ethnicity</t>
  </si>
  <si>
    <t>Table 2: COVID-19 deaths by gender and age group</t>
  </si>
  <si>
    <t>Table 4: COVID-19 deaths by type of pre existing condition</t>
  </si>
  <si>
    <t>Table 3: COVID-19 deaths by age group and presence of pre existing condition</t>
  </si>
  <si>
    <t>The accuracy of the information provided on all pre-existing conditions is reliant on the availability and transfer of information by reporting providers from patient records .</t>
  </si>
  <si>
    <t>The data include all deaths reported to NHS England from acute, mental health, learning disability and autism services, provided by NHS providers or providers of NHS funded services.</t>
  </si>
  <si>
    <t>(blank)</t>
  </si>
  <si>
    <t>0 - 19</t>
  </si>
  <si>
    <t>Sum of all_deaths</t>
  </si>
  <si>
    <t>Sum of Deaths_P2</t>
  </si>
  <si>
    <t>Sum of Deaths_P3</t>
  </si>
  <si>
    <t>Sum of LD_Deaths</t>
  </si>
  <si>
    <t>Sum of MH_Deaths</t>
  </si>
  <si>
    <t>Sum of LD_Unknown</t>
  </si>
  <si>
    <t>Sum of MH_Unknown</t>
  </si>
  <si>
    <t>Sum of Asthma_deaths</t>
  </si>
  <si>
    <t>Sum of CKD_deaths</t>
  </si>
  <si>
    <t>Sum of CND_deaths</t>
  </si>
  <si>
    <t>Sum of CPD_deaths</t>
  </si>
  <si>
    <t>Sum of Dementia_deaths</t>
  </si>
  <si>
    <t>Sum of Diabetes_deaths</t>
  </si>
  <si>
    <t>Sum of RD_deaths</t>
  </si>
  <si>
    <t>Sum of IHD_deaths</t>
  </si>
  <si>
    <t>Sum of Other_deaths</t>
  </si>
  <si>
    <t>I</t>
  </si>
  <si>
    <t>Indeterminate</t>
  </si>
  <si>
    <t>COVID-19 deaths by gender weekly</t>
  </si>
  <si>
    <t>Up to 01-Mar-20</t>
  </si>
  <si>
    <t>Unknown</t>
  </si>
  <si>
    <t/>
  </si>
  <si>
    <t>This file contains information on the deaths of patients who have died in hospitals in England and have tested positive for Covid-19, split by age group and gender. All deaths were reported during the week ending specified below.</t>
  </si>
  <si>
    <t>This file contains information on the deaths of patients who have died in hospitals in England and have tested positive for Covid-19, split by ethnicity. All deaths were reported during the week ending specified below.</t>
  </si>
  <si>
    <t>This file contains information on the deaths of patients who have died in hospitals in England and have tested positive for Covid-19. All deaths were reported during the week ending specified below.</t>
  </si>
  <si>
    <t>Breakdown by gender and age group (week ending):</t>
  </si>
  <si>
    <t>Breakdown by pre existing condition (week ending):</t>
  </si>
  <si>
    <t>Breakdown by ethnicity (week ending):</t>
  </si>
  <si>
    <t>Breakdown of deaths by pre existing conditions (week ending):</t>
  </si>
  <si>
    <t>This file contains information on the deaths of patients who have died in hospitals in England and have tested positive for Covid-19, split by type of pre-existing condition. All deaths were reported during the week ending specified below.</t>
  </si>
  <si>
    <t xml:space="preserve">Unknown presence of pre-existing condition </t>
  </si>
  <si>
    <t>Additional data showing deaths of people with learning disability or autism which have been reported through the Learning Disabilities Mortality Review Programme are published at:</t>
  </si>
  <si>
    <t>https://www.england.nhs.uk/publication/covid-19-deaths-of-patients-with-a-learning-disability-notified-to-leder/</t>
  </si>
  <si>
    <t>Table 1a: COVID-19 deaths by ethnicity (weekly breakdown)</t>
  </si>
  <si>
    <t>Table 2a: COVID-19 deaths by gender and age group (weekly breakdown)</t>
  </si>
  <si>
    <t>Table 3a: COVID-19 deaths by age group and presence of pre existing condition (weekly breakdown)</t>
  </si>
  <si>
    <t>Table 4a: COVID-19 deaths by type of pre existing condition (weekly breakdown)</t>
  </si>
  <si>
    <t>All data up to 4pm 01 September 2021</t>
  </si>
  <si>
    <t>02 September 2021</t>
  </si>
  <si>
    <t>*Latest data up to 4pm 01 September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</si>
</sst>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F800]dddd\,\ mmmm\ dd\,\ yyyy"/>
    <numFmt numFmtId="165" formatCode="dd/mm/yy;@"/>
    <numFmt numFmtId="166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2"/>
      <color rgb="FFFF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rgb="FF095BA6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rgb="FF095BA6"/>
      <name val="Verdana"/>
      <family val="2"/>
    </font>
    <font>
      <sz val="10"/>
      <color theme="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FFFF"/>
      <name val="Verdana"/>
      <family val="2"/>
    </font>
    <font>
      <sz val="11"/>
      <color rgb="FFFFFFFF"/>
      <name val="Calibri"/>
      <family val="2"/>
    </font>
    <font>
      <b/>
      <sz val="10"/>
      <color theme="0"/>
      <name val="Verdana"/>
      <family val="2"/>
    </font>
    <font>
      <sz val="14"/>
      <color theme="0"/>
      <name val="Verdana"/>
      <family val="2"/>
    </font>
    <font>
      <b/>
      <sz val="12"/>
      <color theme="0"/>
      <name val="Verdana"/>
      <family val="2"/>
    </font>
    <font>
      <u/>
      <sz val="11"/>
      <color theme="0"/>
      <name val="Calibri"/>
      <family val="2"/>
      <scheme val="minor"/>
    </font>
    <font>
      <u/>
      <sz val="10"/>
      <color theme="10"/>
      <name val="Verdana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F3F9"/>
        <bgColor rgb="FF000000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3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72">
    <xf numFmtId="0" fontId="0" fillId="0" borderId="0" xfId="0"/>
    <xf numFmtId="0" fontId="3" fillId="2" borderId="0" xfId="0" applyFont="1" applyFill="1"/>
    <xf numFmtId="17" fontId="4" fillId="3" borderId="0" xfId="0" quotePrefix="1" applyNumberFormat="1" applyFont="1" applyFill="1" applyBorder="1" applyAlignment="1">
      <alignment horizontal="left" vertical="center"/>
    </xf>
    <xf numFmtId="0" fontId="5" fillId="4" borderId="0" xfId="0" applyFont="1" applyFill="1" applyBorder="1"/>
    <xf numFmtId="0" fontId="6" fillId="4" borderId="0" xfId="0" applyFont="1" applyFill="1" applyBorder="1" applyAlignment="1">
      <alignment vertical="top"/>
    </xf>
    <xf numFmtId="0" fontId="7" fillId="4" borderId="0" xfId="0" applyFont="1" applyFill="1" applyBorder="1" applyAlignment="1">
      <alignment vertical="top"/>
    </xf>
    <xf numFmtId="0" fontId="7" fillId="4" borderId="0" xfId="0" applyFont="1" applyFill="1" applyBorder="1" applyAlignment="1"/>
    <xf numFmtId="0" fontId="5" fillId="2" borderId="0" xfId="0" applyFont="1" applyFill="1"/>
    <xf numFmtId="0" fontId="6" fillId="4" borderId="0" xfId="0" applyFont="1" applyFill="1" applyBorder="1"/>
    <xf numFmtId="17" fontId="7" fillId="0" borderId="0" xfId="0" applyNumberFormat="1" applyFont="1" applyFill="1" applyBorder="1" applyAlignment="1"/>
    <xf numFmtId="17" fontId="7" fillId="5" borderId="0" xfId="0" applyNumberFormat="1" applyFont="1" applyFill="1" applyBorder="1" applyAlignment="1"/>
    <xf numFmtId="0" fontId="0" fillId="5" borderId="0" xfId="0" applyFill="1" applyAlignment="1">
      <alignment horizontal="center" vertical="center"/>
    </xf>
    <xf numFmtId="0" fontId="5" fillId="4" borderId="0" xfId="0" applyFont="1" applyFill="1" applyBorder="1" applyAlignment="1"/>
    <xf numFmtId="164" fontId="6" fillId="0" borderId="0" xfId="0" quotePrefix="1" applyNumberFormat="1" applyFont="1" applyFill="1" applyBorder="1" applyAlignment="1">
      <alignment horizontal="left"/>
    </xf>
    <xf numFmtId="164" fontId="6" fillId="5" borderId="0" xfId="0" quotePrefix="1" applyNumberFormat="1" applyFont="1" applyFill="1" applyBorder="1" applyAlignment="1">
      <alignment horizontal="left"/>
    </xf>
    <xf numFmtId="0" fontId="5" fillId="3" borderId="0" xfId="0" applyFont="1" applyFill="1" applyBorder="1" applyAlignment="1"/>
    <xf numFmtId="0" fontId="8" fillId="0" borderId="0" xfId="2" applyFill="1" applyBorder="1" applyAlignment="1"/>
    <xf numFmtId="0" fontId="8" fillId="5" borderId="0" xfId="2" applyFill="1" applyBorder="1" applyAlignment="1"/>
    <xf numFmtId="0" fontId="6" fillId="0" borderId="0" xfId="0" applyFont="1" applyFill="1" applyBorder="1"/>
    <xf numFmtId="0" fontId="7" fillId="4" borderId="0" xfId="0" applyFont="1" applyFill="1" applyBorder="1" applyAlignment="1"/>
    <xf numFmtId="0" fontId="0" fillId="2" borderId="0" xfId="0" applyFill="1"/>
    <xf numFmtId="0" fontId="9" fillId="6" borderId="1" xfId="0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left" vertical="center"/>
    </xf>
    <xf numFmtId="165" fontId="0" fillId="2" borderId="0" xfId="0" applyNumberFormat="1" applyFill="1"/>
    <xf numFmtId="9" fontId="5" fillId="0" borderId="3" xfId="1" applyFont="1" applyFill="1" applyBorder="1" applyAlignment="1">
      <alignment horizontal="right"/>
    </xf>
    <xf numFmtId="9" fontId="10" fillId="2" borderId="0" xfId="1" applyFont="1" applyFill="1"/>
    <xf numFmtId="0" fontId="10" fillId="2" borderId="0" xfId="0" applyFont="1" applyFill="1"/>
    <xf numFmtId="0" fontId="5" fillId="2" borderId="4" xfId="0" applyFont="1" applyFill="1" applyBorder="1" applyAlignment="1"/>
    <xf numFmtId="0" fontId="0" fillId="0" borderId="5" xfId="0" applyBorder="1" applyAlignment="1"/>
    <xf numFmtId="9" fontId="5" fillId="2" borderId="6" xfId="1" applyFont="1" applyFill="1" applyBorder="1" applyAlignment="1">
      <alignment horizontal="right"/>
    </xf>
    <xf numFmtId="9" fontId="5" fillId="2" borderId="5" xfId="1" applyFont="1" applyFill="1" applyBorder="1" applyAlignment="1">
      <alignment horizontal="right"/>
    </xf>
    <xf numFmtId="0" fontId="5" fillId="2" borderId="7" xfId="0" applyFont="1" applyFill="1" applyBorder="1" applyAlignment="1"/>
    <xf numFmtId="0" fontId="0" fillId="0" borderId="8" xfId="0" applyBorder="1" applyAlignment="1"/>
    <xf numFmtId="9" fontId="5" fillId="2" borderId="9" xfId="1" applyFont="1" applyFill="1" applyBorder="1" applyAlignment="1">
      <alignment horizontal="right"/>
    </xf>
    <xf numFmtId="9" fontId="5" fillId="2" borderId="8" xfId="1" applyFont="1" applyFill="1" applyBorder="1" applyAlignment="1">
      <alignment horizontal="right"/>
    </xf>
    <xf numFmtId="0" fontId="6" fillId="7" borderId="7" xfId="0" applyFont="1" applyFill="1" applyBorder="1" applyAlignment="1"/>
    <xf numFmtId="0" fontId="2" fillId="7" borderId="8" xfId="0" applyFont="1" applyFill="1" applyBorder="1" applyAlignment="1"/>
    <xf numFmtId="9" fontId="6" fillId="7" borderId="9" xfId="1" applyFont="1" applyFill="1" applyBorder="1" applyAlignment="1">
      <alignment horizontal="right"/>
    </xf>
    <xf numFmtId="9" fontId="6" fillId="7" borderId="8" xfId="1" applyFont="1" applyFill="1" applyBorder="1" applyAlignment="1">
      <alignment horizontal="right"/>
    </xf>
    <xf numFmtId="43" fontId="0" fillId="2" borderId="0" xfId="0" applyNumberFormat="1" applyFill="1"/>
    <xf numFmtId="0" fontId="5" fillId="2" borderId="10" xfId="0" applyFont="1" applyFill="1" applyBorder="1" applyAlignment="1"/>
    <xf numFmtId="0" fontId="0" fillId="0" borderId="11" xfId="0" applyBorder="1" applyAlignment="1"/>
    <xf numFmtId="9" fontId="5" fillId="2" borderId="12" xfId="1" applyFont="1" applyFill="1" applyBorder="1" applyAlignment="1">
      <alignment horizontal="right"/>
    </xf>
    <xf numFmtId="9" fontId="5" fillId="2" borderId="11" xfId="1" applyFont="1" applyFill="1" applyBorder="1" applyAlignment="1">
      <alignment horizontal="right"/>
    </xf>
    <xf numFmtId="0" fontId="6" fillId="7" borderId="10" xfId="0" applyFont="1" applyFill="1" applyBorder="1" applyAlignment="1"/>
    <xf numFmtId="0" fontId="2" fillId="7" borderId="11" xfId="0" applyFont="1" applyFill="1" applyBorder="1" applyAlignment="1"/>
    <xf numFmtId="9" fontId="6" fillId="7" borderId="11" xfId="1" applyFont="1" applyFill="1" applyBorder="1" applyAlignment="1">
      <alignment horizontal="right"/>
    </xf>
    <xf numFmtId="0" fontId="6" fillId="7" borderId="13" xfId="0" applyFont="1" applyFill="1" applyBorder="1" applyAlignment="1"/>
    <xf numFmtId="0" fontId="2" fillId="7" borderId="14" xfId="0" applyFont="1" applyFill="1" applyBorder="1" applyAlignment="1"/>
    <xf numFmtId="9" fontId="6" fillId="7" borderId="14" xfId="1" applyFont="1" applyFill="1" applyBorder="1" applyAlignment="1">
      <alignment horizontal="right"/>
    </xf>
    <xf numFmtId="0" fontId="5" fillId="2" borderId="0" xfId="0" applyFont="1" applyFill="1" applyBorder="1" applyAlignment="1"/>
    <xf numFmtId="0" fontId="0" fillId="0" borderId="0" xfId="0" applyBorder="1" applyAlignment="1"/>
    <xf numFmtId="3" fontId="5" fillId="2" borderId="0" xfId="0" applyNumberFormat="1" applyFont="1" applyFill="1" applyBorder="1" applyAlignment="1">
      <alignment horizontal="right"/>
    </xf>
    <xf numFmtId="9" fontId="5" fillId="2" borderId="0" xfId="1" applyFont="1" applyFill="1" applyBorder="1" applyAlignment="1">
      <alignment horizontal="right"/>
    </xf>
    <xf numFmtId="1" fontId="0" fillId="2" borderId="0" xfId="0" applyNumberFormat="1" applyFill="1"/>
    <xf numFmtId="14" fontId="0" fillId="2" borderId="0" xfId="0" applyNumberFormat="1" applyFill="1"/>
    <xf numFmtId="0" fontId="0" fillId="5" borderId="5" xfId="0" applyFill="1" applyBorder="1" applyAlignment="1"/>
    <xf numFmtId="0" fontId="0" fillId="5" borderId="8" xfId="0" applyFill="1" applyBorder="1" applyAlignment="1"/>
    <xf numFmtId="0" fontId="5" fillId="2" borderId="13" xfId="0" applyFont="1" applyFill="1" applyBorder="1" applyAlignment="1"/>
    <xf numFmtId="0" fontId="0" fillId="5" borderId="14" xfId="0" applyFill="1" applyBorder="1" applyAlignment="1"/>
    <xf numFmtId="0" fontId="3" fillId="2" borderId="0" xfId="8" applyFont="1" applyFill="1"/>
    <xf numFmtId="17" fontId="4" fillId="3" borderId="0" xfId="8" quotePrefix="1" applyNumberFormat="1" applyFont="1" applyFill="1" applyBorder="1" applyAlignment="1">
      <alignment horizontal="left" vertical="center"/>
    </xf>
    <xf numFmtId="0" fontId="3" fillId="5" borderId="0" xfId="8" applyFont="1" applyFill="1" applyBorder="1"/>
    <xf numFmtId="0" fontId="5" fillId="4" borderId="0" xfId="8" applyFont="1" applyFill="1" applyBorder="1"/>
    <xf numFmtId="0" fontId="6" fillId="4" borderId="0" xfId="8" applyFont="1" applyFill="1" applyBorder="1" applyAlignment="1">
      <alignment vertical="top"/>
    </xf>
    <xf numFmtId="0" fontId="7" fillId="4" borderId="0" xfId="8" applyFont="1" applyFill="1" applyBorder="1" applyAlignment="1">
      <alignment vertical="top"/>
    </xf>
    <xf numFmtId="0" fontId="7" fillId="4" borderId="0" xfId="8" applyFont="1" applyFill="1" applyBorder="1" applyAlignment="1"/>
    <xf numFmtId="0" fontId="7" fillId="3" borderId="0" xfId="8" applyFont="1" applyFill="1" applyBorder="1" applyAlignment="1"/>
    <xf numFmtId="0" fontId="5" fillId="5" borderId="0" xfId="8" applyFont="1" applyFill="1" applyBorder="1"/>
    <xf numFmtId="0" fontId="5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6" fillId="4" borderId="0" xfId="8" applyFont="1" applyFill="1" applyBorder="1"/>
    <xf numFmtId="17" fontId="7" fillId="5" borderId="0" xfId="8" applyNumberFormat="1" applyFont="1" applyFill="1" applyBorder="1" applyAlignment="1"/>
    <xf numFmtId="0" fontId="5" fillId="5" borderId="0" xfId="8" applyFont="1" applyFill="1"/>
    <xf numFmtId="0" fontId="5" fillId="3" borderId="0" xfId="8" applyFont="1" applyFill="1" applyBorder="1" applyAlignment="1"/>
    <xf numFmtId="0" fontId="1" fillId="5" borderId="0" xfId="8" applyFill="1" applyAlignment="1">
      <alignment horizontal="center" vertical="center"/>
    </xf>
    <xf numFmtId="0" fontId="1" fillId="5" borderId="0" xfId="8" applyFill="1" applyBorder="1" applyAlignment="1">
      <alignment horizontal="center" vertical="center"/>
    </xf>
    <xf numFmtId="0" fontId="5" fillId="4" borderId="0" xfId="8" applyFont="1" applyFill="1" applyBorder="1" applyAlignment="1"/>
    <xf numFmtId="164" fontId="6" fillId="5" borderId="0" xfId="8" quotePrefix="1" applyNumberFormat="1" applyFont="1" applyFill="1" applyBorder="1" applyAlignment="1">
      <alignment horizontal="left"/>
    </xf>
    <xf numFmtId="0" fontId="5" fillId="3" borderId="0" xfId="8" applyFont="1" applyFill="1" applyBorder="1"/>
    <xf numFmtId="0" fontId="1" fillId="2" borderId="0" xfId="8" applyFill="1"/>
    <xf numFmtId="0" fontId="2" fillId="2" borderId="0" xfId="8" applyFont="1" applyFill="1"/>
    <xf numFmtId="0" fontId="1" fillId="5" borderId="0" xfId="8" applyFill="1" applyBorder="1"/>
    <xf numFmtId="1" fontId="1" fillId="2" borderId="0" xfId="8" applyNumberFormat="1" applyFill="1"/>
    <xf numFmtId="1" fontId="1" fillId="5" borderId="0" xfId="8" applyNumberFormat="1" applyFill="1" applyBorder="1"/>
    <xf numFmtId="0" fontId="13" fillId="5" borderId="0" xfId="4" applyFill="1"/>
    <xf numFmtId="0" fontId="13" fillId="5" borderId="0" xfId="4" applyFill="1" applyBorder="1"/>
    <xf numFmtId="0" fontId="2" fillId="5" borderId="0" xfId="4" applyFont="1" applyFill="1" applyBorder="1" applyAlignment="1">
      <alignment horizontal="center"/>
    </xf>
    <xf numFmtId="0" fontId="9" fillId="6" borderId="1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/>
    </xf>
    <xf numFmtId="0" fontId="9" fillId="3" borderId="17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 wrapText="1"/>
    </xf>
    <xf numFmtId="15" fontId="9" fillId="6" borderId="3" xfId="4" applyNumberFormat="1" applyFont="1" applyFill="1" applyBorder="1" applyAlignment="1">
      <alignment vertical="center" wrapText="1"/>
    </xf>
    <xf numFmtId="15" fontId="9" fillId="3" borderId="17" xfId="4" applyNumberFormat="1" applyFont="1" applyFill="1" applyBorder="1" applyAlignment="1">
      <alignment vertical="center" wrapText="1"/>
    </xf>
    <xf numFmtId="0" fontId="6" fillId="5" borderId="17" xfId="4" applyFont="1" applyFill="1" applyBorder="1" applyAlignment="1">
      <alignment horizontal="left" vertical="center"/>
    </xf>
    <xf numFmtId="166" fontId="5" fillId="0" borderId="3" xfId="9" applyNumberFormat="1" applyFont="1" applyFill="1" applyBorder="1" applyAlignment="1">
      <alignment horizontal="right"/>
    </xf>
    <xf numFmtId="9" fontId="5" fillId="0" borderId="3" xfId="7" applyFont="1" applyFill="1" applyBorder="1" applyAlignment="1">
      <alignment horizontal="right"/>
    </xf>
    <xf numFmtId="9" fontId="5" fillId="5" borderId="18" xfId="7" applyFont="1" applyFill="1" applyBorder="1" applyAlignment="1">
      <alignment horizontal="right"/>
    </xf>
    <xf numFmtId="0" fontId="5" fillId="2" borderId="0" xfId="4" applyFont="1" applyFill="1"/>
    <xf numFmtId="0" fontId="5" fillId="5" borderId="0" xfId="4" applyFont="1" applyFill="1" applyBorder="1"/>
    <xf numFmtId="9" fontId="10" fillId="2" borderId="0" xfId="7" applyFont="1" applyFill="1"/>
    <xf numFmtId="9" fontId="10" fillId="5" borderId="0" xfId="7" applyFont="1" applyFill="1" applyBorder="1"/>
    <xf numFmtId="0" fontId="5" fillId="2" borderId="4" xfId="4" applyFont="1" applyFill="1" applyBorder="1" applyAlignment="1"/>
    <xf numFmtId="0" fontId="13" fillId="0" borderId="5" xfId="4" applyBorder="1" applyAlignment="1"/>
    <xf numFmtId="0" fontId="13" fillId="5" borderId="17" xfId="4" applyFill="1" applyBorder="1" applyAlignment="1"/>
    <xf numFmtId="9" fontId="5" fillId="2" borderId="6" xfId="7" applyFont="1" applyFill="1" applyBorder="1" applyAlignment="1">
      <alignment horizontal="right"/>
    </xf>
    <xf numFmtId="9" fontId="5" fillId="2" borderId="5" xfId="7" applyFont="1" applyFill="1" applyBorder="1" applyAlignment="1">
      <alignment horizontal="right"/>
    </xf>
    <xf numFmtId="9" fontId="5" fillId="5" borderId="17" xfId="7" applyFont="1" applyFill="1" applyBorder="1" applyAlignment="1">
      <alignment horizontal="right"/>
    </xf>
    <xf numFmtId="0" fontId="5" fillId="2" borderId="7" xfId="4" applyFont="1" applyFill="1" applyBorder="1" applyAlignment="1"/>
    <xf numFmtId="0" fontId="13" fillId="0" borderId="8" xfId="4" applyBorder="1" applyAlignment="1"/>
    <xf numFmtId="9" fontId="5" fillId="2" borderId="9" xfId="7" applyFont="1" applyFill="1" applyBorder="1" applyAlignment="1">
      <alignment horizontal="right"/>
    </xf>
    <xf numFmtId="9" fontId="5" fillId="2" borderId="8" xfId="7" applyFont="1" applyFill="1" applyBorder="1" applyAlignment="1">
      <alignment horizontal="right"/>
    </xf>
    <xf numFmtId="0" fontId="5" fillId="2" borderId="13" xfId="4" applyFont="1" applyFill="1" applyBorder="1" applyAlignment="1"/>
    <xf numFmtId="0" fontId="13" fillId="0" borderId="14" xfId="4" applyBorder="1" applyAlignment="1"/>
    <xf numFmtId="9" fontId="5" fillId="2" borderId="16" xfId="7" applyFont="1" applyFill="1" applyBorder="1" applyAlignment="1">
      <alignment horizontal="right"/>
    </xf>
    <xf numFmtId="9" fontId="5" fillId="2" borderId="14" xfId="7" applyFont="1" applyFill="1" applyBorder="1" applyAlignment="1">
      <alignment horizontal="right"/>
    </xf>
    <xf numFmtId="0" fontId="5" fillId="2" borderId="10" xfId="4" applyFont="1" applyFill="1" applyBorder="1" applyAlignment="1"/>
    <xf numFmtId="0" fontId="13" fillId="0" borderId="11" xfId="4" applyBorder="1" applyAlignment="1"/>
    <xf numFmtId="9" fontId="5" fillId="2" borderId="12" xfId="7" applyFont="1" applyFill="1" applyBorder="1" applyAlignment="1">
      <alignment horizontal="right"/>
    </xf>
    <xf numFmtId="9" fontId="5" fillId="2" borderId="11" xfId="7" applyFont="1" applyFill="1" applyBorder="1" applyAlignment="1">
      <alignment horizontal="right"/>
    </xf>
    <xf numFmtId="0" fontId="1" fillId="2" borderId="0" xfId="8" applyFont="1" applyFill="1"/>
    <xf numFmtId="3" fontId="5" fillId="5" borderId="6" xfId="4" applyNumberFormat="1" applyFont="1" applyFill="1" applyBorder="1" applyAlignment="1">
      <alignment horizontal="right"/>
    </xf>
    <xf numFmtId="3" fontId="5" fillId="5" borderId="9" xfId="4" applyNumberFormat="1" applyFont="1" applyFill="1" applyBorder="1" applyAlignment="1">
      <alignment horizontal="right"/>
    </xf>
    <xf numFmtId="3" fontId="5" fillId="5" borderId="16" xfId="4" applyNumberFormat="1" applyFont="1" applyFill="1" applyBorder="1" applyAlignment="1">
      <alignment horizontal="right"/>
    </xf>
    <xf numFmtId="3" fontId="5" fillId="5" borderId="12" xfId="4" applyNumberFormat="1" applyFont="1" applyFill="1" applyBorder="1" applyAlignment="1">
      <alignment horizontal="right"/>
    </xf>
    <xf numFmtId="166" fontId="5" fillId="5" borderId="3" xfId="9" applyNumberFormat="1" applyFont="1" applyFill="1" applyBorder="1" applyAlignment="1">
      <alignment horizontal="right"/>
    </xf>
    <xf numFmtId="0" fontId="5" fillId="5" borderId="0" xfId="4" applyFont="1" applyFill="1"/>
    <xf numFmtId="14" fontId="0" fillId="0" borderId="0" xfId="0" applyNumberFormat="1"/>
    <xf numFmtId="47" fontId="0" fillId="0" borderId="0" xfId="0" applyNumberFormat="1"/>
    <xf numFmtId="0" fontId="0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7" fillId="4" borderId="0" xfId="8" applyFont="1" applyFill="1" applyBorder="1" applyAlignment="1"/>
    <xf numFmtId="17" fontId="4" fillId="5" borderId="0" xfId="8" applyNumberFormat="1" applyFont="1" applyFill="1" applyBorder="1" applyAlignment="1"/>
    <xf numFmtId="0" fontId="11" fillId="5" borderId="0" xfId="3" applyFont="1" applyFill="1"/>
    <xf numFmtId="0" fontId="12" fillId="5" borderId="0" xfId="3" applyFont="1" applyFill="1"/>
    <xf numFmtId="9" fontId="5" fillId="5" borderId="0" xfId="7" applyFont="1" applyFill="1"/>
    <xf numFmtId="0" fontId="9" fillId="6" borderId="1" xfId="4" applyFont="1" applyFill="1" applyBorder="1" applyAlignment="1">
      <alignment horizontal="left" vertical="center" wrapText="1"/>
    </xf>
    <xf numFmtId="0" fontId="14" fillId="2" borderId="0" xfId="8" applyFont="1" applyFill="1"/>
    <xf numFmtId="0" fontId="5" fillId="4" borderId="0" xfId="0" applyFont="1" applyFill="1" applyBorder="1" applyAlignment="1">
      <alignment horizontal="left" vertical="top" wrapText="1"/>
    </xf>
    <xf numFmtId="0" fontId="7" fillId="4" borderId="0" xfId="0" applyFont="1" applyFill="1" applyBorder="1" applyAlignment="1"/>
    <xf numFmtId="0" fontId="3" fillId="5" borderId="0" xfId="0" applyFont="1" applyFill="1"/>
    <xf numFmtId="0" fontId="15" fillId="5" borderId="0" xfId="0" applyFont="1" applyFill="1" applyAlignment="1">
      <alignment horizontal="left"/>
    </xf>
    <xf numFmtId="0" fontId="5" fillId="3" borderId="0" xfId="0" applyFont="1" applyFill="1" applyBorder="1"/>
    <xf numFmtId="0" fontId="5" fillId="4" borderId="0" xfId="0" applyFont="1" applyFill="1"/>
    <xf numFmtId="17" fontId="7" fillId="4" borderId="0" xfId="0" quotePrefix="1" applyNumberFormat="1" applyFont="1" applyFill="1" applyBorder="1" applyAlignment="1"/>
    <xf numFmtId="3" fontId="5" fillId="4" borderId="0" xfId="0" applyNumberFormat="1" applyFont="1" applyFill="1" applyBorder="1"/>
    <xf numFmtId="0" fontId="16" fillId="4" borderId="0" xfId="0" applyFont="1" applyFill="1" applyBorder="1"/>
    <xf numFmtId="0" fontId="17" fillId="4" borderId="0" xfId="0" applyFont="1" applyFill="1" applyBorder="1" applyAlignment="1">
      <alignment vertical="center"/>
    </xf>
    <xf numFmtId="0" fontId="17" fillId="4" borderId="0" xfId="0" applyFont="1" applyFill="1" applyAlignment="1">
      <alignment vertical="center"/>
    </xf>
    <xf numFmtId="0" fontId="16" fillId="4" borderId="0" xfId="0" applyFont="1" applyFill="1"/>
    <xf numFmtId="0" fontId="8" fillId="2" borderId="0" xfId="2" applyFill="1" applyAlignment="1">
      <alignment horizontal="left" indent="2"/>
    </xf>
    <xf numFmtId="3" fontId="5" fillId="0" borderId="3" xfId="1" applyNumberFormat="1" applyFont="1" applyFill="1" applyBorder="1" applyAlignment="1">
      <alignment horizontal="right"/>
    </xf>
    <xf numFmtId="3" fontId="5" fillId="2" borderId="0" xfId="0" applyNumberFormat="1" applyFont="1" applyFill="1"/>
    <xf numFmtId="3" fontId="10" fillId="2" borderId="0" xfId="1" applyNumberFormat="1" applyFont="1" applyFill="1"/>
    <xf numFmtId="3" fontId="5" fillId="0" borderId="6" xfId="1" applyNumberFormat="1" applyFont="1" applyFill="1" applyBorder="1" applyAlignment="1">
      <alignment horizontal="right"/>
    </xf>
    <xf numFmtId="3" fontId="5" fillId="5" borderId="6" xfId="1" applyNumberFormat="1" applyFont="1" applyFill="1" applyBorder="1" applyAlignment="1">
      <alignment horizontal="right"/>
    </xf>
    <xf numFmtId="3" fontId="5" fillId="0" borderId="9" xfId="1" applyNumberFormat="1" applyFont="1" applyFill="1" applyBorder="1" applyAlignment="1">
      <alignment horizontal="right"/>
    </xf>
    <xf numFmtId="3" fontId="5" fillId="5" borderId="9" xfId="1" applyNumberFormat="1" applyFont="1" applyFill="1" applyBorder="1" applyAlignment="1">
      <alignment horizontal="right"/>
    </xf>
    <xf numFmtId="3" fontId="5" fillId="0" borderId="16" xfId="1" applyNumberFormat="1" applyFont="1" applyFill="1" applyBorder="1" applyAlignment="1">
      <alignment horizontal="right"/>
    </xf>
    <xf numFmtId="3" fontId="5" fillId="5" borderId="16" xfId="1" applyNumberFormat="1" applyFont="1" applyFill="1" applyBorder="1" applyAlignment="1">
      <alignment horizontal="right"/>
    </xf>
    <xf numFmtId="3" fontId="5" fillId="5" borderId="5" xfId="1" applyNumberFormat="1" applyFont="1" applyFill="1" applyBorder="1" applyAlignment="1">
      <alignment horizontal="right"/>
    </xf>
    <xf numFmtId="3" fontId="5" fillId="5" borderId="8" xfId="1" applyNumberFormat="1" applyFont="1" applyFill="1" applyBorder="1" applyAlignment="1">
      <alignment horizontal="right"/>
    </xf>
    <xf numFmtId="3" fontId="5" fillId="5" borderId="14" xfId="0" applyNumberFormat="1" applyFont="1" applyFill="1" applyBorder="1" applyAlignment="1">
      <alignment horizontal="right"/>
    </xf>
    <xf numFmtId="3" fontId="5" fillId="5" borderId="14" xfId="1" applyNumberFormat="1" applyFont="1" applyFill="1" applyBorder="1" applyAlignment="1">
      <alignment horizontal="right"/>
    </xf>
    <xf numFmtId="16" fontId="12" fillId="5" borderId="19" xfId="3" applyNumberFormat="1" applyFont="1" applyFill="1" applyBorder="1"/>
    <xf numFmtId="0" fontId="12" fillId="5" borderId="19" xfId="3" applyFont="1" applyFill="1" applyBorder="1"/>
    <xf numFmtId="166" fontId="5" fillId="5" borderId="19" xfId="5" applyNumberFormat="1" applyFont="1" applyFill="1" applyBorder="1"/>
    <xf numFmtId="9" fontId="5" fillId="5" borderId="19" xfId="6" applyFont="1" applyFill="1" applyBorder="1"/>
    <xf numFmtId="16" fontId="12" fillId="5" borderId="0" xfId="3" applyNumberFormat="1" applyFont="1" applyFill="1" applyBorder="1"/>
    <xf numFmtId="0" fontId="12" fillId="5" borderId="0" xfId="3" applyFont="1" applyFill="1" applyBorder="1"/>
    <xf numFmtId="166" fontId="5" fillId="5" borderId="0" xfId="5" applyNumberFormat="1" applyFont="1" applyFill="1" applyBorder="1"/>
    <xf numFmtId="9" fontId="5" fillId="5" borderId="0" xfId="6" applyFont="1" applyFill="1" applyBorder="1"/>
    <xf numFmtId="16" fontId="12" fillId="5" borderId="6" xfId="3" applyNumberFormat="1" applyFont="1" applyFill="1" applyBorder="1"/>
    <xf numFmtId="0" fontId="12" fillId="5" borderId="6" xfId="3" applyFont="1" applyFill="1" applyBorder="1"/>
    <xf numFmtId="166" fontId="5" fillId="5" borderId="6" xfId="5" applyNumberFormat="1" applyFont="1" applyFill="1" applyBorder="1"/>
    <xf numFmtId="9" fontId="5" fillId="5" borderId="6" xfId="6" applyFont="1" applyFill="1" applyBorder="1"/>
    <xf numFmtId="16" fontId="12" fillId="5" borderId="18" xfId="3" applyNumberFormat="1" applyFont="1" applyFill="1" applyBorder="1"/>
    <xf numFmtId="16" fontId="12" fillId="5" borderId="16" xfId="3" applyNumberFormat="1" applyFont="1" applyFill="1" applyBorder="1"/>
    <xf numFmtId="16" fontId="12" fillId="5" borderId="9" xfId="3" applyNumberFormat="1" applyFont="1" applyFill="1" applyBorder="1"/>
    <xf numFmtId="0" fontId="12" fillId="5" borderId="9" xfId="3" applyFont="1" applyFill="1" applyBorder="1"/>
    <xf numFmtId="166" fontId="5" fillId="5" borderId="9" xfId="5" applyNumberFormat="1" applyFont="1" applyFill="1" applyBorder="1"/>
    <xf numFmtId="9" fontId="5" fillId="5" borderId="9" xfId="6" applyFont="1" applyFill="1" applyBorder="1"/>
    <xf numFmtId="16" fontId="12" fillId="5" borderId="12" xfId="3" applyNumberFormat="1" applyFont="1" applyFill="1" applyBorder="1"/>
    <xf numFmtId="166" fontId="5" fillId="5" borderId="12" xfId="5" applyNumberFormat="1" applyFont="1" applyFill="1" applyBorder="1"/>
    <xf numFmtId="166" fontId="5" fillId="5" borderId="16" xfId="5" applyNumberFormat="1" applyFont="1" applyFill="1" applyBorder="1"/>
    <xf numFmtId="9" fontId="5" fillId="5" borderId="12" xfId="6" applyFont="1" applyFill="1" applyBorder="1"/>
    <xf numFmtId="9" fontId="5" fillId="5" borderId="16" xfId="6" applyFont="1" applyFill="1" applyBorder="1"/>
    <xf numFmtId="0" fontId="12" fillId="5" borderId="0" xfId="3" applyFont="1" applyFill="1" applyAlignment="1"/>
    <xf numFmtId="0" fontId="5" fillId="5" borderId="0" xfId="4" applyFont="1" applyFill="1" applyAlignment="1"/>
    <xf numFmtId="0" fontId="0" fillId="0" borderId="0" xfId="0" applyAlignment="1"/>
    <xf numFmtId="0" fontId="0" fillId="5" borderId="0" xfId="0" applyFill="1" applyAlignment="1"/>
    <xf numFmtId="3" fontId="5" fillId="2" borderId="6" xfId="1" applyNumberFormat="1" applyFont="1" applyFill="1" applyBorder="1" applyAlignment="1">
      <alignment horizontal="right"/>
    </xf>
    <xf numFmtId="3" fontId="5" fillId="2" borderId="9" xfId="1" applyNumberFormat="1" applyFont="1" applyFill="1" applyBorder="1" applyAlignment="1">
      <alignment horizontal="right"/>
    </xf>
    <xf numFmtId="3" fontId="6" fillId="7" borderId="9" xfId="1" applyNumberFormat="1" applyFont="1" applyFill="1" applyBorder="1" applyAlignment="1">
      <alignment horizontal="right"/>
    </xf>
    <xf numFmtId="3" fontId="5" fillId="2" borderId="12" xfId="1" applyNumberFormat="1" applyFont="1" applyFill="1" applyBorder="1" applyAlignment="1">
      <alignment horizontal="right"/>
    </xf>
    <xf numFmtId="3" fontId="6" fillId="7" borderId="11" xfId="1" applyNumberFormat="1" applyFont="1" applyFill="1" applyBorder="1" applyAlignment="1">
      <alignment horizontal="right"/>
    </xf>
    <xf numFmtId="3" fontId="6" fillId="7" borderId="14" xfId="1" applyNumberFormat="1" applyFont="1" applyFill="1" applyBorder="1" applyAlignment="1">
      <alignment horizontal="right"/>
    </xf>
    <xf numFmtId="0" fontId="6" fillId="4" borderId="0" xfId="0" applyFont="1" applyFill="1" applyBorder="1" applyAlignment="1"/>
    <xf numFmtId="0" fontId="5" fillId="3" borderId="0" xfId="0" applyFont="1" applyFill="1"/>
    <xf numFmtId="0" fontId="5" fillId="5" borderId="0" xfId="0" applyFont="1" applyFill="1"/>
    <xf numFmtId="0" fontId="7" fillId="4" borderId="0" xfId="0" applyFont="1" applyFill="1" applyBorder="1" applyAlignment="1"/>
    <xf numFmtId="0" fontId="9" fillId="6" borderId="1" xfId="4" applyFont="1" applyFill="1" applyBorder="1" applyAlignment="1">
      <alignment horizontal="center" vertical="center" wrapText="1"/>
    </xf>
    <xf numFmtId="0" fontId="7" fillId="4" borderId="0" xfId="0" applyFont="1" applyFill="1" applyBorder="1" applyAlignment="1"/>
    <xf numFmtId="0" fontId="9" fillId="6" borderId="2" xfId="0" applyFont="1" applyFill="1" applyBorder="1" applyAlignment="1">
      <alignment horizontal="center" vertical="center" wrapText="1"/>
    </xf>
    <xf numFmtId="15" fontId="9" fillId="6" borderId="3" xfId="0" applyNumberFormat="1" applyFont="1" applyFill="1" applyBorder="1" applyAlignment="1">
      <alignment horizontal="center" vertical="center" wrapText="1"/>
    </xf>
    <xf numFmtId="0" fontId="9" fillId="6" borderId="3" xfId="4" applyFont="1" applyFill="1" applyBorder="1" applyAlignment="1">
      <alignment horizontal="center" vertical="center" wrapText="1"/>
    </xf>
    <xf numFmtId="1" fontId="9" fillId="6" borderId="3" xfId="0" applyNumberFormat="1" applyFont="1" applyFill="1" applyBorder="1" applyAlignment="1">
      <alignment horizontal="center" vertical="center" wrapText="1"/>
    </xf>
    <xf numFmtId="0" fontId="0" fillId="5" borderId="11" xfId="0" applyFill="1" applyBorder="1" applyAlignment="1"/>
    <xf numFmtId="3" fontId="5" fillId="5" borderId="12" xfId="1" applyNumberFormat="1" applyFont="1" applyFill="1" applyBorder="1" applyAlignment="1">
      <alignment horizontal="right"/>
    </xf>
    <xf numFmtId="3" fontId="5" fillId="5" borderId="11" xfId="1" applyNumberFormat="1" applyFont="1" applyFill="1" applyBorder="1" applyAlignment="1">
      <alignment horizontal="right"/>
    </xf>
    <xf numFmtId="0" fontId="5" fillId="2" borderId="20" xfId="0" applyFont="1" applyFill="1" applyBorder="1" applyAlignment="1"/>
    <xf numFmtId="0" fontId="0" fillId="5" borderId="21" xfId="0" applyFill="1" applyBorder="1" applyAlignment="1"/>
    <xf numFmtId="3" fontId="5" fillId="0" borderId="22" xfId="1" applyNumberFormat="1" applyFont="1" applyFill="1" applyBorder="1" applyAlignment="1">
      <alignment horizontal="right"/>
    </xf>
    <xf numFmtId="3" fontId="5" fillId="5" borderId="21" xfId="1" applyNumberFormat="1" applyFont="1" applyFill="1" applyBorder="1" applyAlignment="1">
      <alignment horizontal="right"/>
    </xf>
    <xf numFmtId="0" fontId="7" fillId="4" borderId="0" xfId="0" applyFont="1" applyFill="1" applyBorder="1" applyAlignment="1"/>
    <xf numFmtId="0" fontId="7" fillId="4" borderId="0" xfId="8" applyFont="1" applyFill="1" applyBorder="1" applyAlignment="1"/>
    <xf numFmtId="0" fontId="6" fillId="5" borderId="1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18" fillId="5" borderId="2" xfId="0" applyFont="1" applyFill="1" applyBorder="1" applyAlignment="1">
      <alignment vertical="center"/>
    </xf>
    <xf numFmtId="0" fontId="15" fillId="2" borderId="0" xfId="0" applyFont="1" applyFill="1"/>
    <xf numFmtId="0" fontId="12" fillId="5" borderId="16" xfId="3" applyFont="1" applyFill="1" applyBorder="1"/>
    <xf numFmtId="0" fontId="10" fillId="5" borderId="0" xfId="4" applyFont="1" applyFill="1" applyBorder="1"/>
    <xf numFmtId="3" fontId="5" fillId="5" borderId="15" xfId="1" applyNumberFormat="1" applyFont="1" applyFill="1" applyBorder="1" applyAlignment="1">
      <alignment horizontal="right"/>
    </xf>
    <xf numFmtId="3" fontId="5" fillId="5" borderId="23" xfId="1" applyNumberFormat="1" applyFont="1" applyFill="1" applyBorder="1" applyAlignment="1">
      <alignment horizontal="right"/>
    </xf>
    <xf numFmtId="0" fontId="9" fillId="6" borderId="3" xfId="4" applyFont="1" applyFill="1" applyBorder="1" applyAlignment="1">
      <alignment horizontal="left" vertical="center" wrapText="1"/>
    </xf>
    <xf numFmtId="0" fontId="19" fillId="2" borderId="0" xfId="8" applyFont="1" applyFill="1"/>
    <xf numFmtId="0" fontId="10" fillId="4" borderId="0" xfId="8" applyFont="1" applyFill="1" applyBorder="1"/>
    <xf numFmtId="0" fontId="10" fillId="5" borderId="0" xfId="4" applyFont="1" applyFill="1"/>
    <xf numFmtId="0" fontId="10" fillId="5" borderId="0" xfId="3" applyFont="1" applyFill="1"/>
    <xf numFmtId="0" fontId="20" fillId="4" borderId="0" xfId="0" applyFont="1" applyFill="1" applyBorder="1" applyAlignment="1">
      <alignment vertical="top"/>
    </xf>
    <xf numFmtId="17" fontId="20" fillId="5" borderId="0" xfId="0" applyNumberFormat="1" applyFont="1" applyFill="1" applyBorder="1" applyAlignment="1"/>
    <xf numFmtId="0" fontId="10" fillId="3" borderId="0" xfId="0" applyFont="1" applyFill="1" applyBorder="1" applyAlignment="1"/>
    <xf numFmtId="164" fontId="18" fillId="5" borderId="0" xfId="0" quotePrefix="1" applyNumberFormat="1" applyFont="1" applyFill="1" applyBorder="1" applyAlignment="1">
      <alignment horizontal="left"/>
    </xf>
    <xf numFmtId="0" fontId="10" fillId="3" borderId="0" xfId="8" applyFont="1" applyFill="1" applyBorder="1" applyAlignment="1"/>
    <xf numFmtId="0" fontId="21" fillId="5" borderId="0" xfId="2" applyFont="1" applyFill="1" applyBorder="1" applyAlignment="1"/>
    <xf numFmtId="0" fontId="20" fillId="4" borderId="0" xfId="8" applyFont="1" applyFill="1" applyBorder="1" applyAlignment="1"/>
    <xf numFmtId="0" fontId="15" fillId="5" borderId="0" xfId="0" applyFont="1" applyFill="1"/>
    <xf numFmtId="0" fontId="10" fillId="4" borderId="0" xfId="8" applyFont="1" applyFill="1" applyBorder="1" applyAlignment="1"/>
    <xf numFmtId="0" fontId="10" fillId="5" borderId="0" xfId="3" applyFont="1" applyFill="1" applyAlignment="1"/>
    <xf numFmtId="0" fontId="15" fillId="0" borderId="0" xfId="0" applyFont="1" applyAlignment="1"/>
    <xf numFmtId="3" fontId="6" fillId="7" borderId="12" xfId="1" applyNumberFormat="1" applyFont="1" applyFill="1" applyBorder="1" applyAlignment="1">
      <alignment horizontal="right"/>
    </xf>
    <xf numFmtId="3" fontId="6" fillId="7" borderId="16" xfId="1" applyNumberFormat="1" applyFont="1" applyFill="1" applyBorder="1" applyAlignment="1">
      <alignment horizontal="right"/>
    </xf>
    <xf numFmtId="0" fontId="22" fillId="5" borderId="0" xfId="2" applyFont="1" applyFill="1"/>
    <xf numFmtId="3" fontId="5" fillId="5" borderId="22" xfId="1" applyNumberFormat="1" applyFont="1" applyFill="1" applyBorder="1" applyAlignment="1">
      <alignment horizontal="right"/>
    </xf>
    <xf numFmtId="0" fontId="10" fillId="4" borderId="0" xfId="0" applyFont="1" applyFill="1" applyBorder="1" applyAlignment="1"/>
    <xf numFmtId="0" fontId="0" fillId="2" borderId="0" xfId="0" applyFont="1" applyFill="1"/>
    <xf numFmtId="14" fontId="5" fillId="2" borderId="0" xfId="0" applyNumberFormat="1" applyFont="1" applyFill="1"/>
    <xf numFmtId="0" fontId="13" fillId="5" borderId="0" xfId="4" applyFill="1" applyAlignment="1"/>
    <xf numFmtId="0" fontId="0" fillId="0" borderId="0" xfId="0" applyAlignment="1">
      <alignment horizontal="left"/>
    </xf>
    <xf numFmtId="0" fontId="5" fillId="4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7" fillId="4" borderId="0" xfId="0" applyFont="1" applyFill="1" applyBorder="1" applyAlignment="1"/>
    <xf numFmtId="0" fontId="6" fillId="0" borderId="1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4" borderId="0" xfId="8" applyFont="1" applyFill="1" applyBorder="1" applyAlignment="1"/>
    <xf numFmtId="0" fontId="13" fillId="0" borderId="0" xfId="4" applyAlignment="1"/>
    <xf numFmtId="0" fontId="5" fillId="5" borderId="0" xfId="4" applyFont="1" applyFill="1" applyAlignment="1">
      <alignment wrapText="1"/>
    </xf>
    <xf numFmtId="0" fontId="0" fillId="5" borderId="0" xfId="0" applyFill="1" applyAlignment="1">
      <alignment wrapText="1"/>
    </xf>
    <xf numFmtId="0" fontId="5" fillId="3" borderId="0" xfId="0" applyFont="1" applyFill="1" applyBorder="1" applyAlignment="1">
      <alignment vertical="top" wrapText="1"/>
    </xf>
    <xf numFmtId="0" fontId="6" fillId="5" borderId="15" xfId="0" applyFont="1" applyFill="1" applyBorder="1" applyAlignment="1">
      <alignment horizontal="left" vertical="center"/>
    </xf>
    <xf numFmtId="0" fontId="6" fillId="5" borderId="23" xfId="0" applyFont="1" applyFill="1" applyBorder="1" applyAlignment="1">
      <alignment horizontal="left" vertical="center"/>
    </xf>
    <xf numFmtId="0" fontId="6" fillId="0" borderId="1" xfId="4" applyFont="1" applyFill="1" applyBorder="1" applyAlignment="1">
      <alignment horizontal="left" vertical="center"/>
    </xf>
    <xf numFmtId="0" fontId="6" fillId="0" borderId="2" xfId="4" applyFont="1" applyFill="1" applyBorder="1" applyAlignment="1">
      <alignment horizontal="left" vertical="center"/>
    </xf>
    <xf numFmtId="0" fontId="9" fillId="6" borderId="1" xfId="4" applyFont="1" applyFill="1" applyBorder="1" applyAlignment="1">
      <alignment horizontal="center" vertical="center" wrapText="1"/>
    </xf>
    <xf numFmtId="0" fontId="2" fillId="0" borderId="15" xfId="4" applyFont="1" applyBorder="1" applyAlignment="1">
      <alignment horizontal="center"/>
    </xf>
    <xf numFmtId="0" fontId="2" fillId="0" borderId="2" xfId="4" applyFont="1" applyBorder="1" applyAlignment="1">
      <alignment horizontal="center"/>
    </xf>
    <xf numFmtId="0" fontId="9" fillId="6" borderId="15" xfId="4" applyFont="1" applyFill="1" applyBorder="1" applyAlignment="1">
      <alignment horizontal="center" vertical="center" wrapText="1"/>
    </xf>
    <xf numFmtId="0" fontId="9" fillId="6" borderId="2" xfId="4" applyFont="1" applyFill="1" applyBorder="1" applyAlignment="1">
      <alignment horizontal="center" vertical="center" wrapText="1"/>
    </xf>
    <xf numFmtId="0" fontId="23" fillId="2" borderId="0" xfId="0" applyFont="1" applyFill="1"/>
  </cellXfs>
  <cellStyles count="11">
    <cellStyle name="Comma 2" xfId="5"/>
    <cellStyle name="Comma 3" xfId="9"/>
    <cellStyle name="Hyperlink" xfId="2" builtinId="8"/>
    <cellStyle name="Hyperlink 2" xfId="10"/>
    <cellStyle name="Normal" xfId="0" builtinId="0"/>
    <cellStyle name="Normal 2" xfId="4"/>
    <cellStyle name="Normal 4" xfId="8"/>
    <cellStyle name="Normal 5" xfId="3"/>
    <cellStyle name="Percent" xfId="1" builtinId="5"/>
    <cellStyle name="Percent 2" xfId="7"/>
    <cellStyle name="Percent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 who have recieved treatment for a mental health condition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560037728346747E-2"/>
          <c:y val="0.1232326815678266"/>
          <c:w val="0.8775993300290531"/>
          <c:h val="0.72923594602011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charts'!$J$9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charts'!$K$9:$R$9</c:f>
              <c:numCache>
                <c:formatCode>General</c:formatCode>
                <c:ptCount val="8"/>
                <c:pt idx="0">
                  <c:v>7</c:v>
                </c:pt>
                <c:pt idx="1">
                  <c:v>64</c:v>
                </c:pt>
                <c:pt idx="2">
                  <c:v>149</c:v>
                </c:pt>
                <c:pt idx="3">
                  <c:v>239</c:v>
                </c:pt>
                <c:pt idx="4">
                  <c:v>226</c:v>
                </c:pt>
                <c:pt idx="5">
                  <c:v>163</c:v>
                </c:pt>
                <c:pt idx="6">
                  <c:v>96</c:v>
                </c:pt>
                <c:pt idx="7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D1-4071-821F-72ABC71B63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055898112"/>
        <c:axId val="60600832"/>
      </c:barChart>
      <c:dateAx>
        <c:axId val="105589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 occuring in</a:t>
                </a:r>
                <a:r>
                  <a:rPr lang="en-GB" baseline="0"/>
                  <a:t>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00832"/>
        <c:crosses val="autoZero"/>
        <c:auto val="1"/>
        <c:lblOffset val="100"/>
        <c:baseTimeUnit val="days"/>
      </c:dateAx>
      <c:valAx>
        <c:axId val="606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89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</a:t>
            </a:r>
            <a:r>
              <a:rPr lang="en-US" baseline="0"/>
              <a:t> </a:t>
            </a:r>
            <a:r>
              <a:rPr lang="en-US"/>
              <a:t>with a learning disability and/or autism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809445492479412E-2"/>
          <c:y val="0.12513491952380812"/>
          <c:w val="0.88344435254147935"/>
          <c:h val="0.725056391911230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charts'!$J$15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charts'!$K$15:$R$15</c:f>
              <c:numCache>
                <c:formatCode>General</c:formatCode>
                <c:ptCount val="8"/>
                <c:pt idx="0">
                  <c:v>5</c:v>
                </c:pt>
                <c:pt idx="1">
                  <c:v>42</c:v>
                </c:pt>
                <c:pt idx="2">
                  <c:v>79</c:v>
                </c:pt>
                <c:pt idx="3">
                  <c:v>106</c:v>
                </c:pt>
                <c:pt idx="4">
                  <c:v>83</c:v>
                </c:pt>
                <c:pt idx="5">
                  <c:v>71</c:v>
                </c:pt>
                <c:pt idx="6">
                  <c:v>38</c:v>
                </c:pt>
                <c:pt idx="7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84-4E2A-AC64-44CB2D5C5D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055942656"/>
        <c:axId val="60602560"/>
      </c:barChart>
      <c:dateAx>
        <c:axId val="105594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</a:t>
                </a:r>
                <a:r>
                  <a:rPr lang="en-GB" baseline="0"/>
                  <a:t> occuring in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02560"/>
        <c:crosses val="autoZero"/>
        <c:auto val="1"/>
        <c:lblOffset val="100"/>
        <c:baseTimeUnit val="days"/>
      </c:dateAx>
      <c:valAx>
        <c:axId val="606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4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7620</xdr:rowOff>
    </xdr:from>
    <xdr:to>
      <xdr:col>23</xdr:col>
      <xdr:colOff>220980</xdr:colOff>
      <xdr:row>28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D6BE7DAB-21DA-4408-8D5F-D2EC091FC5C2}"/>
            </a:ext>
          </a:extLst>
        </xdr:cNvPr>
        <xdr:cNvSpPr txBox="1"/>
      </xdr:nvSpPr>
      <xdr:spPr>
        <a:xfrm>
          <a:off x="5494020" y="190500"/>
          <a:ext cx="8747760" cy="4945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 as Gender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 as Age_cat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 as Ethnicity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969917</xdr:colOff>
      <xdr:row>38</xdr:row>
      <xdr:rowOff>83548</xdr:rowOff>
    </xdr:from>
    <xdr:to>
      <xdr:col>9</xdr:col>
      <xdr:colOff>40821</xdr:colOff>
      <xdr:row>60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72A9F3F-11A0-4DF2-9E30-B56F7F887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15</xdr:row>
      <xdr:rowOff>0</xdr:rowOff>
    </xdr:from>
    <xdr:to>
      <xdr:col>9</xdr:col>
      <xdr:colOff>48441</xdr:colOff>
      <xdr:row>36</xdr:row>
      <xdr:rowOff>51436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B3CEE407-7089-4422-ABB8-31E7C02FC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0.01321</cdr:x>
      <cdr:y>0.94273</cdr:y>
    </cdr:from>
    <cdr:to>
      <cdr:x>0.45876</cdr:x>
      <cdr:y>0.99605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442E25F5-819B-41C5-92E6-26CC3E7AC7B3}"/>
            </a:ext>
          </a:extLst>
        </cdr:cNvPr>
        <cdr:cNvSpPr txBox="1"/>
      </cdr:nvSpPr>
      <cdr:spPr>
        <a:xfrm xmlns:a="http://schemas.openxmlformats.org/drawingml/2006/main">
          <a:off x="100966" y="3637602"/>
          <a:ext cx="340614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0.00025</cdr:x>
      <cdr:y>0.93681</cdr:y>
    </cdr:from>
    <cdr:to>
      <cdr:x>0.64515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="" xmlns:a16="http://schemas.microsoft.com/office/drawing/2014/main" id="{D40E9D28-D55B-4125-B6CB-F019529AE0DF}"/>
            </a:ext>
          </a:extLst>
        </cdr:cNvPr>
        <cdr:cNvSpPr txBox="1"/>
      </cdr:nvSpPr>
      <cdr:spPr>
        <a:xfrm xmlns:a="http://schemas.openxmlformats.org/drawingml/2006/main">
          <a:off x="1925" y="3614758"/>
          <a:ext cx="4930110" cy="243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0.9359</cdr:y>
    </cdr:from>
    <cdr:to>
      <cdr:x>0.68302</cdr:x>
      <cdr:y>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D2E4912A-0C22-40D4-8F49-666FE4C3971C}"/>
            </a:ext>
          </a:extLst>
        </cdr:cNvPr>
        <cdr:cNvSpPr txBox="1"/>
      </cdr:nvSpPr>
      <cdr:spPr>
        <a:xfrm xmlns:a="http://schemas.openxmlformats.org/drawingml/2006/main">
          <a:off x="0" y="3560431"/>
          <a:ext cx="4930070" cy="2438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354330</xdr:colOff>
      <xdr:row>19</xdr:row>
      <xdr:rowOff>3810</xdr:rowOff>
    </xdr:from>
    <xdr:to>
      <xdr:col>16</xdr:col>
      <xdr:colOff>525780</xdr:colOff>
      <xdr:row>29</xdr:row>
      <xdr:rowOff>72390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E16171C-2852-4EAA-AFF9-B96A79641223}"/>
            </a:ext>
          </a:extLst>
        </xdr:cNvPr>
        <xdr:cNvSpPr txBox="1"/>
      </xdr:nvSpPr>
      <xdr:spPr>
        <a:xfrm>
          <a:off x="6450330" y="3478530"/>
          <a:ext cx="4895850" cy="1897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gland.covid19dailydeaths@nhs.ne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ngland.covid19dailydeaths@nhs.ne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ngland.covid19dailydeaths@nhs.ne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england.covid19dailydeaths@nhs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england.covid19dailydeaths@nhs.ne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england.covid19dailydeaths@nhs.ne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england.covid19dailydeaths@nhs.ne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E21"/>
  <sheetViews>
    <sheetView tabSelected="1" zoomScale="85" zoomScaleNormal="85" workbookViewId="0"/>
  </sheetViews>
  <sheetFormatPr defaultColWidth="9.08984375" defaultRowHeight="14.5" x14ac:dyDescent="0.35"/>
  <cols>
    <col min="1" max="1" width="2" style="7" customWidth="1"/>
    <col min="2" max="2" width="17.90625" style="7" customWidth="1"/>
    <col min="3" max="3" width="41.54296875" style="20" customWidth="1"/>
    <col min="4" max="9" width="15.36328125" style="20" customWidth="1"/>
    <col min="10" max="10" width="15.453125" style="20" customWidth="1"/>
    <col min="11" max="11" width="16.90625" style="20" customWidth="1"/>
    <col min="12" max="12" width="15.36328125" style="20" customWidth="1"/>
    <col min="13" max="13" width="15.453125" style="20" customWidth="1"/>
    <col min="14" max="14" width="16.90625" style="20" customWidth="1"/>
    <col min="15" max="16" width="15.36328125" style="20" customWidth="1"/>
    <col min="17" max="17" width="15.453125" style="20" customWidth="1"/>
    <col min="18" max="18" width="16.90625" style="20" customWidth="1"/>
    <col min="19" max="21" width="15.36328125" style="20" customWidth="1"/>
    <col min="22" max="53" width="15.453125" style="20" customWidth="1"/>
    <col min="54" max="54" width="2.54296875" style="20" customWidth="1"/>
    <col min="55" max="55" width="15.36328125" style="20" customWidth="1"/>
    <col min="56" max="56" width="2.54296875" style="20" customWidth="1"/>
    <col min="57" max="64" width="15.36328125" style="20" customWidth="1"/>
    <col min="65" max="16384" width="9.08984375" style="20"/>
  </cols>
  <sheetData>
    <row r="1" spans="1:57" s="1" customFormat="1" ht="14.15" customHeight="1" x14ac:dyDescent="0.3">
      <c r="F1" s="140"/>
      <c r="G1" s="140"/>
      <c r="H1" s="140"/>
      <c r="I1" s="140"/>
      <c r="J1" s="140"/>
      <c r="K1" s="140"/>
      <c r="L1" s="140"/>
      <c r="M1" s="140"/>
      <c r="N1" s="140"/>
    </row>
    <row r="2" spans="1:57" s="199" customFormat="1" ht="18.75" customHeight="1" x14ac:dyDescent="0.3">
      <c r="A2" s="3"/>
      <c r="B2" s="4" t="s">
        <v>1</v>
      </c>
      <c r="C2" s="5" t="s">
        <v>140</v>
      </c>
      <c r="D2" s="139"/>
      <c r="E2" s="3"/>
      <c r="F2" s="141"/>
      <c r="G2" s="142"/>
      <c r="H2" s="142"/>
      <c r="I2" s="142"/>
      <c r="J2" s="142"/>
      <c r="K2" s="142"/>
      <c r="L2" s="142"/>
      <c r="M2" s="141" t="s">
        <v>138</v>
      </c>
      <c r="N2" s="142"/>
      <c r="O2" s="3"/>
      <c r="P2" s="3"/>
      <c r="Q2" s="3"/>
      <c r="R2" s="3"/>
      <c r="S2" s="3"/>
      <c r="T2" s="3"/>
      <c r="U2" s="3"/>
      <c r="V2" s="141" t="s">
        <v>138</v>
      </c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98"/>
      <c r="BC2" s="198"/>
      <c r="BD2" s="198"/>
      <c r="BE2" s="198"/>
    </row>
    <row r="3" spans="1:57" s="7" customFormat="1" ht="30.65" customHeight="1" x14ac:dyDescent="0.35">
      <c r="A3" s="3"/>
      <c r="B3" s="4" t="s">
        <v>3</v>
      </c>
      <c r="C3" s="249" t="s">
        <v>141</v>
      </c>
      <c r="D3" s="249"/>
      <c r="E3" s="249"/>
      <c r="F3" s="249"/>
      <c r="G3" s="249"/>
      <c r="H3" s="250"/>
      <c r="I3" s="250"/>
      <c r="J3" s="250"/>
      <c r="K3" s="250"/>
      <c r="L3" s="250"/>
      <c r="M3" s="250"/>
      <c r="N3" s="250"/>
      <c r="O3" s="3"/>
      <c r="P3" s="3"/>
      <c r="Q3" s="138"/>
      <c r="R3" s="3"/>
      <c r="S3" s="3"/>
      <c r="T3" s="3"/>
      <c r="U3" s="3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43"/>
      <c r="BC3" s="143"/>
      <c r="BD3" s="143"/>
      <c r="BE3" s="143"/>
    </row>
    <row r="4" spans="1:57" s="7" customFormat="1" ht="19.5" customHeight="1" x14ac:dyDescent="0.3">
      <c r="A4" s="3"/>
      <c r="B4" s="8" t="s">
        <v>4</v>
      </c>
      <c r="C4" s="9" t="s">
        <v>196</v>
      </c>
      <c r="D4" s="144"/>
      <c r="E4" s="3"/>
      <c r="F4" s="142"/>
      <c r="G4" s="142"/>
      <c r="H4" s="142"/>
      <c r="I4" s="142"/>
      <c r="J4" s="142"/>
      <c r="K4" s="142"/>
      <c r="L4" s="142"/>
      <c r="M4" s="142"/>
      <c r="N4" s="14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143"/>
      <c r="BC4" s="143"/>
      <c r="BD4" s="143"/>
      <c r="BE4" s="143"/>
    </row>
    <row r="5" spans="1:57" s="7" customFormat="1" ht="12.65" x14ac:dyDescent="0.2">
      <c r="A5" s="3"/>
      <c r="B5" s="8" t="s">
        <v>5</v>
      </c>
      <c r="C5" s="12" t="s">
        <v>6</v>
      </c>
      <c r="D5" s="12"/>
      <c r="E5" s="3"/>
      <c r="F5" s="142"/>
      <c r="G5" s="142"/>
      <c r="H5" s="142"/>
      <c r="I5" s="142"/>
      <c r="J5" s="142"/>
      <c r="K5" s="142"/>
      <c r="L5" s="142"/>
      <c r="M5" s="142"/>
      <c r="N5" s="14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143"/>
      <c r="BC5" s="143"/>
      <c r="BD5" s="143"/>
      <c r="BE5" s="143"/>
    </row>
    <row r="6" spans="1:57" s="7" customFormat="1" ht="12.65" x14ac:dyDescent="0.2">
      <c r="A6" s="3"/>
      <c r="B6" s="8" t="s">
        <v>7</v>
      </c>
      <c r="C6" s="12" t="s">
        <v>8</v>
      </c>
      <c r="D6" s="12"/>
      <c r="E6" s="3"/>
      <c r="F6" s="142"/>
      <c r="G6" s="142"/>
      <c r="H6" s="142"/>
      <c r="I6" s="142"/>
      <c r="J6" s="142"/>
      <c r="K6" s="142"/>
      <c r="L6" s="142"/>
      <c r="M6" s="142"/>
      <c r="N6" s="14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143"/>
      <c r="BC6" s="143"/>
      <c r="BD6" s="143"/>
      <c r="BE6" s="143"/>
    </row>
    <row r="7" spans="1:57" s="7" customFormat="1" ht="12.65" x14ac:dyDescent="0.2">
      <c r="A7" s="3"/>
      <c r="B7" s="8" t="s">
        <v>9</v>
      </c>
      <c r="C7" s="13" t="s">
        <v>197</v>
      </c>
      <c r="D7" s="12"/>
      <c r="E7" s="18"/>
      <c r="F7" s="142"/>
      <c r="G7" s="142"/>
      <c r="H7" s="142"/>
      <c r="I7" s="142"/>
      <c r="J7" s="142"/>
      <c r="K7" s="142"/>
      <c r="L7" s="142"/>
      <c r="M7" s="142"/>
      <c r="N7" s="14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143"/>
      <c r="BC7" s="143"/>
      <c r="BD7" s="143"/>
      <c r="BE7" s="143"/>
    </row>
    <row r="8" spans="1:57" s="7" customFormat="1" ht="12.65" x14ac:dyDescent="0.2">
      <c r="A8" s="3"/>
      <c r="B8" s="8" t="s">
        <v>10</v>
      </c>
      <c r="C8" s="12" t="s">
        <v>11</v>
      </c>
      <c r="D8" s="12"/>
      <c r="E8" s="3"/>
      <c r="F8" s="142"/>
      <c r="G8" s="142"/>
      <c r="H8" s="142"/>
      <c r="I8" s="142"/>
      <c r="J8" s="142"/>
      <c r="K8" s="142"/>
      <c r="L8" s="142"/>
      <c r="M8" s="142"/>
      <c r="N8" s="142"/>
      <c r="O8" s="3"/>
      <c r="P8" s="3"/>
      <c r="Q8" s="3"/>
      <c r="R8" s="3"/>
      <c r="S8" s="3"/>
      <c r="T8" s="3"/>
      <c r="U8" s="3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3"/>
      <c r="BC8" s="143"/>
      <c r="BD8" s="143"/>
      <c r="BE8" s="143"/>
    </row>
    <row r="9" spans="1:57" s="7" customFormat="1" ht="12.65" x14ac:dyDescent="0.2">
      <c r="A9" s="3"/>
      <c r="B9" s="8" t="s">
        <v>12</v>
      </c>
      <c r="C9" s="12" t="s">
        <v>13</v>
      </c>
      <c r="D9" s="1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143"/>
      <c r="BC9" s="143"/>
      <c r="BD9" s="143"/>
      <c r="BE9" s="143"/>
    </row>
    <row r="10" spans="1:57" s="7" customFormat="1" ht="14.4" x14ac:dyDescent="0.3">
      <c r="A10" s="3"/>
      <c r="B10" s="8" t="s">
        <v>14</v>
      </c>
      <c r="C10" s="16" t="s">
        <v>15</v>
      </c>
      <c r="D10" s="12"/>
      <c r="E10" s="1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143"/>
      <c r="BC10" s="143"/>
      <c r="BD10" s="143"/>
      <c r="BE10" s="143"/>
    </row>
    <row r="11" spans="1:57" s="7" customFormat="1" ht="12.65" x14ac:dyDescent="0.2">
      <c r="A11" s="3"/>
      <c r="B11" s="3"/>
      <c r="C11" s="3"/>
      <c r="D11" s="3"/>
      <c r="E11" s="3"/>
      <c r="F11" s="146"/>
      <c r="G11" s="3"/>
      <c r="H11" s="3"/>
      <c r="I11" s="3"/>
      <c r="J11" s="3"/>
      <c r="K11" s="3"/>
      <c r="L11" s="3"/>
      <c r="M11" s="146"/>
      <c r="N11" s="3"/>
      <c r="O11" s="3"/>
      <c r="P11" s="3"/>
      <c r="Q11" s="3"/>
      <c r="R11" s="3"/>
      <c r="S11" s="3"/>
      <c r="T11" s="3"/>
      <c r="U11" s="3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3"/>
      <c r="BC11" s="143"/>
      <c r="BD11" s="143"/>
      <c r="BE11" s="143"/>
    </row>
    <row r="12" spans="1:57" ht="16.25" x14ac:dyDescent="0.3">
      <c r="A12" s="3"/>
      <c r="B12" s="251" t="s">
        <v>139</v>
      </c>
      <c r="C12" s="251"/>
      <c r="D12" s="251"/>
      <c r="E12" s="251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8"/>
      <c r="BC12" s="148"/>
      <c r="BD12" s="148"/>
      <c r="BE12" s="148"/>
    </row>
    <row r="13" spans="1:57" ht="14.4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149"/>
      <c r="BC13" s="149"/>
      <c r="BD13" s="149"/>
      <c r="BE13" s="149"/>
    </row>
    <row r="14" spans="1:57" ht="14.4" x14ac:dyDescent="0.3">
      <c r="B14" s="150" t="s">
        <v>151</v>
      </c>
    </row>
    <row r="15" spans="1:57" ht="14.4" x14ac:dyDescent="0.3">
      <c r="B15" s="150" t="s">
        <v>192</v>
      </c>
    </row>
    <row r="16" spans="1:57" ht="14.4" x14ac:dyDescent="0.3">
      <c r="B16" s="150" t="s">
        <v>152</v>
      </c>
    </row>
    <row r="17" spans="2:2" ht="14.4" x14ac:dyDescent="0.3">
      <c r="B17" s="150" t="s">
        <v>193</v>
      </c>
    </row>
    <row r="18" spans="2:2" ht="14.4" x14ac:dyDescent="0.3">
      <c r="B18" s="150" t="s">
        <v>154</v>
      </c>
    </row>
    <row r="19" spans="2:2" ht="14.4" x14ac:dyDescent="0.3">
      <c r="B19" s="150" t="s">
        <v>194</v>
      </c>
    </row>
    <row r="20" spans="2:2" ht="14.4" x14ac:dyDescent="0.3">
      <c r="B20" s="150" t="s">
        <v>153</v>
      </c>
    </row>
    <row r="21" spans="2:2" ht="14.4" x14ac:dyDescent="0.3">
      <c r="B21" s="150" t="s">
        <v>195</v>
      </c>
    </row>
  </sheetData>
  <mergeCells count="2">
    <mergeCell ref="C3:N3"/>
    <mergeCell ref="B12:E12"/>
  </mergeCells>
  <hyperlinks>
    <hyperlink ref="B14" location="'Tab1 Deaths by ethnicity'!A1" display="Table 1: COVID-19 deaths by region and date of death"/>
    <hyperlink ref="B16" location="'Tab2 Deaths by gender'!A1" display="Table 2: COVID-19 deaths by region and date of death and where a positive test result for COVID-19 was not received but COVID-19 is mentioned on their death certificate"/>
    <hyperlink ref="B18" location="'Tab3 Deaths by condition'!A1" display="Table 3: COVID-19 deaths by age band and date of death"/>
    <hyperlink ref="B20" location="'Tab4 Deaths by cond (detail)'!A1" display="Table 4: COVID-19 deaths by trust"/>
    <hyperlink ref="C10" r:id="rId1"/>
    <hyperlink ref="B15" location="'Tab1a Deaths by ethnicity'!A1" display="Table 1a: COVID-19 deaths by ethnicity (weekly breakdown)"/>
    <hyperlink ref="B17" location="'Tab2a Deaths by gender'!A1" display="Table 2a: COVID-19 deaths by gender and age group (weekly breakdown)"/>
    <hyperlink ref="B19" location="'Tab3a Deaths by condition'!A1" display="Table 3a: COVID-19 deaths by age group and presence of pre existing condition (weekly breakdown)"/>
    <hyperlink ref="B21" location="'Tab4a Deaths by cond (detail)'!A1" display="Table 4a: COVID-19 deaths by type of pre existing condition (weekly breakdown)"/>
  </hyperlinks>
  <pageMargins left="0.7" right="0.7" top="0.75" bottom="0.75" header="0.3" footer="0.3"/>
  <pageSetup paperSize="9" orientation="portrait" horizontalDpi="90" verticalDpi="9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C00000"/>
  </sheetPr>
  <dimension ref="A1:S61"/>
  <sheetViews>
    <sheetView zoomScale="70" zoomScaleNormal="70" workbookViewId="0"/>
  </sheetViews>
  <sheetFormatPr defaultColWidth="9.08984375" defaultRowHeight="14.5" x14ac:dyDescent="0.35"/>
  <cols>
    <col min="1" max="1" width="2" style="69" customWidth="1"/>
    <col min="2" max="2" width="14.6328125" style="80" customWidth="1"/>
    <col min="3" max="3" width="41.54296875" style="80" customWidth="1"/>
    <col min="4" max="4" width="3.08984375" style="80" customWidth="1"/>
    <col min="5" max="6" width="13.6328125" style="80" customWidth="1"/>
    <col min="7" max="7" width="24.6328125" style="80" customWidth="1"/>
    <col min="8" max="8" width="3.08984375" style="82" customWidth="1"/>
    <col min="9" max="10" width="13.6328125" style="80" customWidth="1"/>
    <col min="11" max="11" width="24.6328125" style="80" customWidth="1"/>
    <col min="12" max="12" width="3.08984375" style="82" customWidth="1"/>
    <col min="13" max="14" width="13.6328125" style="80" customWidth="1"/>
    <col min="15" max="15" width="24.6328125" style="80" customWidth="1"/>
    <col min="16" max="16" width="3.08984375" style="82" customWidth="1"/>
    <col min="17" max="18" width="13.6328125" style="80" customWidth="1"/>
    <col min="19" max="19" width="24.6328125" style="80" customWidth="1"/>
    <col min="20" max="21" width="15.36328125" style="80" customWidth="1"/>
    <col min="22" max="16384" width="9.08984375" style="80"/>
  </cols>
  <sheetData>
    <row r="1" spans="1:19" s="60" customFormat="1" ht="14.15" customHeight="1" x14ac:dyDescent="0.3">
      <c r="B1" s="61" t="s">
        <v>0</v>
      </c>
      <c r="H1" s="62"/>
      <c r="L1" s="62"/>
      <c r="P1" s="62"/>
    </row>
    <row r="2" spans="1:19" s="60" customFormat="1" ht="14.15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137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5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5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5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5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ht="14.4" x14ac:dyDescent="0.3">
      <c r="B15" s="81" t="s">
        <v>100</v>
      </c>
    </row>
    <row r="16" spans="1:19" ht="14.4" x14ac:dyDescent="0.3">
      <c r="D16" s="82"/>
    </row>
    <row r="17" spans="2:19" ht="14.4" x14ac:dyDescent="0.3">
      <c r="C17" s="83"/>
      <c r="D17" s="84"/>
    </row>
    <row r="18" spans="2:19" ht="38.4" customHeight="1" x14ac:dyDescent="0.3">
      <c r="B18" s="85"/>
      <c r="C18" s="85"/>
      <c r="D18" s="86"/>
      <c r="E18" s="266" t="s">
        <v>134</v>
      </c>
      <c r="F18" s="267"/>
      <c r="G18" s="268"/>
      <c r="H18" s="87"/>
      <c r="I18" s="266" t="s">
        <v>135</v>
      </c>
      <c r="J18" s="269"/>
      <c r="K18" s="270"/>
      <c r="L18" s="87"/>
      <c r="M18" s="266" t="s">
        <v>101</v>
      </c>
      <c r="N18" s="269"/>
      <c r="O18" s="270"/>
      <c r="P18" s="87"/>
      <c r="Q18" s="266" t="s">
        <v>102</v>
      </c>
      <c r="R18" s="269"/>
      <c r="S18" s="270"/>
    </row>
    <row r="19" spans="2:19" ht="38" x14ac:dyDescent="0.3">
      <c r="B19" s="88" t="s">
        <v>58</v>
      </c>
      <c r="C19" s="89"/>
      <c r="D19" s="90"/>
      <c r="E19" s="91" t="s">
        <v>18</v>
      </c>
      <c r="F19" s="92" t="s">
        <v>19</v>
      </c>
      <c r="G19" s="92" t="s">
        <v>20</v>
      </c>
      <c r="H19" s="93"/>
      <c r="I19" s="91" t="s">
        <v>18</v>
      </c>
      <c r="J19" s="92" t="s">
        <v>19</v>
      </c>
      <c r="K19" s="92" t="s">
        <v>20</v>
      </c>
      <c r="L19" s="93"/>
      <c r="M19" s="91" t="s">
        <v>18</v>
      </c>
      <c r="N19" s="92" t="s">
        <v>19</v>
      </c>
      <c r="O19" s="92" t="s">
        <v>20</v>
      </c>
      <c r="P19" s="93"/>
      <c r="Q19" s="91" t="s">
        <v>18</v>
      </c>
      <c r="R19" s="92" t="s">
        <v>19</v>
      </c>
      <c r="S19" s="92" t="s">
        <v>20</v>
      </c>
    </row>
    <row r="20" spans="2:19" ht="14.4" x14ac:dyDescent="0.3">
      <c r="B20" s="264" t="s">
        <v>21</v>
      </c>
      <c r="C20" s="265"/>
      <c r="D20" s="94"/>
      <c r="E20" s="95">
        <f>IF(SUMIFS('NCDR extract LD MH tables'!$F$2:$F$166,'NCDR extract LD MH tables'!$A$2:$A$166,1)&lt;5,"*",MROUND(SUMIFS('NCDR extract LD MH tables'!$F$2:$F$166,'NCDR extract LD MH tables'!$A$2:$A$166,1),5))</f>
        <v>450</v>
      </c>
      <c r="F20" s="96">
        <f>SUM(F22:F24)</f>
        <v>1</v>
      </c>
      <c r="G20" s="96">
        <f>SUM(G22:G24)</f>
        <v>1</v>
      </c>
      <c r="H20" s="97"/>
      <c r="I20" s="95">
        <f>IF(SUMIFS('NCDR extract LD MH tables'!$F$2:$F$166,'NCDR extract LD MH tables'!$B$2:$B$166,1)&lt;5,"*",MROUND(SUMIFS('NCDR extract LD MH tables'!$F$2:$F$166,'NCDR extract LD MH tables'!$B$2:$B$166,1),5))</f>
        <v>1020</v>
      </c>
      <c r="J20" s="96">
        <f>SUM(J22:J24)</f>
        <v>1</v>
      </c>
      <c r="K20" s="96">
        <f>SUM(K22:K24)</f>
        <v>1</v>
      </c>
      <c r="L20" s="97"/>
      <c r="M20" s="95">
        <f>IF(SUMIFS('NCDR extract LD MH tables'!$F$2:$F$166,'NCDR extract LD MH tables'!$A$2:$A$166,1,'NCDR extract LD MH tables'!$B$2:$B$166,1)&lt;5,"*",MROUND(SUMIFS('NCDR extract LD MH tables'!$F$2:$F$166,'NCDR extract LD MH tables'!$A$2:$A$166,1,'NCDR extract LD MH tables'!$B$2:$B$166,1),5))</f>
        <v>110</v>
      </c>
      <c r="N20" s="96">
        <v>1</v>
      </c>
      <c r="O20" s="96">
        <v>1</v>
      </c>
      <c r="P20" s="97"/>
      <c r="Q20" s="121">
        <f>IF(SUMIFS('NCDR extract LD MH tables'!$F$2:$F$166,'NCDR extract LD MH tables'!$A$2:$A$166,0,'NCDR extract LD MH tables'!$B$2:$B$166,0)&lt;5,"*",MROUND(SUMIFS('NCDR extract LD MH tables'!$F$2:$F$166,'NCDR extract LD MH tables'!$A$2:$A$166,0,'NCDR extract LD MH tables'!$B$2:$B$166,0),5))</f>
        <v>22590</v>
      </c>
      <c r="R20" s="96">
        <f>SUM(R22:R24)</f>
        <v>0.99977866312527675</v>
      </c>
      <c r="S20" s="96">
        <f>SUM(S22:S24)</f>
        <v>0.99977866312527675</v>
      </c>
    </row>
    <row r="21" spans="2:19" ht="14.4" x14ac:dyDescent="0.3">
      <c r="B21" s="98"/>
      <c r="C21" s="98"/>
      <c r="D21" s="99"/>
      <c r="E21" s="98"/>
      <c r="F21" s="100"/>
      <c r="G21" s="100"/>
      <c r="H21" s="101"/>
      <c r="I21" s="98"/>
      <c r="J21" s="100"/>
      <c r="K21" s="100"/>
      <c r="L21" s="101"/>
      <c r="M21" s="98"/>
      <c r="N21" s="100"/>
      <c r="O21" s="100"/>
      <c r="P21" s="101"/>
      <c r="Q21" s="98"/>
      <c r="R21" s="100"/>
      <c r="S21" s="100"/>
    </row>
    <row r="22" spans="2:19" ht="14.4" x14ac:dyDescent="0.3">
      <c r="B22" s="102" t="s">
        <v>61</v>
      </c>
      <c r="C22" s="103"/>
      <c r="D22" s="104"/>
      <c r="E22" s="121">
        <f>IF(SUMIFS('NCDR extract LD MH tables'!$F$2:$F$166,'NCDR extract LD MH tables'!$A$2:$A$166,1,'NCDR extract LD MH tables'!$C$2:$C$166,'COVID19 all deaths LD MH tables'!B22)&lt;5,"*",MROUND(SUMIFS('NCDR extract LD MH tables'!$F$2:$F$166,'NCDR extract LD MH tables'!$A$2:$A$166,1,'NCDR extract LD MH tables'!$C$2:$C$166,'COVID19 all deaths LD MH tables'!B22),5))</f>
        <v>280</v>
      </c>
      <c r="F22" s="105">
        <f>IFERROR(E22/E$20,"*")</f>
        <v>0.62222222222222223</v>
      </c>
      <c r="G22" s="105">
        <f>IF(E22="*",E22,IFERROR(E22/(E$20-E$24),E22/E$20))</f>
        <v>0.62222222222222223</v>
      </c>
      <c r="H22" s="107"/>
      <c r="I22" s="121">
        <f>IF(SUMIFS('NCDR extract LD MH tables'!$F$2:$F$166,'NCDR extract LD MH tables'!$B$2:$B$166,1,'NCDR extract LD MH tables'!$C$2:$C$166,'COVID19 all deaths LD MH tables'!B22)&lt;5,"*",MROUND(SUMIFS('NCDR extract LD MH tables'!$F$2:$F$166,'NCDR extract LD MH tables'!$B$2:$B$166,1,'NCDR extract LD MH tables'!$C$2:$C$166,'COVID19 all deaths LD MH tables'!B22),5))</f>
        <v>580</v>
      </c>
      <c r="J22" s="105">
        <f>IFERROR(I22/I$20,"*")</f>
        <v>0.56862745098039214</v>
      </c>
      <c r="K22" s="105">
        <f>IF(I22="*",I22,IFERROR(I22/(I$20-I$24),I22/I$20))</f>
        <v>0.56862745098039214</v>
      </c>
      <c r="L22" s="107"/>
      <c r="M22" s="121">
        <f>IF(SUMIFS('NCDR extract LD MH tables'!$F$2:$F$166,'NCDR extract LD MH tables'!$A$2:$A$166,1,'NCDR extract LD MH tables'!$B$2:$B$166,1,'NCDR extract LD MH tables'!$C$2:$C$166,'COVID19 all deaths LD MH tables'!B22)&lt;5,"*",MROUND(SUMIFS('NCDR extract LD MH tables'!$F$2:$F$166,'NCDR extract LD MH tables'!$A$2:$A$166,1,'NCDR extract LD MH tables'!$B$2:$B$166,1,'NCDR extract LD MH tables'!$C$2:$C$166,'COVID19 all deaths LD MH tables'!B22),5))</f>
        <v>65</v>
      </c>
      <c r="N22" s="105">
        <f>IFERROR(M22/M$20,"*")</f>
        <v>0.59090909090909094</v>
      </c>
      <c r="O22" s="105">
        <f>IF(M22="*",M22,IFERROR(M22/(M$20-M$24),M22/M$20))</f>
        <v>0.59090909090909094</v>
      </c>
      <c r="P22" s="107"/>
      <c r="Q22" s="121">
        <f>IF(SUMIFS('NCDR extract LD MH tables'!$F$2:$F$166,'NCDR extract LD MH tables'!$A$2:$A$166,0,'NCDR extract LD MH tables'!$B$2:$B$166,0,'NCDR extract LD MH tables'!$C$2:$C$166,'COVID19 all deaths LD MH tables'!B22)&lt;5,"*",MROUND(SUMIFS('NCDR extract LD MH tables'!$F$2:$F$166,'NCDR extract LD MH tables'!$A$2:$A$166,0,'NCDR extract LD MH tables'!$B$2:$B$166,0,'NCDR extract LD MH tables'!$C$2:$C$166,'COVID19 all deaths LD MH tables'!B22),5))</f>
        <v>13950</v>
      </c>
      <c r="R22" s="105">
        <f>IFERROR(Q22/Q$20,"*")</f>
        <v>0.61752988047808766</v>
      </c>
      <c r="S22" s="105">
        <f>IF(Q22="*",Q22,IFERROR(Q22/(Q$20-Q$24),Q22/Q$20))</f>
        <v>0.61752988047808766</v>
      </c>
    </row>
    <row r="23" spans="2:19" ht="14.4" x14ac:dyDescent="0.3">
      <c r="B23" s="108" t="s">
        <v>60</v>
      </c>
      <c r="C23" s="109"/>
      <c r="D23" s="104"/>
      <c r="E23" s="122">
        <f>IF(SUMIFS('NCDR extract LD MH tables'!$F$2:$F$166,'NCDR extract LD MH tables'!$A$2:$A$166,1,'NCDR extract LD MH tables'!$C$2:$C$166,'COVID19 all deaths LD MH tables'!B23)&lt;5,"*",MROUND(SUMIFS('NCDR extract LD MH tables'!$F$2:$F$166,'NCDR extract LD MH tables'!$A$2:$A$166,1,'NCDR extract LD MH tables'!$C$2:$C$166,'COVID19 all deaths LD MH tables'!B23),5))</f>
        <v>170</v>
      </c>
      <c r="F23" s="110">
        <f>IFERROR(E23/E$20,"*")</f>
        <v>0.37777777777777777</v>
      </c>
      <c r="G23" s="111">
        <f>IF(E23="*",E23,IFERROR(E23/(E$20-E$24),E23/E$20))</f>
        <v>0.37777777777777777</v>
      </c>
      <c r="H23" s="107"/>
      <c r="I23" s="122">
        <f>IF(SUMIFS('NCDR extract LD MH tables'!$F$2:$F$166,'NCDR extract LD MH tables'!$B$2:$B$166,1,'NCDR extract LD MH tables'!$C$2:$C$166,'COVID19 all deaths LD MH tables'!B23)&lt;5,"*",MROUND(SUMIFS('NCDR extract LD MH tables'!$F$2:$F$166,'NCDR extract LD MH tables'!$B$2:$B$166,1,'NCDR extract LD MH tables'!$C$2:$C$166,'COVID19 all deaths LD MH tables'!B23),5))</f>
        <v>440</v>
      </c>
      <c r="J23" s="110">
        <f>IFERROR(I23/I$20,"*")</f>
        <v>0.43137254901960786</v>
      </c>
      <c r="K23" s="111">
        <f>IF(I23="*",I23,IFERROR(I23/(I$20-I$24),I23/I$20))</f>
        <v>0.43137254901960786</v>
      </c>
      <c r="L23" s="107"/>
      <c r="M23" s="122">
        <f>IF(SUMIFS('NCDR extract LD MH tables'!$F$2:$F$166,'NCDR extract LD MH tables'!$A$2:$A$166,1,'NCDR extract LD MH tables'!$B$2:$B$166,1,'NCDR extract LD MH tables'!$C$2:$C$166,'COVID19 all deaths LD MH tables'!B23)&lt;5,"*",MROUND(SUMIFS('NCDR extract LD MH tables'!$F$2:$F$166,'NCDR extract LD MH tables'!$A$2:$A$166,1,'NCDR extract LD MH tables'!$B$2:$B$166,1,'NCDR extract LD MH tables'!$C$2:$C$166,'COVID19 all deaths LD MH tables'!B23),5))</f>
        <v>45</v>
      </c>
      <c r="N23" s="110">
        <f>IFERROR(M23/M$20,"*")</f>
        <v>0.40909090909090912</v>
      </c>
      <c r="O23" s="111">
        <f>IF(M23="*",M23,IFERROR(M23/(M$20-M$24),M23/M$20))</f>
        <v>0.40909090909090912</v>
      </c>
      <c r="P23" s="107"/>
      <c r="Q23" s="122">
        <f>IF(SUMIFS('NCDR extract LD MH tables'!$F$2:$F$166,'NCDR extract LD MH tables'!$A$2:$A$166,0,'NCDR extract LD MH tables'!$B$2:$B$166,0,'NCDR extract LD MH tables'!$C$2:$C$166,'COVID19 all deaths LD MH tables'!B23)&lt;5,"*",MROUND(SUMIFS('NCDR extract LD MH tables'!$F$2:$F$166,'NCDR extract LD MH tables'!$A$2:$A$166,0,'NCDR extract LD MH tables'!$B$2:$B$166,0,'NCDR extract LD MH tables'!$C$2:$C$166,'COVID19 all deaths LD MH tables'!B23),5))</f>
        <v>8635</v>
      </c>
      <c r="R23" s="110">
        <f>IFERROR(Q23/Q$20,"*")</f>
        <v>0.38224878264718903</v>
      </c>
      <c r="S23" s="111">
        <f>IF(Q23="*",Q23,IFERROR(Q23/(Q$20-Q$24),Q23/Q$20))</f>
        <v>0.38224878264718903</v>
      </c>
    </row>
    <row r="24" spans="2:19" ht="14.4" x14ac:dyDescent="0.3">
      <c r="B24" s="112" t="s">
        <v>103</v>
      </c>
      <c r="C24" s="113"/>
      <c r="D24" s="104"/>
      <c r="E24" s="123" t="str">
        <f>IF(SUMIFS('NCDR extract LD MH tables'!$F$2:$F$166,'NCDR extract LD MH tables'!$A$2:$A$166,1,'NCDR extract LD MH tables'!$C$2:$C$166,'COVID19 all deaths LD MH tables'!B24)&lt;5,"*",MROUND(SUMIFS('NCDR extract LD MH tables'!$F$2:$F$166,'NCDR extract LD MH tables'!$A$2:$A$166,1,'NCDR extract LD MH tables'!$C$2:$C$166,'COVID19 all deaths LD MH tables'!B24),5))</f>
        <v>*</v>
      </c>
      <c r="F24" s="114" t="str">
        <f>IFERROR(E24/E$20,"*")</f>
        <v>*</v>
      </c>
      <c r="G24" s="115"/>
      <c r="H24" s="107"/>
      <c r="I24" s="123" t="str">
        <f>IF(SUMIFS('NCDR extract LD MH tables'!$F$2:$F$166,'NCDR extract LD MH tables'!$B$2:$B$166,1,'NCDR extract LD MH tables'!$C$2:$C$166,'COVID19 all deaths LD MH tables'!B24)&lt;5,"*",MROUND(SUMIFS('NCDR extract LD MH tables'!$F$2:$F$166,'NCDR extract LD MH tables'!$B$2:$B$166,1,'NCDR extract LD MH tables'!$C$2:$C$166,'COVID19 all deaths LD MH tables'!B24),5))</f>
        <v>*</v>
      </c>
      <c r="J24" s="114" t="str">
        <f>IFERROR(I24/I$20,"*")</f>
        <v>*</v>
      </c>
      <c r="K24" s="115"/>
      <c r="L24" s="107"/>
      <c r="M24" s="123" t="str">
        <f>IF(SUMIFS('NCDR extract LD MH tables'!$F$2:$F$166,'NCDR extract LD MH tables'!$A$2:$A$166,1,'NCDR extract LD MH tables'!$B$2:$B$166,1,'NCDR extract LD MH tables'!$C$2:$C$166,'COVID19 all deaths LD MH tables'!B24)&lt;5,"*",MROUND(SUMIFS('NCDR extract LD MH tables'!$F$2:$F$166,'NCDR extract LD MH tables'!$A$2:$A$166,1,'NCDR extract LD MH tables'!$B$2:$B$166,1,'NCDR extract LD MH tables'!$C$2:$C$166,'COVID19 all deaths LD MH tables'!B24),5))</f>
        <v>*</v>
      </c>
      <c r="N24" s="114" t="str">
        <f>IFERROR(M24/M$20,"*")</f>
        <v>*</v>
      </c>
      <c r="O24" s="115"/>
      <c r="P24" s="107"/>
      <c r="Q24" s="123" t="str">
        <f>IF(SUMIFS('NCDR extract LD MH tables'!$F$2:$F$166,'NCDR extract LD MH tables'!$A$2:$A$166,0,'NCDR extract LD MH tables'!$B$2:$B$166,0,'NCDR extract LD MH tables'!$C$2:$C$166,'COVID19 all deaths LD MH tables'!B24)&lt;5,"*",MROUND(SUMIFS('NCDR extract LD MH tables'!$F$2:$F$166,'NCDR extract LD MH tables'!$A$2:$A$166,0,'NCDR extract LD MH tables'!$B$2:$B$166,0,'NCDR extract LD MH tables'!$C$2:$C$166,'COVID19 all deaths LD MH tables'!B24),5))</f>
        <v>*</v>
      </c>
      <c r="R24" s="114" t="str">
        <f>IFERROR(Q24/Q$20,"*")</f>
        <v>*</v>
      </c>
      <c r="S24" s="115"/>
    </row>
    <row r="25" spans="2:19" ht="14.4" x14ac:dyDescent="0.3">
      <c r="D25" s="82"/>
    </row>
    <row r="26" spans="2:19" ht="14.4" x14ac:dyDescent="0.3">
      <c r="D26" s="82"/>
    </row>
    <row r="27" spans="2:19" x14ac:dyDescent="0.35">
      <c r="B27" s="81" t="s">
        <v>104</v>
      </c>
      <c r="D27" s="82"/>
    </row>
    <row r="28" spans="2:19" x14ac:dyDescent="0.35">
      <c r="D28" s="82"/>
    </row>
    <row r="29" spans="2:19" x14ac:dyDescent="0.35">
      <c r="C29" s="83"/>
      <c r="D29" s="84"/>
    </row>
    <row r="30" spans="2:19" ht="39" customHeight="1" x14ac:dyDescent="0.35">
      <c r="B30" s="85"/>
      <c r="C30" s="85"/>
      <c r="D30" s="86"/>
      <c r="E30" s="266" t="s">
        <v>134</v>
      </c>
      <c r="F30" s="269"/>
      <c r="G30" s="270"/>
      <c r="H30" s="87"/>
      <c r="I30" s="266" t="s">
        <v>85</v>
      </c>
      <c r="J30" s="269"/>
      <c r="K30" s="270"/>
      <c r="L30" s="87"/>
      <c r="M30" s="266" t="s">
        <v>101</v>
      </c>
      <c r="N30" s="269"/>
      <c r="O30" s="270"/>
      <c r="P30" s="87"/>
      <c r="Q30" s="266" t="s">
        <v>102</v>
      </c>
      <c r="R30" s="269"/>
      <c r="S30" s="270"/>
    </row>
    <row r="31" spans="2:19" ht="27" x14ac:dyDescent="0.35">
      <c r="B31" s="88" t="s">
        <v>67</v>
      </c>
      <c r="C31" s="89"/>
      <c r="D31" s="90"/>
      <c r="E31" s="91" t="s">
        <v>18</v>
      </c>
      <c r="F31" s="92" t="s">
        <v>19</v>
      </c>
      <c r="G31" s="92" t="s">
        <v>20</v>
      </c>
      <c r="H31" s="93"/>
      <c r="I31" s="91" t="s">
        <v>18</v>
      </c>
      <c r="J31" s="92" t="s">
        <v>19</v>
      </c>
      <c r="K31" s="92" t="s">
        <v>20</v>
      </c>
      <c r="L31" s="93"/>
      <c r="M31" s="91" t="s">
        <v>18</v>
      </c>
      <c r="N31" s="92" t="s">
        <v>19</v>
      </c>
      <c r="O31" s="92" t="s">
        <v>20</v>
      </c>
      <c r="P31" s="93"/>
      <c r="Q31" s="91" t="s">
        <v>18</v>
      </c>
      <c r="R31" s="92" t="s">
        <v>19</v>
      </c>
      <c r="S31" s="92" t="s">
        <v>20</v>
      </c>
    </row>
    <row r="32" spans="2:19" x14ac:dyDescent="0.35">
      <c r="B32" s="264" t="s">
        <v>21</v>
      </c>
      <c r="C32" s="265"/>
      <c r="D32" s="94"/>
      <c r="E32" s="95">
        <f>E20</f>
        <v>450</v>
      </c>
      <c r="F32" s="96">
        <f>SUM(F34:F38)</f>
        <v>1</v>
      </c>
      <c r="G32" s="96">
        <f>SUM(G34:G38)</f>
        <v>1</v>
      </c>
      <c r="H32" s="97"/>
      <c r="I32" s="95">
        <f>I20</f>
        <v>1020</v>
      </c>
      <c r="J32" s="96">
        <f>SUM(J34:J38)</f>
        <v>1</v>
      </c>
      <c r="K32" s="96">
        <f>SUM(K34:K38)</f>
        <v>1</v>
      </c>
      <c r="L32" s="97"/>
      <c r="M32" s="95">
        <f>M20</f>
        <v>110</v>
      </c>
      <c r="N32" s="96">
        <v>1</v>
      </c>
      <c r="O32" s="96">
        <v>1</v>
      </c>
      <c r="P32" s="97"/>
      <c r="Q32" s="125">
        <f>Q20</f>
        <v>22590</v>
      </c>
      <c r="R32" s="96">
        <f>SUM(R34:R38)</f>
        <v>0.99977866312527675</v>
      </c>
      <c r="S32" s="96">
        <f>SUM(S34:S38)</f>
        <v>0.99977866312527675</v>
      </c>
    </row>
    <row r="33" spans="2:19" x14ac:dyDescent="0.35">
      <c r="B33" s="98"/>
      <c r="C33" s="98"/>
      <c r="D33" s="99"/>
      <c r="E33" s="98"/>
      <c r="F33" s="100"/>
      <c r="G33" s="100"/>
      <c r="H33" s="101"/>
      <c r="I33" s="98"/>
      <c r="J33" s="100"/>
      <c r="K33" s="100"/>
      <c r="L33" s="101"/>
      <c r="M33" s="98"/>
      <c r="N33" s="100"/>
      <c r="O33" s="100"/>
      <c r="P33" s="101"/>
      <c r="Q33" s="126"/>
      <c r="R33" s="100"/>
      <c r="S33" s="100"/>
    </row>
    <row r="34" spans="2:19" x14ac:dyDescent="0.35">
      <c r="B34" s="102" t="s">
        <v>105</v>
      </c>
      <c r="C34" s="103"/>
      <c r="D34" s="104"/>
      <c r="E34" s="121">
        <f>IF(SUMIFS('NCDR extract LD MH tables'!$F$2:$F$166,'NCDR extract LD MH tables'!$A$2:$A$166,1,'NCDR extract LD MH tables'!$D$2:$D$166,'COVID19 all deaths LD MH tables'!B34)&lt;5,"*",MROUND(SUMIFS('NCDR extract LD MH tables'!$F$2:$F$166,'NCDR extract LD MH tables'!$A$2:$A$166,1,'NCDR extract LD MH tables'!$D$2:$D$166,'COVID19 all deaths LD MH tables'!B34),5))</f>
        <v>5</v>
      </c>
      <c r="F34" s="105">
        <f>IFERROR(E34/E$20,"*")</f>
        <v>1.1111111111111112E-2</v>
      </c>
      <c r="G34" s="106">
        <f>IF(E34="*",E34,E34/(E$20))</f>
        <v>1.1111111111111112E-2</v>
      </c>
      <c r="H34" s="107"/>
      <c r="I34" s="121" t="str">
        <f>IF(SUMIFS('NCDR extract LD MH tables'!$F$2:$F$166,'NCDR extract LD MH tables'!$B$2:$B$166,1,'NCDR extract LD MH tables'!$D$2:$D$166,'COVID19 all deaths LD MH tables'!B34)&lt;5,"*",MROUND(SUMIFS('NCDR extract LD MH tables'!$F$2:$F$166,'NCDR extract LD MH tables'!$B$2:$B$166,1,'NCDR extract LD MH tables'!$D$2:$D$166,'COVID19 all deaths LD MH tables'!B34),5))</f>
        <v>*</v>
      </c>
      <c r="J34" s="105" t="str">
        <f>IFERROR(I34/I$20,"*")</f>
        <v>*</v>
      </c>
      <c r="K34" s="106" t="str">
        <f>IF(I34="*",I34,I34/(I$20))</f>
        <v>*</v>
      </c>
      <c r="L34" s="107"/>
      <c r="M34" s="121" t="str">
        <f>IF(SUMIFS('NCDR extract LD MH tables'!$F$2:$F$166,'NCDR extract LD MH tables'!$A$2:$A$166,1,'NCDR extract LD MH tables'!$B$2:$B$166,1,'NCDR extract LD MH tables'!$D$2:$D$166,'COVID19 all deaths LD MH tables'!B34)&lt;5,"*",MROUND(SUMIFS('NCDR extract LD MH tables'!$F$2:$F$166,'NCDR extract LD MH tables'!$A$2:$A$166,1,'NCDR extract LD MH tables'!$B$2:$B$166,1,'NCDR extract LD MH tables'!$D$2:$D$166,'COVID19 all deaths LD MH tables'!B34),5))</f>
        <v>*</v>
      </c>
      <c r="N34" s="105" t="str">
        <f>IFERROR(M34/M$20,"*")</f>
        <v>*</v>
      </c>
      <c r="O34" s="106" t="str">
        <f>IF(M34="*",M34,M34/(M$20))</f>
        <v>*</v>
      </c>
      <c r="P34" s="107"/>
      <c r="Q34" s="121">
        <f>IF(SUMIFS('NCDR extract LD MH tables'!$F$2:$F$166,'NCDR extract LD MH tables'!$A$2:$A$166,0,'NCDR extract LD MH tables'!$B$2:$B$166,0,'NCDR extract LD MH tables'!$D$2:$D$166,'COVID19 all deaths LD MH tables'!B34)&lt;5,"*",MROUND(SUMIFS('NCDR extract LD MH tables'!$F$2:$F$166,'NCDR extract LD MH tables'!$A$2:$A$166,0,'NCDR extract LD MH tables'!$B$2:$B$166,0,'NCDR extract LD MH tables'!$D$2:$D$166,'COVID19 all deaths LD MH tables'!B34),5))</f>
        <v>5</v>
      </c>
      <c r="R34" s="105">
        <f>IFERROR(Q34/Q$20,"*")</f>
        <v>2.2133687472332891E-4</v>
      </c>
      <c r="S34" s="106">
        <f>IF(Q34="*",Q34,Q34/(Q$20))</f>
        <v>2.2133687472332891E-4</v>
      </c>
    </row>
    <row r="35" spans="2:19" x14ac:dyDescent="0.35">
      <c r="B35" s="108" t="s">
        <v>106</v>
      </c>
      <c r="C35" s="109"/>
      <c r="D35" s="104"/>
      <c r="E35" s="122">
        <f>IF(SUMIFS('NCDR extract LD MH tables'!$F$2:$F$166,'NCDR extract LD MH tables'!$A$2:$A$166,1,'NCDR extract LD MH tables'!$D$2:$D$166,'COVID19 all deaths LD MH tables'!B35)&lt;5,"*",MROUND(SUMIFS('NCDR extract LD MH tables'!$F$2:$F$166,'NCDR extract LD MH tables'!$A$2:$A$166,1,'NCDR extract LD MH tables'!$D$2:$D$166,'COVID19 all deaths LD MH tables'!B35),5))</f>
        <v>30</v>
      </c>
      <c r="F35" s="110">
        <f>IFERROR(E35/E$20,"*")</f>
        <v>6.6666666666666666E-2</v>
      </c>
      <c r="G35" s="111">
        <f>IF(E35="*",E35,E35/(E$20))</f>
        <v>6.6666666666666666E-2</v>
      </c>
      <c r="H35" s="107"/>
      <c r="I35" s="122">
        <f>IF(SUMIFS('NCDR extract LD MH tables'!$F$2:$F$166,'NCDR extract LD MH tables'!$B$2:$B$166,1,'NCDR extract LD MH tables'!$D$2:$D$166,'COVID19 all deaths LD MH tables'!B35)&lt;5,"*",MROUND(SUMIFS('NCDR extract LD MH tables'!$F$2:$F$166,'NCDR extract LD MH tables'!$B$2:$B$166,1,'NCDR extract LD MH tables'!$D$2:$D$166,'COVID19 all deaths LD MH tables'!B35),5))</f>
        <v>10</v>
      </c>
      <c r="J35" s="110">
        <f>IFERROR(I35/I$20,"*")</f>
        <v>9.8039215686274508E-3</v>
      </c>
      <c r="K35" s="111">
        <f>IF(I35="*",I35,I35/(I$20))</f>
        <v>9.8039215686274508E-3</v>
      </c>
      <c r="L35" s="107"/>
      <c r="M35" s="122">
        <f>IF(SUMIFS('NCDR extract LD MH tables'!$F$2:$F$166,'NCDR extract LD MH tables'!$A$2:$A$166,1,'NCDR extract LD MH tables'!$B$2:$B$166,1,'NCDR extract LD MH tables'!$D$2:$D$166,'COVID19 all deaths LD MH tables'!B35)&lt;5,"*",MROUND(SUMIFS('NCDR extract LD MH tables'!$F$2:$F$166,'NCDR extract LD MH tables'!$A$2:$A$166,1,'NCDR extract LD MH tables'!$B$2:$B$166,1,'NCDR extract LD MH tables'!$D$2:$D$166,'COVID19 all deaths LD MH tables'!B35),5))</f>
        <v>5</v>
      </c>
      <c r="N35" s="110">
        <f>IFERROR(M35/M$20,"*")</f>
        <v>4.5454545454545456E-2</v>
      </c>
      <c r="O35" s="111">
        <f>IF(M35="*",M35,M35/(M$20))</f>
        <v>4.5454545454545456E-2</v>
      </c>
      <c r="P35" s="107"/>
      <c r="Q35" s="122">
        <f>IF(SUMIFS('NCDR extract LD MH tables'!$F$2:$F$166,'NCDR extract LD MH tables'!$A$2:$A$166,0,'NCDR extract LD MH tables'!$B$2:$B$166,0,'NCDR extract LD MH tables'!$D$2:$D$166,'COVID19 all deaths LD MH tables'!B35)&lt;5,"*",MROUND(SUMIFS('NCDR extract LD MH tables'!$F$2:$F$166,'NCDR extract LD MH tables'!$A$2:$A$166,0,'NCDR extract LD MH tables'!$B$2:$B$166,0,'NCDR extract LD MH tables'!$D$2:$D$166,'COVID19 all deaths LD MH tables'!B35),5))</f>
        <v>135</v>
      </c>
      <c r="R35" s="110">
        <f>IFERROR(Q35/Q$20,"*")</f>
        <v>5.9760956175298804E-3</v>
      </c>
      <c r="S35" s="111">
        <f>IF(Q35="*",Q35,Q35/(Q$20))</f>
        <v>5.9760956175298804E-3</v>
      </c>
    </row>
    <row r="36" spans="2:19" x14ac:dyDescent="0.35">
      <c r="B36" s="116" t="s">
        <v>107</v>
      </c>
      <c r="C36" s="117"/>
      <c r="D36" s="104"/>
      <c r="E36" s="124">
        <f>IF(SUMIFS('NCDR extract LD MH tables'!$F$2:$F$166,'NCDR extract LD MH tables'!$A$2:$A$166,1,'NCDR extract LD MH tables'!$D$2:$D$166,'COVID19 all deaths LD MH tables'!B36)&lt;5,"*",MROUND(SUMIFS('NCDR extract LD MH tables'!$F$2:$F$166,'NCDR extract LD MH tables'!$A$2:$A$166,1,'NCDR extract LD MH tables'!$D$2:$D$166,'COVID19 all deaths LD MH tables'!B36),5))</f>
        <v>125</v>
      </c>
      <c r="F36" s="118">
        <f>IFERROR(E36/E$20,"*")</f>
        <v>0.27777777777777779</v>
      </c>
      <c r="G36" s="119">
        <f>IF(E36="*",E36,E36/(E$20))</f>
        <v>0.27777777777777779</v>
      </c>
      <c r="H36" s="107"/>
      <c r="I36" s="124">
        <f>IF(SUMIFS('NCDR extract LD MH tables'!$F$2:$F$166,'NCDR extract LD MH tables'!$B$2:$B$166,1,'NCDR extract LD MH tables'!$D$2:$D$166,'COVID19 all deaths LD MH tables'!B36)&lt;5,"*",MROUND(SUMIFS('NCDR extract LD MH tables'!$F$2:$F$166,'NCDR extract LD MH tables'!$B$2:$B$166,1,'NCDR extract LD MH tables'!$D$2:$D$166,'COVID19 all deaths LD MH tables'!B36),5))</f>
        <v>125</v>
      </c>
      <c r="J36" s="118">
        <f>IFERROR(I36/I$20,"*")</f>
        <v>0.12254901960784313</v>
      </c>
      <c r="K36" s="119">
        <f>IF(I36="*",I36,I36/(I$20))</f>
        <v>0.12254901960784313</v>
      </c>
      <c r="L36" s="107"/>
      <c r="M36" s="124">
        <f>IF(SUMIFS('NCDR extract LD MH tables'!$F$2:$F$166,'NCDR extract LD MH tables'!$A$2:$A$166,1,'NCDR extract LD MH tables'!$B$2:$B$166,1,'NCDR extract LD MH tables'!$D$2:$D$166,'COVID19 all deaths LD MH tables'!B36)&lt;5,"*",MROUND(SUMIFS('NCDR extract LD MH tables'!$F$2:$F$166,'NCDR extract LD MH tables'!$A$2:$A$166,1,'NCDR extract LD MH tables'!$B$2:$B$166,1,'NCDR extract LD MH tables'!$D$2:$D$166,'COVID19 all deaths LD MH tables'!B36),5))</f>
        <v>25</v>
      </c>
      <c r="N36" s="118">
        <f>IFERROR(M36/M$20,"*")</f>
        <v>0.22727272727272727</v>
      </c>
      <c r="O36" s="119">
        <f>IF(M36="*",M36,M36/(M$20))</f>
        <v>0.22727272727272727</v>
      </c>
      <c r="P36" s="107"/>
      <c r="Q36" s="124">
        <f>IF(SUMIFS('NCDR extract LD MH tables'!$F$2:$F$166,'NCDR extract LD MH tables'!$A$2:$A$166,0,'NCDR extract LD MH tables'!$B$2:$B$166,0,'NCDR extract LD MH tables'!$D$2:$D$166,'COVID19 all deaths LD MH tables'!B36)&lt;5,"*",MROUND(SUMIFS('NCDR extract LD MH tables'!$F$2:$F$166,'NCDR extract LD MH tables'!$A$2:$A$166,0,'NCDR extract LD MH tables'!$B$2:$B$166,0,'NCDR extract LD MH tables'!$D$2:$D$166,'COVID19 all deaths LD MH tables'!B36),5))</f>
        <v>1680</v>
      </c>
      <c r="R36" s="118">
        <f>IFERROR(Q36/Q$20,"*")</f>
        <v>7.4369189907038516E-2</v>
      </c>
      <c r="S36" s="119">
        <f>IF(Q36="*",Q36,Q36/(Q$20))</f>
        <v>7.4369189907038516E-2</v>
      </c>
    </row>
    <row r="37" spans="2:19" x14ac:dyDescent="0.35">
      <c r="B37" s="116" t="s">
        <v>108</v>
      </c>
      <c r="C37" s="117"/>
      <c r="D37" s="104"/>
      <c r="E37" s="124">
        <f>IF(SUMIFS('NCDR extract LD MH tables'!$F$2:$F$166,'NCDR extract LD MH tables'!$A$2:$A$166,1,'NCDR extract LD MH tables'!$D$2:$D$166,'COVID19 all deaths LD MH tables'!B37)&lt;5,"*",MROUND(SUMIFS('NCDR extract LD MH tables'!$F$2:$F$166,'NCDR extract LD MH tables'!$A$2:$A$166,1,'NCDR extract LD MH tables'!$D$2:$D$166,'COVID19 all deaths LD MH tables'!B37),5))</f>
        <v>200</v>
      </c>
      <c r="F37" s="118">
        <f>IFERROR(E37/E$20,"*")</f>
        <v>0.44444444444444442</v>
      </c>
      <c r="G37" s="119">
        <f>IF(E37="*",E37,E37/(E$20))</f>
        <v>0.44444444444444442</v>
      </c>
      <c r="H37" s="107"/>
      <c r="I37" s="124">
        <f>IF(SUMIFS('NCDR extract LD MH tables'!$F$2:$F$166,'NCDR extract LD MH tables'!$B$2:$B$166,1,'NCDR extract LD MH tables'!$D$2:$D$166,'COVID19 all deaths LD MH tables'!B37)&lt;5,"*",MROUND(SUMIFS('NCDR extract LD MH tables'!$F$2:$F$166,'NCDR extract LD MH tables'!$B$2:$B$166,1,'NCDR extract LD MH tables'!$D$2:$D$166,'COVID19 all deaths LD MH tables'!B37),5))</f>
        <v>435</v>
      </c>
      <c r="J37" s="118">
        <f>IFERROR(I37/I$20,"*")</f>
        <v>0.4264705882352941</v>
      </c>
      <c r="K37" s="119">
        <f>IF(I37="*",I37,I37/(I$20))</f>
        <v>0.4264705882352941</v>
      </c>
      <c r="L37" s="107"/>
      <c r="M37" s="124">
        <f>IF(SUMIFS('NCDR extract LD MH tables'!$F$2:$F$166,'NCDR extract LD MH tables'!$A$2:$A$166,1,'NCDR extract LD MH tables'!$B$2:$B$166,1,'NCDR extract LD MH tables'!$D$2:$D$166,'COVID19 all deaths LD MH tables'!B37)&lt;5,"*",MROUND(SUMIFS('NCDR extract LD MH tables'!$F$2:$F$166,'NCDR extract LD MH tables'!$A$2:$A$166,1,'NCDR extract LD MH tables'!$B$2:$B$166,1,'NCDR extract LD MH tables'!$D$2:$D$166,'COVID19 all deaths LD MH tables'!B37),5))</f>
        <v>45</v>
      </c>
      <c r="N37" s="118">
        <f>IFERROR(M37/M$20,"*")</f>
        <v>0.40909090909090912</v>
      </c>
      <c r="O37" s="119">
        <f>IF(M37="*",M37,M37/(M$20))</f>
        <v>0.40909090909090912</v>
      </c>
      <c r="P37" s="107"/>
      <c r="Q37" s="124">
        <f>IF(SUMIFS('NCDR extract LD MH tables'!$F$2:$F$166,'NCDR extract LD MH tables'!$A$2:$A$166,0,'NCDR extract LD MH tables'!$B$2:$B$166,0,'NCDR extract LD MH tables'!$D$2:$D$166,'COVID19 all deaths LD MH tables'!B37)&lt;5,"*",MROUND(SUMIFS('NCDR extract LD MH tables'!$F$2:$F$166,'NCDR extract LD MH tables'!$A$2:$A$166,0,'NCDR extract LD MH tables'!$B$2:$B$166,0,'NCDR extract LD MH tables'!$D$2:$D$166,'COVID19 all deaths LD MH tables'!B37),5))</f>
        <v>8680</v>
      </c>
      <c r="R37" s="118">
        <f>IFERROR(Q37/Q$20,"*")</f>
        <v>0.38424081451969899</v>
      </c>
      <c r="S37" s="119">
        <f>IF(Q37="*",Q37,Q37/(Q$20))</f>
        <v>0.38424081451969899</v>
      </c>
    </row>
    <row r="38" spans="2:19" x14ac:dyDescent="0.35">
      <c r="B38" s="112" t="s">
        <v>66</v>
      </c>
      <c r="C38" s="113"/>
      <c r="D38" s="104"/>
      <c r="E38" s="123">
        <f>IF(SUMIFS('NCDR extract LD MH tables'!$F$2:$F$166,'NCDR extract LD MH tables'!$A$2:$A$166,1,'NCDR extract LD MH tables'!$D$2:$D$166,'COVID19 all deaths LD MH tables'!B38)&lt;5,"*",MROUND(SUMIFS('NCDR extract LD MH tables'!$F$2:$F$166,'NCDR extract LD MH tables'!$A$2:$A$166,1,'NCDR extract LD MH tables'!$D$2:$D$166,'COVID19 all deaths LD MH tables'!B38),5))</f>
        <v>90</v>
      </c>
      <c r="F38" s="114">
        <f>IFERROR(E38/E$20,"*")</f>
        <v>0.2</v>
      </c>
      <c r="G38" s="115">
        <f>IF(E38="*",E38,E38/(E$20))</f>
        <v>0.2</v>
      </c>
      <c r="H38" s="107"/>
      <c r="I38" s="123">
        <f>IF(SUMIFS('NCDR extract LD MH tables'!$F$2:$F$166,'NCDR extract LD MH tables'!$B$2:$B$166,1,'NCDR extract LD MH tables'!$D$2:$D$166,'COVID19 all deaths LD MH tables'!B38)&lt;5,"*",MROUND(SUMIFS('NCDR extract LD MH tables'!$F$2:$F$166,'NCDR extract LD MH tables'!$B$2:$B$166,1,'NCDR extract LD MH tables'!$D$2:$D$166,'COVID19 all deaths LD MH tables'!B38),5))</f>
        <v>450</v>
      </c>
      <c r="J38" s="114">
        <f>IFERROR(I38/I$20,"*")</f>
        <v>0.44117647058823528</v>
      </c>
      <c r="K38" s="115">
        <f>IF(I38="*",I38,I38/(I$20))</f>
        <v>0.44117647058823528</v>
      </c>
      <c r="L38" s="107"/>
      <c r="M38" s="123">
        <f>IF(SUMIFS('NCDR extract LD MH tables'!$F$2:$F$166,'NCDR extract LD MH tables'!$A$2:$A$166,1,'NCDR extract LD MH tables'!$B$2:$B$166,1,'NCDR extract LD MH tables'!$D$2:$D$166,'COVID19 all deaths LD MH tables'!B38)&lt;5,"*",MROUND(SUMIFS('NCDR extract LD MH tables'!$F$2:$F$166,'NCDR extract LD MH tables'!$A$2:$A$166,1,'NCDR extract LD MH tables'!$B$2:$B$166,1,'NCDR extract LD MH tables'!$D$2:$D$166,'COVID19 all deaths LD MH tables'!B38),5))</f>
        <v>35</v>
      </c>
      <c r="N38" s="114">
        <f>IFERROR(M38/M$20,"*")</f>
        <v>0.31818181818181818</v>
      </c>
      <c r="O38" s="115">
        <f>IF(M38="*",M38,M38/(M$20))</f>
        <v>0.31818181818181818</v>
      </c>
      <c r="P38" s="107"/>
      <c r="Q38" s="123">
        <f>IF(SUMIFS('NCDR extract LD MH tables'!$F$2:$F$166,'NCDR extract LD MH tables'!$A$2:$A$166,0,'NCDR extract LD MH tables'!$B$2:$B$166,0,'NCDR extract LD MH tables'!$D$2:$D$166,'COVID19 all deaths LD MH tables'!B38)&lt;5,"*",MROUND(SUMIFS('NCDR extract LD MH tables'!$F$2:$F$166,'NCDR extract LD MH tables'!$A$2:$A$166,0,'NCDR extract LD MH tables'!$B$2:$B$166,0,'NCDR extract LD MH tables'!$D$2:$D$166,'COVID19 all deaths LD MH tables'!B38),5))</f>
        <v>12085</v>
      </c>
      <c r="R38" s="114">
        <f>IFERROR(Q38/Q$20,"*")</f>
        <v>0.53497122620628601</v>
      </c>
      <c r="S38" s="115">
        <f>IF(Q38="*",Q38,Q38/(Q$20))</f>
        <v>0.53497122620628601</v>
      </c>
    </row>
    <row r="39" spans="2:19" x14ac:dyDescent="0.35">
      <c r="D39" s="82"/>
    </row>
    <row r="40" spans="2:19" x14ac:dyDescent="0.35">
      <c r="D40" s="82"/>
    </row>
    <row r="41" spans="2:19" x14ac:dyDescent="0.35">
      <c r="B41" s="81" t="s">
        <v>109</v>
      </c>
      <c r="D41" s="82"/>
    </row>
    <row r="42" spans="2:19" x14ac:dyDescent="0.35">
      <c r="D42" s="82"/>
    </row>
    <row r="43" spans="2:19" x14ac:dyDescent="0.35">
      <c r="C43" s="83"/>
      <c r="D43" s="84"/>
    </row>
    <row r="44" spans="2:19" ht="39" customHeight="1" x14ac:dyDescent="0.35">
      <c r="B44" s="85"/>
      <c r="C44" s="85"/>
      <c r="D44" s="86"/>
      <c r="E44" s="266" t="s">
        <v>134</v>
      </c>
      <c r="F44" s="267"/>
      <c r="G44" s="268"/>
      <c r="H44" s="87"/>
      <c r="I44" s="266" t="s">
        <v>135</v>
      </c>
      <c r="J44" s="269"/>
      <c r="K44" s="270"/>
      <c r="L44" s="87"/>
      <c r="M44" s="266" t="s">
        <v>101</v>
      </c>
      <c r="N44" s="269"/>
      <c r="O44" s="270"/>
      <c r="P44" s="87"/>
      <c r="Q44" s="266" t="s">
        <v>102</v>
      </c>
      <c r="R44" s="269"/>
      <c r="S44" s="270"/>
    </row>
    <row r="45" spans="2:19" ht="27" x14ac:dyDescent="0.35">
      <c r="B45" s="88" t="s">
        <v>110</v>
      </c>
      <c r="C45" s="89"/>
      <c r="D45" s="90"/>
      <c r="E45" s="91" t="s">
        <v>18</v>
      </c>
      <c r="F45" s="92" t="s">
        <v>19</v>
      </c>
      <c r="G45" s="92" t="s">
        <v>20</v>
      </c>
      <c r="H45" s="93"/>
      <c r="I45" s="91" t="s">
        <v>18</v>
      </c>
      <c r="J45" s="92" t="s">
        <v>19</v>
      </c>
      <c r="K45" s="92" t="s">
        <v>20</v>
      </c>
      <c r="L45" s="93"/>
      <c r="M45" s="91" t="s">
        <v>18</v>
      </c>
      <c r="N45" s="92" t="s">
        <v>19</v>
      </c>
      <c r="O45" s="92" t="s">
        <v>20</v>
      </c>
      <c r="P45" s="93"/>
      <c r="Q45" s="91" t="s">
        <v>18</v>
      </c>
      <c r="R45" s="92" t="s">
        <v>19</v>
      </c>
      <c r="S45" s="92" t="s">
        <v>20</v>
      </c>
    </row>
    <row r="46" spans="2:19" x14ac:dyDescent="0.35">
      <c r="B46" s="264" t="s">
        <v>21</v>
      </c>
      <c r="C46" s="265"/>
      <c r="D46" s="94"/>
      <c r="E46" s="95">
        <f>E32</f>
        <v>450</v>
      </c>
      <c r="F46" s="96">
        <f>SUM(F48:F53)</f>
        <v>1</v>
      </c>
      <c r="G46" s="96">
        <f>SUM(G48:G51)</f>
        <v>1</v>
      </c>
      <c r="H46" s="97"/>
      <c r="I46" s="95">
        <f>I32</f>
        <v>1020</v>
      </c>
      <c r="J46" s="96">
        <f>SUM(J48:J53)</f>
        <v>0.99999999999999989</v>
      </c>
      <c r="K46" s="96">
        <f>SUM(K48:K51)</f>
        <v>1</v>
      </c>
      <c r="L46" s="97"/>
      <c r="M46" s="95">
        <f>M32</f>
        <v>110</v>
      </c>
      <c r="N46" s="96">
        <v>0.99999999999999989</v>
      </c>
      <c r="O46" s="96">
        <v>1</v>
      </c>
      <c r="P46" s="97"/>
      <c r="Q46" s="95">
        <f>Q32</f>
        <v>22590</v>
      </c>
      <c r="R46" s="96">
        <f>SUM(R48:R53)</f>
        <v>0.99999999999999989</v>
      </c>
      <c r="S46" s="96">
        <f>SUM(S48:S51)</f>
        <v>1.0000000000000002</v>
      </c>
    </row>
    <row r="47" spans="2:19" x14ac:dyDescent="0.35">
      <c r="B47" s="98"/>
      <c r="C47" s="98"/>
      <c r="D47" s="99"/>
      <c r="E47" s="98"/>
      <c r="F47" s="100"/>
      <c r="G47" s="100"/>
      <c r="H47" s="101"/>
      <c r="I47" s="98"/>
      <c r="J47" s="100"/>
      <c r="K47" s="100"/>
      <c r="L47" s="101"/>
      <c r="M47" s="98"/>
      <c r="N47" s="100"/>
      <c r="O47" s="100"/>
      <c r="P47" s="101"/>
      <c r="Q47" s="98"/>
      <c r="R47" s="100"/>
      <c r="S47" s="100"/>
    </row>
    <row r="48" spans="2:19" x14ac:dyDescent="0.35">
      <c r="B48" s="102" t="s">
        <v>111</v>
      </c>
      <c r="C48" s="103"/>
      <c r="D48" s="104"/>
      <c r="E48" s="121">
        <f>IF(SUMIFS('NCDR extract LD MH tables'!$F$2:$F$166,'NCDR extract LD MH tables'!$A$2:$A$166,1,'NCDR extract LD MH tables'!$E$2:$E$166,'COVID19 all deaths LD MH tables'!B48)&lt;5,"*",MROUND(SUMIFS('NCDR extract LD MH tables'!$F$2:$F$166,'NCDR extract LD MH tables'!$A$2:$A$166,1,'NCDR extract LD MH tables'!$E$2:$E$166,'COVID19 all deaths LD MH tables'!B48),5))</f>
        <v>340</v>
      </c>
      <c r="F48" s="105">
        <f t="shared" ref="F48:F53" si="0">IFERROR(E48/E$20,"*")</f>
        <v>0.75555555555555554</v>
      </c>
      <c r="G48" s="106">
        <f>IF(E48="*",E48,E48/SUM(E$48:E$51))</f>
        <v>0.85</v>
      </c>
      <c r="H48" s="107"/>
      <c r="I48" s="121">
        <f>IF(SUMIFS('NCDR extract LD MH tables'!$F$2:$F$166,'NCDR extract LD MH tables'!$B$2:$B$166,1,'NCDR extract LD MH tables'!$E$2:$E$166,'COVID19 all deaths LD MH tables'!B48)&lt;5,"*",MROUND(SUMIFS('NCDR extract LD MH tables'!$F$2:$F$166,'NCDR extract LD MH tables'!$B$2:$B$166,1,'NCDR extract LD MH tables'!$E$2:$E$166,'COVID19 all deaths LD MH tables'!B48),5))</f>
        <v>805</v>
      </c>
      <c r="J48" s="105">
        <f t="shared" ref="J48:J53" si="1">IFERROR(I48/I$20,"*")</f>
        <v>0.78921568627450978</v>
      </c>
      <c r="K48" s="106">
        <f>IF(I48="*",I48,I48/SUM(I$48:I$51))</f>
        <v>0.86096256684491979</v>
      </c>
      <c r="L48" s="107"/>
      <c r="M48" s="121">
        <f>IF(SUMIFS('NCDR extract LD MH tables'!$F$2:$F$166,'NCDR extract LD MH tables'!$A$2:$A$166,1,'NCDR extract LD MH tables'!$B$2:$B$166,1,'NCDR extract LD MH tables'!$E$2:$E$166,'COVID19 all deaths LD MH tables'!B48)&lt;5,"*",MROUND(SUMIFS('NCDR extract LD MH tables'!$F$2:$F$166,'NCDR extract LD MH tables'!$A$2:$A$166,1,'NCDR extract LD MH tables'!$B$2:$B$166,1,'NCDR extract LD MH tables'!$E$2:$E$166,'COVID19 all deaths LD MH tables'!B48),5))</f>
        <v>80</v>
      </c>
      <c r="N48" s="105">
        <f t="shared" ref="N48:N53" si="2">IFERROR(M48/M$20,"*")</f>
        <v>0.72727272727272729</v>
      </c>
      <c r="O48" s="106">
        <f>IF(M48="*",M48,M48/SUM(M$48:M$51))</f>
        <v>0.84210526315789469</v>
      </c>
      <c r="P48" s="107"/>
      <c r="Q48" s="121">
        <f>IF(SUMIFS('NCDR extract LD MH tables'!$F$2:$F$166,'NCDR extract LD MH tables'!$A$2:$A$166,0,'NCDR extract LD MH tables'!$B$2:$B$166,0,'NCDR extract LD MH tables'!$E$2:$E$166,'COVID19 all deaths LD MH tables'!B48)&lt;5,"*",MROUND(SUMIFS('NCDR extract LD MH tables'!$F$2:$F$166,'NCDR extract LD MH tables'!$A$2:$A$166,0,'NCDR extract LD MH tables'!$B$2:$B$166,0,'NCDR extract LD MH tables'!$E$2:$E$166,'COVID19 all deaths LD MH tables'!B48),5))</f>
        <v>17020</v>
      </c>
      <c r="R48" s="105">
        <f t="shared" ref="R48:R53" si="3">IFERROR(Q48/Q$20,"*")</f>
        <v>0.75343072155821156</v>
      </c>
      <c r="S48" s="106">
        <f>IF(Q48="*",Q48,Q48/SUM(Q$48:Q$51))</f>
        <v>0.83085184281181357</v>
      </c>
    </row>
    <row r="49" spans="2:19" x14ac:dyDescent="0.35">
      <c r="B49" s="108" t="s">
        <v>112</v>
      </c>
      <c r="C49" s="109"/>
      <c r="D49" s="104"/>
      <c r="E49" s="122">
        <f>IF(SUMIFS('NCDR extract LD MH tables'!$F$2:$F$166,'NCDR extract LD MH tables'!$A$2:$A$166,1,'NCDR extract LD MH tables'!$E$2:$E$166,'COVID19 all deaths LD MH tables'!B49)&lt;5,"*",MROUND(SUMIFS('NCDR extract LD MH tables'!$F$2:$F$166,'NCDR extract LD MH tables'!$A$2:$A$166,1,'NCDR extract LD MH tables'!$E$2:$E$166,'COVID19 all deaths LD MH tables'!B49),5))</f>
        <v>15</v>
      </c>
      <c r="F49" s="110">
        <f t="shared" si="0"/>
        <v>3.3333333333333333E-2</v>
      </c>
      <c r="G49" s="111">
        <f>IF(E49="*",E49,E49/SUM(E$48:E$51))</f>
        <v>3.7499999999999999E-2</v>
      </c>
      <c r="H49" s="107"/>
      <c r="I49" s="122">
        <f>IF(SUMIFS('NCDR extract LD MH tables'!$F$2:$F$166,'NCDR extract LD MH tables'!$B$2:$B$166,1,'NCDR extract LD MH tables'!$E$2:$E$166,'COVID19 all deaths LD MH tables'!B49)&lt;5,"*",MROUND(SUMIFS('NCDR extract LD MH tables'!$F$2:$F$166,'NCDR extract LD MH tables'!$B$2:$B$166,1,'NCDR extract LD MH tables'!$E$2:$E$166,'COVID19 all deaths LD MH tables'!B49),5))</f>
        <v>50</v>
      </c>
      <c r="J49" s="110">
        <f t="shared" si="1"/>
        <v>4.9019607843137254E-2</v>
      </c>
      <c r="K49" s="111">
        <f>IF(I49="*",I49,I49/SUM(I$48:I$51))</f>
        <v>5.3475935828877004E-2</v>
      </c>
      <c r="L49" s="107"/>
      <c r="M49" s="122" t="str">
        <f>IF(SUMIFS('NCDR extract LD MH tables'!$F$2:$F$166,'NCDR extract LD MH tables'!$A$2:$A$166,1,'NCDR extract LD MH tables'!$B$2:$B$166,1,'NCDR extract LD MH tables'!$E$2:$E$166,'COVID19 all deaths LD MH tables'!B49)&lt;5,"*",MROUND(SUMIFS('NCDR extract LD MH tables'!$F$2:$F$166,'NCDR extract LD MH tables'!$A$2:$A$166,1,'NCDR extract LD MH tables'!$B$2:$B$166,1,'NCDR extract LD MH tables'!$E$2:$E$166,'COVID19 all deaths LD MH tables'!B49),5))</f>
        <v>*</v>
      </c>
      <c r="N49" s="110" t="str">
        <f t="shared" si="2"/>
        <v>*</v>
      </c>
      <c r="O49" s="111" t="str">
        <f>IF(M49="*",M49,M49/SUM(M$48:M$51))</f>
        <v>*</v>
      </c>
      <c r="P49" s="107"/>
      <c r="Q49" s="122">
        <f>IF(SUMIFS('NCDR extract LD MH tables'!$F$2:$F$166,'NCDR extract LD MH tables'!$A$2:$A$166,0,'NCDR extract LD MH tables'!$B$2:$B$166,0,'NCDR extract LD MH tables'!$E$2:$E$166,'COVID19 all deaths LD MH tables'!B49)&lt;5,"*",MROUND(SUMIFS('NCDR extract LD MH tables'!$F$2:$F$166,'NCDR extract LD MH tables'!$A$2:$A$166,0,'NCDR extract LD MH tables'!$B$2:$B$166,0,'NCDR extract LD MH tables'!$E$2:$E$166,'COVID19 all deaths LD MH tables'!B49),5))</f>
        <v>1130</v>
      </c>
      <c r="R49" s="110">
        <f t="shared" si="3"/>
        <v>5.0022133687472332E-2</v>
      </c>
      <c r="S49" s="111">
        <f>IF(Q49="*",Q49,Q49/SUM(Q$48:Q$51))</f>
        <v>5.5162313888210884E-2</v>
      </c>
    </row>
    <row r="50" spans="2:19" x14ac:dyDescent="0.35">
      <c r="B50" s="116" t="s">
        <v>113</v>
      </c>
      <c r="C50" s="117"/>
      <c r="D50" s="104"/>
      <c r="E50" s="124">
        <f>IF(SUMIFS('NCDR extract LD MH tables'!$F$2:$F$166,'NCDR extract LD MH tables'!$A$2:$A$166,1,'NCDR extract LD MH tables'!$E$2:$E$166,'COVID19 all deaths LD MH tables'!B50)&lt;5,"*",MROUND(SUMIFS('NCDR extract LD MH tables'!$F$2:$F$166,'NCDR extract LD MH tables'!$A$2:$A$166,1,'NCDR extract LD MH tables'!$E$2:$E$166,'COVID19 all deaths LD MH tables'!B50),5))</f>
        <v>25</v>
      </c>
      <c r="F50" s="118">
        <f t="shared" si="0"/>
        <v>5.5555555555555552E-2</v>
      </c>
      <c r="G50" s="119">
        <f>IF(E50="*",E50,E50/SUM(E$48:E$51))</f>
        <v>6.25E-2</v>
      </c>
      <c r="H50" s="107"/>
      <c r="I50" s="124">
        <f>IF(SUMIFS('NCDR extract LD MH tables'!$F$2:$F$166,'NCDR extract LD MH tables'!$B$2:$B$166,1,'NCDR extract LD MH tables'!$E$2:$E$166,'COVID19 all deaths LD MH tables'!B50)&lt;5,"*",MROUND(SUMIFS('NCDR extract LD MH tables'!$F$2:$F$166,'NCDR extract LD MH tables'!$B$2:$B$166,1,'NCDR extract LD MH tables'!$E$2:$E$166,'COVID19 all deaths LD MH tables'!B50),5))</f>
        <v>45</v>
      </c>
      <c r="J50" s="118">
        <f t="shared" si="1"/>
        <v>4.4117647058823532E-2</v>
      </c>
      <c r="K50" s="119">
        <f>IF(I50="*",I50,I50/SUM(I$48:I$51))</f>
        <v>4.8128342245989303E-2</v>
      </c>
      <c r="L50" s="107"/>
      <c r="M50" s="124">
        <f>IF(SUMIFS('NCDR extract LD MH tables'!$F$2:$F$166,'NCDR extract LD MH tables'!$A$2:$A$166,1,'NCDR extract LD MH tables'!$B$2:$B$166,1,'NCDR extract LD MH tables'!$E$2:$E$166,'COVID19 all deaths LD MH tables'!B50)&lt;5,"*",MROUND(SUMIFS('NCDR extract LD MH tables'!$F$2:$F$166,'NCDR extract LD MH tables'!$A$2:$A$166,1,'NCDR extract LD MH tables'!$B$2:$B$166,1,'NCDR extract LD MH tables'!$E$2:$E$166,'COVID19 all deaths LD MH tables'!B50),5))</f>
        <v>10</v>
      </c>
      <c r="N50" s="118">
        <f t="shared" si="2"/>
        <v>9.0909090909090912E-2</v>
      </c>
      <c r="O50" s="119">
        <f>IF(M50="*",M50,M50/SUM(M$48:M$51))</f>
        <v>0.10526315789473684</v>
      </c>
      <c r="P50" s="107"/>
      <c r="Q50" s="124">
        <f>IF(SUMIFS('NCDR extract LD MH tables'!$F$2:$F$166,'NCDR extract LD MH tables'!$A$2:$A$166,0,'NCDR extract LD MH tables'!$B$2:$B$166,0,'NCDR extract LD MH tables'!$E$2:$E$166,'COVID19 all deaths LD MH tables'!B50)&lt;5,"*",MROUND(SUMIFS('NCDR extract LD MH tables'!$F$2:$F$166,'NCDR extract LD MH tables'!$A$2:$A$166,0,'NCDR extract LD MH tables'!$B$2:$B$166,0,'NCDR extract LD MH tables'!$E$2:$E$166,'COVID19 all deaths LD MH tables'!B50),5))</f>
        <v>1565</v>
      </c>
      <c r="R50" s="118">
        <f t="shared" si="3"/>
        <v>6.9278441788401951E-2</v>
      </c>
      <c r="S50" s="119">
        <f>IF(Q50="*",Q50,Q50/SUM(Q$48:Q$51))</f>
        <v>7.6397363924823047E-2</v>
      </c>
    </row>
    <row r="51" spans="2:19" x14ac:dyDescent="0.35">
      <c r="B51" s="116" t="s">
        <v>114</v>
      </c>
      <c r="C51" s="117"/>
      <c r="D51" s="104"/>
      <c r="E51" s="124">
        <f>IF(SUMIFS('NCDR extract LD MH tables'!$F$2:$F$166,'NCDR extract LD MH tables'!$A$2:$A$166,1,'NCDR extract LD MH tables'!$E$2:$E$166,'COVID19 all deaths LD MH tables'!B51)&lt;5,"*",MROUND(SUMIFS('NCDR extract LD MH tables'!$F$2:$F$166,'NCDR extract LD MH tables'!$A$2:$A$166,1,'NCDR extract LD MH tables'!$E$2:$E$166,'COVID19 all deaths LD MH tables'!B51),5))</f>
        <v>20</v>
      </c>
      <c r="F51" s="118">
        <f t="shared" si="0"/>
        <v>4.4444444444444446E-2</v>
      </c>
      <c r="G51" s="119">
        <f>IF(E51="*",E51,E51/SUM(E$48:E$51))</f>
        <v>0.05</v>
      </c>
      <c r="H51" s="107"/>
      <c r="I51" s="124">
        <f>IF(SUMIFS('NCDR extract LD MH tables'!$F$2:$F$166,'NCDR extract LD MH tables'!$B$2:$B$166,1,'NCDR extract LD MH tables'!$E$2:$E$166,'COVID19 all deaths LD MH tables'!B51)&lt;5,"*",MROUND(SUMIFS('NCDR extract LD MH tables'!$F$2:$F$166,'NCDR extract LD MH tables'!$B$2:$B$166,1,'NCDR extract LD MH tables'!$E$2:$E$166,'COVID19 all deaths LD MH tables'!B51),5))</f>
        <v>35</v>
      </c>
      <c r="J51" s="118">
        <f t="shared" si="1"/>
        <v>3.4313725490196081E-2</v>
      </c>
      <c r="K51" s="119">
        <f>IF(I51="*",I51,I51/SUM(I$48:I$51))</f>
        <v>3.7433155080213901E-2</v>
      </c>
      <c r="L51" s="107"/>
      <c r="M51" s="124">
        <f>IF(SUMIFS('NCDR extract LD MH tables'!$F$2:$F$166,'NCDR extract LD MH tables'!$A$2:$A$166,1,'NCDR extract LD MH tables'!$B$2:$B$166,1,'NCDR extract LD MH tables'!$E$2:$E$166,'COVID19 all deaths LD MH tables'!B51)&lt;5,"*",MROUND(SUMIFS('NCDR extract LD MH tables'!$F$2:$F$166,'NCDR extract LD MH tables'!$A$2:$A$166,1,'NCDR extract LD MH tables'!$B$2:$B$166,1,'NCDR extract LD MH tables'!$E$2:$E$166,'COVID19 all deaths LD MH tables'!B51),5))</f>
        <v>5</v>
      </c>
      <c r="N51" s="118">
        <f t="shared" si="2"/>
        <v>4.5454545454545456E-2</v>
      </c>
      <c r="O51" s="119">
        <f>IF(M51="*",M51,M51/SUM(M$48:M$51))</f>
        <v>5.2631578947368418E-2</v>
      </c>
      <c r="P51" s="107"/>
      <c r="Q51" s="124">
        <f>IF(SUMIFS('NCDR extract LD MH tables'!$F$2:$F$166,'NCDR extract LD MH tables'!$A$2:$A$166,0,'NCDR extract LD MH tables'!$B$2:$B$166,0,'NCDR extract LD MH tables'!$E$2:$E$166,'COVID19 all deaths LD MH tables'!B51)&lt;5,"*",MROUND(SUMIFS('NCDR extract LD MH tables'!$F$2:$F$166,'NCDR extract LD MH tables'!$A$2:$A$166,0,'NCDR extract LD MH tables'!$B$2:$B$166,0,'NCDR extract LD MH tables'!$E$2:$E$166,'COVID19 all deaths LD MH tables'!B51),5))</f>
        <v>770</v>
      </c>
      <c r="R51" s="118">
        <f t="shared" si="3"/>
        <v>3.4085878707392651E-2</v>
      </c>
      <c r="S51" s="119">
        <f>IF(Q51="*",Q51,Q51/SUM(Q$48:Q$51))</f>
        <v>3.7588479375152549E-2</v>
      </c>
    </row>
    <row r="52" spans="2:19" x14ac:dyDescent="0.35">
      <c r="B52" s="116" t="s">
        <v>56</v>
      </c>
      <c r="C52" s="117"/>
      <c r="D52" s="104"/>
      <c r="E52" s="124">
        <f>IF(SUMIFS('NCDR extract LD MH tables'!$F$2:$F$166,'NCDR extract LD MH tables'!$A$2:$A$166,1,'NCDR extract LD MH tables'!$E$2:$E$166,'COVID19 all deaths LD MH tables'!B52)&lt;5,"*",MROUND(SUMIFS('NCDR extract LD MH tables'!$F$2:$F$166,'NCDR extract LD MH tables'!$A$2:$A$166,1,'NCDR extract LD MH tables'!$E$2:$E$166,'COVID19 all deaths LD MH tables'!B52),5))</f>
        <v>40</v>
      </c>
      <c r="F52" s="118">
        <f t="shared" si="0"/>
        <v>8.8888888888888892E-2</v>
      </c>
      <c r="G52" s="119"/>
      <c r="H52" s="107"/>
      <c r="I52" s="124">
        <f>IF(SUMIFS('NCDR extract LD MH tables'!$F$2:$F$166,'NCDR extract LD MH tables'!$B$2:$B$166,1,'NCDR extract LD MH tables'!$E$2:$E$166,'COVID19 all deaths LD MH tables'!B52)&lt;5,"*",MROUND(SUMIFS('NCDR extract LD MH tables'!$F$2:$F$166,'NCDR extract LD MH tables'!$B$2:$B$166,1,'NCDR extract LD MH tables'!$E$2:$E$166,'COVID19 all deaths LD MH tables'!B52),5))</f>
        <v>75</v>
      </c>
      <c r="J52" s="118">
        <f t="shared" si="1"/>
        <v>7.3529411764705885E-2</v>
      </c>
      <c r="K52" s="119"/>
      <c r="L52" s="107"/>
      <c r="M52" s="124">
        <f>IF(SUMIFS('NCDR extract LD MH tables'!$F$2:$F$166,'NCDR extract LD MH tables'!$A$2:$A$166,1,'NCDR extract LD MH tables'!$B$2:$B$166,1,'NCDR extract LD MH tables'!$E$2:$E$166,'COVID19 all deaths LD MH tables'!B52)&lt;5,"*",MROUND(SUMIFS('NCDR extract LD MH tables'!$F$2:$F$166,'NCDR extract LD MH tables'!$A$2:$A$166,1,'NCDR extract LD MH tables'!$B$2:$B$166,1,'NCDR extract LD MH tables'!$E$2:$E$166,'COVID19 all deaths LD MH tables'!B52),5))</f>
        <v>10</v>
      </c>
      <c r="N52" s="118">
        <f t="shared" si="2"/>
        <v>9.0909090909090912E-2</v>
      </c>
      <c r="O52" s="119"/>
      <c r="P52" s="107"/>
      <c r="Q52" s="124">
        <f>IF(SUMIFS('NCDR extract LD MH tables'!$F$2:$F$166,'NCDR extract LD MH tables'!$A$2:$A$166,0,'NCDR extract LD MH tables'!$B$2:$B$166,0,'NCDR extract LD MH tables'!$E$2:$E$166,'COVID19 all deaths LD MH tables'!B52)&lt;5,"*",MROUND(SUMIFS('NCDR extract LD MH tables'!$F$2:$F$166,'NCDR extract LD MH tables'!$A$2:$A$166,0,'NCDR extract LD MH tables'!$B$2:$B$166,0,'NCDR extract LD MH tables'!$E$2:$E$166,'COVID19 all deaths LD MH tables'!B52),5))</f>
        <v>1750</v>
      </c>
      <c r="R52" s="118">
        <f t="shared" si="3"/>
        <v>7.7467906153165123E-2</v>
      </c>
      <c r="S52" s="119"/>
    </row>
    <row r="53" spans="2:19" x14ac:dyDescent="0.35">
      <c r="B53" s="112" t="s">
        <v>115</v>
      </c>
      <c r="C53" s="113"/>
      <c r="D53" s="104"/>
      <c r="E53" s="123">
        <f>IF(SUMIFS('NCDR extract LD MH tables'!$F$2:$F$166,'NCDR extract LD MH tables'!$A$2:$A$166,1,'NCDR extract LD MH tables'!$E$2:$E$166,'COVID19 all deaths LD MH tables'!B53)&lt;5,"*",MROUND(SUMIFS('NCDR extract LD MH tables'!$F$2:$F$166,'NCDR extract LD MH tables'!$A$2:$A$166,1,'NCDR extract LD MH tables'!$E$2:$E$166,'COVID19 all deaths LD MH tables'!B53),5))</f>
        <v>10</v>
      </c>
      <c r="F53" s="114">
        <f t="shared" si="0"/>
        <v>2.2222222222222223E-2</v>
      </c>
      <c r="G53" s="115"/>
      <c r="H53" s="107"/>
      <c r="I53" s="123">
        <f>IF(SUMIFS('NCDR extract LD MH tables'!$F$2:$F$166,'NCDR extract LD MH tables'!$B$2:$B$166,1,'NCDR extract LD MH tables'!$E$2:$E$166,'COVID19 all deaths LD MH tables'!B53)&lt;5,"*",MROUND(SUMIFS('NCDR extract LD MH tables'!$F$2:$F$166,'NCDR extract LD MH tables'!$B$2:$B$166,1,'NCDR extract LD MH tables'!$E$2:$E$166,'COVID19 all deaths LD MH tables'!B53),5))</f>
        <v>10</v>
      </c>
      <c r="J53" s="114">
        <f t="shared" si="1"/>
        <v>9.8039215686274508E-3</v>
      </c>
      <c r="K53" s="115"/>
      <c r="L53" s="107"/>
      <c r="M53" s="123" t="str">
        <f>IF(SUMIFS('NCDR extract LD MH tables'!$F$2:$F$166,'NCDR extract LD MH tables'!$A$2:$A$166,1,'NCDR extract LD MH tables'!$B$2:$B$166,1,'NCDR extract LD MH tables'!$E$2:$E$166,'COVID19 all deaths LD MH tables'!B53)&lt;5,"*",MROUND(SUMIFS('NCDR extract LD MH tables'!$F$2:$F$166,'NCDR extract LD MH tables'!$A$2:$A$166,1,'NCDR extract LD MH tables'!$B$2:$B$166,1,'NCDR extract LD MH tables'!$E$2:$E$166,'COVID19 all deaths LD MH tables'!B53),5))</f>
        <v>*</v>
      </c>
      <c r="N53" s="114" t="str">
        <f t="shared" si="2"/>
        <v>*</v>
      </c>
      <c r="O53" s="115"/>
      <c r="P53" s="107"/>
      <c r="Q53" s="123">
        <f>IF(SUMIFS('NCDR extract LD MH tables'!$F$2:$F$166,'NCDR extract LD MH tables'!$A$2:$A$166,0,'NCDR extract LD MH tables'!$B$2:$B$166,0,'NCDR extract LD MH tables'!$E$2:$E$166,'COVID19 all deaths LD MH tables'!B53)&lt;5,"*",MROUND(SUMIFS('NCDR extract LD MH tables'!$F$2:$F$166,'NCDR extract LD MH tables'!$A$2:$A$166,0,'NCDR extract LD MH tables'!$B$2:$B$166,0,'NCDR extract LD MH tables'!$E$2:$E$166,'COVID19 all deaths LD MH tables'!B53),5))</f>
        <v>355</v>
      </c>
      <c r="R53" s="114">
        <f t="shared" si="3"/>
        <v>1.5714918105356353E-2</v>
      </c>
      <c r="S53" s="115"/>
    </row>
    <row r="54" spans="2:19" x14ac:dyDescent="0.35">
      <c r="D54" s="82"/>
    </row>
    <row r="55" spans="2:19" x14ac:dyDescent="0.35">
      <c r="D55" s="82"/>
    </row>
    <row r="56" spans="2:19" x14ac:dyDescent="0.35">
      <c r="B56" s="81" t="s">
        <v>96</v>
      </c>
      <c r="D56" s="82"/>
    </row>
    <row r="57" spans="2:19" x14ac:dyDescent="0.35">
      <c r="B57" s="80" t="s">
        <v>98</v>
      </c>
      <c r="D57" s="82"/>
    </row>
    <row r="58" spans="2:19" x14ac:dyDescent="0.35">
      <c r="B58" s="137" t="e">
        <f>TEXT(#REF!,"#%")&amp;" of patients have a Learning Disability and/or Autism status of 'Not Known' or 'Null'. "&amp;TEXT(#REF!,"#%")&amp;" of patients have a receiving treatment for a Mental Health condition status of 'Not Known' or 'Null'. "</f>
        <v>#REF!</v>
      </c>
      <c r="D58" s="82"/>
    </row>
    <row r="59" spans="2:19" x14ac:dyDescent="0.35">
      <c r="B59" s="120" t="s">
        <v>116</v>
      </c>
      <c r="D59" s="82"/>
    </row>
    <row r="60" spans="2:19" x14ac:dyDescent="0.35">
      <c r="B60" s="120" t="s">
        <v>117</v>
      </c>
    </row>
    <row r="61" spans="2:19" x14ac:dyDescent="0.35">
      <c r="B61" s="129" t="s">
        <v>136</v>
      </c>
    </row>
  </sheetData>
  <mergeCells count="17">
    <mergeCell ref="E44:G44"/>
    <mergeCell ref="I44:K44"/>
    <mergeCell ref="M44:O44"/>
    <mergeCell ref="Q44:S44"/>
    <mergeCell ref="B46:C46"/>
    <mergeCell ref="C4:N4"/>
    <mergeCell ref="B32:C32"/>
    <mergeCell ref="B13:S13"/>
    <mergeCell ref="E18:G18"/>
    <mergeCell ref="I18:K18"/>
    <mergeCell ref="M18:O18"/>
    <mergeCell ref="Q18:S18"/>
    <mergeCell ref="B20:C20"/>
    <mergeCell ref="E30:G30"/>
    <mergeCell ref="I30:K30"/>
    <mergeCell ref="M30:O30"/>
    <mergeCell ref="Q30:S3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C00000"/>
  </sheetPr>
  <dimension ref="A1:F166"/>
  <sheetViews>
    <sheetView workbookViewId="0"/>
  </sheetViews>
  <sheetFormatPr defaultRowHeight="14.5" x14ac:dyDescent="0.35"/>
  <sheetData>
    <row r="1" spans="1:6" ht="14.4" x14ac:dyDescent="0.3">
      <c r="A1" t="s">
        <v>118</v>
      </c>
      <c r="B1" t="s">
        <v>119</v>
      </c>
      <c r="C1" t="s">
        <v>68</v>
      </c>
      <c r="D1" t="s">
        <v>120</v>
      </c>
      <c r="E1" t="s">
        <v>110</v>
      </c>
      <c r="F1" t="s">
        <v>121</v>
      </c>
    </row>
    <row r="2" spans="1:6" ht="14.4" x14ac:dyDescent="0.3">
      <c r="A2">
        <v>0</v>
      </c>
      <c r="B2">
        <v>0</v>
      </c>
      <c r="C2" t="s">
        <v>61</v>
      </c>
      <c r="D2" t="s">
        <v>107</v>
      </c>
      <c r="E2" t="s">
        <v>114</v>
      </c>
      <c r="F2">
        <v>96</v>
      </c>
    </row>
    <row r="3" spans="1:6" ht="14.4" x14ac:dyDescent="0.3">
      <c r="A3">
        <v>0</v>
      </c>
      <c r="B3">
        <v>0</v>
      </c>
      <c r="C3" t="s">
        <v>61</v>
      </c>
      <c r="D3" t="s">
        <v>108</v>
      </c>
      <c r="E3" t="s">
        <v>113</v>
      </c>
      <c r="F3">
        <v>496</v>
      </c>
    </row>
    <row r="4" spans="1:6" ht="14.4" x14ac:dyDescent="0.3">
      <c r="A4">
        <v>0</v>
      </c>
      <c r="B4">
        <v>0</v>
      </c>
      <c r="C4" t="s">
        <v>61</v>
      </c>
      <c r="D4" t="s">
        <v>105</v>
      </c>
      <c r="E4" t="s">
        <v>122</v>
      </c>
      <c r="F4">
        <v>1</v>
      </c>
    </row>
    <row r="5" spans="1:6" ht="14.4" x14ac:dyDescent="0.3">
      <c r="A5">
        <v>0</v>
      </c>
      <c r="B5">
        <v>0</v>
      </c>
      <c r="C5" t="s">
        <v>61</v>
      </c>
      <c r="D5" t="s">
        <v>66</v>
      </c>
      <c r="E5" t="s">
        <v>111</v>
      </c>
      <c r="F5">
        <v>5577</v>
      </c>
    </row>
    <row r="6" spans="1:6" ht="14.4" x14ac:dyDescent="0.3">
      <c r="A6">
        <v>1</v>
      </c>
      <c r="B6">
        <v>0</v>
      </c>
      <c r="C6" t="s">
        <v>61</v>
      </c>
      <c r="D6" t="s">
        <v>106</v>
      </c>
      <c r="E6" t="s">
        <v>122</v>
      </c>
      <c r="F6">
        <v>1</v>
      </c>
    </row>
    <row r="7" spans="1:6" ht="14.4" x14ac:dyDescent="0.3">
      <c r="A7">
        <v>0</v>
      </c>
      <c r="B7">
        <v>1</v>
      </c>
      <c r="C7" t="s">
        <v>61</v>
      </c>
      <c r="D7" t="s">
        <v>107</v>
      </c>
      <c r="E7" t="s">
        <v>114</v>
      </c>
      <c r="F7">
        <v>5</v>
      </c>
    </row>
    <row r="8" spans="1:6" ht="14.4" x14ac:dyDescent="0.3">
      <c r="A8">
        <v>1</v>
      </c>
      <c r="B8">
        <v>0</v>
      </c>
      <c r="C8" t="s">
        <v>61</v>
      </c>
      <c r="D8" t="s">
        <v>66</v>
      </c>
      <c r="E8" t="s">
        <v>56</v>
      </c>
      <c r="F8">
        <v>3</v>
      </c>
    </row>
    <row r="9" spans="1:6" ht="14.4" x14ac:dyDescent="0.3">
      <c r="A9">
        <v>1</v>
      </c>
      <c r="B9">
        <v>1</v>
      </c>
      <c r="C9" t="s">
        <v>60</v>
      </c>
      <c r="D9" t="s">
        <v>108</v>
      </c>
      <c r="E9" t="s">
        <v>114</v>
      </c>
      <c r="F9">
        <v>1</v>
      </c>
    </row>
    <row r="10" spans="1:6" ht="14.4" x14ac:dyDescent="0.3">
      <c r="A10">
        <v>1</v>
      </c>
      <c r="B10">
        <v>1</v>
      </c>
      <c r="C10" t="s">
        <v>61</v>
      </c>
      <c r="D10" t="s">
        <v>106</v>
      </c>
      <c r="E10" t="s">
        <v>113</v>
      </c>
      <c r="F10">
        <v>2</v>
      </c>
    </row>
    <row r="11" spans="1:6" ht="14.4" x14ac:dyDescent="0.3">
      <c r="A11">
        <v>0</v>
      </c>
      <c r="B11">
        <v>1</v>
      </c>
      <c r="C11" t="s">
        <v>61</v>
      </c>
      <c r="D11" t="s">
        <v>108</v>
      </c>
      <c r="E11" t="s">
        <v>113</v>
      </c>
      <c r="F11">
        <v>12</v>
      </c>
    </row>
    <row r="12" spans="1:6" ht="14.4" x14ac:dyDescent="0.3">
      <c r="A12">
        <v>0</v>
      </c>
      <c r="B12">
        <v>0</v>
      </c>
      <c r="C12" t="s">
        <v>60</v>
      </c>
      <c r="D12" t="s">
        <v>66</v>
      </c>
      <c r="E12" t="s">
        <v>122</v>
      </c>
      <c r="F12">
        <v>37</v>
      </c>
    </row>
    <row r="13" spans="1:6" ht="14.4" x14ac:dyDescent="0.3">
      <c r="A13">
        <v>0</v>
      </c>
      <c r="B13">
        <v>1</v>
      </c>
      <c r="C13" t="s">
        <v>60</v>
      </c>
      <c r="D13" t="s">
        <v>108</v>
      </c>
      <c r="E13" t="s">
        <v>122</v>
      </c>
      <c r="F13">
        <v>2</v>
      </c>
    </row>
    <row r="14" spans="1:6" ht="14.4" x14ac:dyDescent="0.3">
      <c r="A14">
        <v>0</v>
      </c>
      <c r="B14">
        <v>1</v>
      </c>
      <c r="C14" t="s">
        <v>61</v>
      </c>
      <c r="D14" t="s">
        <v>66</v>
      </c>
      <c r="E14" t="s">
        <v>56</v>
      </c>
      <c r="F14">
        <v>12</v>
      </c>
    </row>
    <row r="15" spans="1:6" ht="14.4" x14ac:dyDescent="0.3">
      <c r="A15">
        <v>1</v>
      </c>
      <c r="B15">
        <v>0</v>
      </c>
      <c r="C15" t="s">
        <v>61</v>
      </c>
      <c r="D15" t="s">
        <v>105</v>
      </c>
      <c r="E15" t="s">
        <v>113</v>
      </c>
      <c r="F15">
        <v>1</v>
      </c>
    </row>
    <row r="16" spans="1:6" ht="14.4" x14ac:dyDescent="0.3">
      <c r="A16">
        <v>0</v>
      </c>
      <c r="B16">
        <v>1</v>
      </c>
      <c r="C16" t="s">
        <v>60</v>
      </c>
      <c r="D16" t="s">
        <v>66</v>
      </c>
      <c r="E16" t="s">
        <v>122</v>
      </c>
      <c r="F16">
        <v>2</v>
      </c>
    </row>
    <row r="17" spans="1:6" ht="14.4" x14ac:dyDescent="0.3">
      <c r="A17">
        <v>0</v>
      </c>
      <c r="B17">
        <v>0</v>
      </c>
      <c r="C17" t="s">
        <v>60</v>
      </c>
      <c r="D17" t="s">
        <v>66</v>
      </c>
      <c r="E17" t="s">
        <v>112</v>
      </c>
      <c r="F17">
        <v>153</v>
      </c>
    </row>
    <row r="18" spans="1:6" ht="14.4" x14ac:dyDescent="0.3">
      <c r="A18">
        <v>0</v>
      </c>
      <c r="B18">
        <v>0</v>
      </c>
      <c r="C18" t="s">
        <v>61</v>
      </c>
      <c r="D18" t="s">
        <v>66</v>
      </c>
      <c r="E18" t="s">
        <v>56</v>
      </c>
      <c r="F18">
        <v>467</v>
      </c>
    </row>
    <row r="19" spans="1:6" ht="14.4" x14ac:dyDescent="0.3">
      <c r="A19">
        <v>0</v>
      </c>
      <c r="B19">
        <v>0</v>
      </c>
      <c r="C19" t="s">
        <v>61</v>
      </c>
      <c r="D19" t="s">
        <v>106</v>
      </c>
      <c r="E19" t="s">
        <v>113</v>
      </c>
      <c r="F19">
        <v>19</v>
      </c>
    </row>
    <row r="20" spans="1:6" ht="14.4" x14ac:dyDescent="0.3">
      <c r="A20">
        <v>1</v>
      </c>
      <c r="B20">
        <v>1</v>
      </c>
      <c r="C20" t="s">
        <v>61</v>
      </c>
      <c r="D20" t="s">
        <v>107</v>
      </c>
      <c r="E20" t="s">
        <v>111</v>
      </c>
      <c r="F20">
        <v>13</v>
      </c>
    </row>
    <row r="21" spans="1:6" ht="14.4" x14ac:dyDescent="0.3">
      <c r="A21">
        <v>0</v>
      </c>
      <c r="B21">
        <v>1</v>
      </c>
      <c r="C21" t="s">
        <v>60</v>
      </c>
      <c r="D21" t="s">
        <v>66</v>
      </c>
      <c r="E21" t="s">
        <v>112</v>
      </c>
      <c r="F21">
        <v>8</v>
      </c>
    </row>
    <row r="22" spans="1:6" ht="14.4" x14ac:dyDescent="0.3">
      <c r="A22">
        <v>0</v>
      </c>
      <c r="B22">
        <v>0</v>
      </c>
      <c r="C22" t="s">
        <v>61</v>
      </c>
      <c r="D22" t="s">
        <v>106</v>
      </c>
      <c r="E22" t="s">
        <v>122</v>
      </c>
      <c r="F22">
        <v>9</v>
      </c>
    </row>
    <row r="23" spans="1:6" x14ac:dyDescent="0.35">
      <c r="A23">
        <v>1</v>
      </c>
      <c r="B23">
        <v>0</v>
      </c>
      <c r="C23" t="s">
        <v>61</v>
      </c>
      <c r="D23" t="s">
        <v>107</v>
      </c>
      <c r="E23" t="s">
        <v>111</v>
      </c>
      <c r="F23">
        <v>49</v>
      </c>
    </row>
    <row r="24" spans="1:6" x14ac:dyDescent="0.35">
      <c r="A24">
        <v>0</v>
      </c>
      <c r="B24">
        <v>0</v>
      </c>
      <c r="C24" t="s">
        <v>60</v>
      </c>
      <c r="D24" t="s">
        <v>108</v>
      </c>
      <c r="E24" t="s">
        <v>122</v>
      </c>
      <c r="F24">
        <v>53</v>
      </c>
    </row>
    <row r="25" spans="1:6" x14ac:dyDescent="0.35">
      <c r="A25">
        <v>1</v>
      </c>
      <c r="B25">
        <v>0</v>
      </c>
      <c r="C25" t="s">
        <v>60</v>
      </c>
      <c r="D25" t="s">
        <v>106</v>
      </c>
      <c r="E25" t="s">
        <v>113</v>
      </c>
      <c r="F25">
        <v>4</v>
      </c>
    </row>
    <row r="26" spans="1:6" x14ac:dyDescent="0.35">
      <c r="A26">
        <v>0</v>
      </c>
      <c r="B26">
        <v>1</v>
      </c>
      <c r="C26" t="s">
        <v>61</v>
      </c>
      <c r="D26" t="s">
        <v>108</v>
      </c>
      <c r="E26" t="s">
        <v>122</v>
      </c>
      <c r="F26">
        <v>1</v>
      </c>
    </row>
    <row r="27" spans="1:6" x14ac:dyDescent="0.35">
      <c r="A27">
        <v>0</v>
      </c>
      <c r="B27">
        <v>1</v>
      </c>
      <c r="C27" t="s">
        <v>60</v>
      </c>
      <c r="D27" t="s">
        <v>108</v>
      </c>
      <c r="E27" t="s">
        <v>113</v>
      </c>
      <c r="F27">
        <v>8</v>
      </c>
    </row>
    <row r="28" spans="1:6" x14ac:dyDescent="0.35">
      <c r="A28">
        <v>1</v>
      </c>
      <c r="B28">
        <v>0</v>
      </c>
      <c r="C28" t="s">
        <v>60</v>
      </c>
      <c r="D28" t="s">
        <v>108</v>
      </c>
      <c r="E28" t="s">
        <v>114</v>
      </c>
      <c r="F28">
        <v>1</v>
      </c>
    </row>
    <row r="29" spans="1:6" x14ac:dyDescent="0.35">
      <c r="A29">
        <v>1</v>
      </c>
      <c r="B29">
        <v>0</v>
      </c>
      <c r="C29" t="s">
        <v>61</v>
      </c>
      <c r="D29" t="s">
        <v>106</v>
      </c>
      <c r="E29" t="s">
        <v>113</v>
      </c>
      <c r="F29">
        <v>2</v>
      </c>
    </row>
    <row r="30" spans="1:6" x14ac:dyDescent="0.35">
      <c r="A30">
        <v>1</v>
      </c>
      <c r="B30">
        <v>0</v>
      </c>
      <c r="C30" t="s">
        <v>61</v>
      </c>
      <c r="D30" t="s">
        <v>108</v>
      </c>
      <c r="E30" t="s">
        <v>113</v>
      </c>
      <c r="F30">
        <v>4</v>
      </c>
    </row>
    <row r="31" spans="1:6" x14ac:dyDescent="0.35">
      <c r="A31">
        <v>1</v>
      </c>
      <c r="B31">
        <v>0</v>
      </c>
      <c r="C31" t="s">
        <v>60</v>
      </c>
      <c r="D31" t="s">
        <v>107</v>
      </c>
      <c r="E31" t="s">
        <v>113</v>
      </c>
      <c r="F31">
        <v>2</v>
      </c>
    </row>
    <row r="32" spans="1:6" x14ac:dyDescent="0.35">
      <c r="A32">
        <v>0</v>
      </c>
      <c r="B32">
        <v>0</v>
      </c>
      <c r="C32" t="s">
        <v>60</v>
      </c>
      <c r="D32" t="s">
        <v>66</v>
      </c>
      <c r="E32" t="s">
        <v>111</v>
      </c>
      <c r="F32">
        <v>4315</v>
      </c>
    </row>
    <row r="33" spans="1:6" x14ac:dyDescent="0.35">
      <c r="A33">
        <v>0</v>
      </c>
      <c r="B33">
        <v>0</v>
      </c>
      <c r="C33" t="s">
        <v>61</v>
      </c>
      <c r="D33" t="s">
        <v>105</v>
      </c>
      <c r="E33" t="s">
        <v>113</v>
      </c>
      <c r="F33">
        <v>2</v>
      </c>
    </row>
    <row r="34" spans="1:6" x14ac:dyDescent="0.35">
      <c r="A34">
        <v>1</v>
      </c>
      <c r="B34">
        <v>1</v>
      </c>
      <c r="C34" t="s">
        <v>61</v>
      </c>
      <c r="D34" t="s">
        <v>66</v>
      </c>
      <c r="E34" t="s">
        <v>56</v>
      </c>
      <c r="F34">
        <v>2</v>
      </c>
    </row>
    <row r="35" spans="1:6" x14ac:dyDescent="0.35">
      <c r="A35">
        <v>0</v>
      </c>
      <c r="B35">
        <v>0</v>
      </c>
      <c r="C35" t="s">
        <v>61</v>
      </c>
      <c r="D35" t="s">
        <v>106</v>
      </c>
      <c r="E35" t="s">
        <v>111</v>
      </c>
      <c r="F35">
        <v>33</v>
      </c>
    </row>
    <row r="36" spans="1:6" x14ac:dyDescent="0.35">
      <c r="A36">
        <v>0</v>
      </c>
      <c r="B36">
        <v>0</v>
      </c>
      <c r="C36" t="s">
        <v>60</v>
      </c>
      <c r="D36" t="s">
        <v>107</v>
      </c>
      <c r="E36" t="s">
        <v>122</v>
      </c>
      <c r="F36">
        <v>15</v>
      </c>
    </row>
    <row r="37" spans="1:6" x14ac:dyDescent="0.35">
      <c r="A37">
        <v>0</v>
      </c>
      <c r="B37">
        <v>1</v>
      </c>
      <c r="C37" t="s">
        <v>60</v>
      </c>
      <c r="D37" t="s">
        <v>107</v>
      </c>
      <c r="E37" t="s">
        <v>111</v>
      </c>
      <c r="F37">
        <v>29</v>
      </c>
    </row>
    <row r="38" spans="1:6" x14ac:dyDescent="0.35">
      <c r="A38">
        <v>0</v>
      </c>
      <c r="B38">
        <v>0</v>
      </c>
      <c r="C38" t="s">
        <v>60</v>
      </c>
      <c r="D38" t="s">
        <v>107</v>
      </c>
      <c r="E38" t="s">
        <v>112</v>
      </c>
      <c r="F38">
        <v>75</v>
      </c>
    </row>
    <row r="39" spans="1:6" x14ac:dyDescent="0.35">
      <c r="A39">
        <v>0</v>
      </c>
      <c r="B39">
        <v>0</v>
      </c>
      <c r="C39" t="s">
        <v>61</v>
      </c>
      <c r="D39" t="s">
        <v>105</v>
      </c>
      <c r="E39" t="s">
        <v>112</v>
      </c>
      <c r="F39">
        <v>1</v>
      </c>
    </row>
    <row r="40" spans="1:6" x14ac:dyDescent="0.35">
      <c r="A40">
        <v>0</v>
      </c>
      <c r="B40">
        <v>0</v>
      </c>
      <c r="C40" t="s">
        <v>60</v>
      </c>
      <c r="D40" t="s">
        <v>108</v>
      </c>
      <c r="E40" t="s">
        <v>113</v>
      </c>
      <c r="F40">
        <v>271</v>
      </c>
    </row>
    <row r="41" spans="1:6" x14ac:dyDescent="0.35">
      <c r="A41">
        <v>0</v>
      </c>
      <c r="B41">
        <v>1</v>
      </c>
      <c r="C41" t="s">
        <v>61</v>
      </c>
      <c r="D41" t="s">
        <v>107</v>
      </c>
      <c r="E41" t="s">
        <v>113</v>
      </c>
      <c r="F41">
        <v>3</v>
      </c>
    </row>
    <row r="42" spans="1:6" x14ac:dyDescent="0.35">
      <c r="A42">
        <v>0</v>
      </c>
      <c r="B42">
        <v>1</v>
      </c>
      <c r="C42" t="s">
        <v>60</v>
      </c>
      <c r="D42" t="s">
        <v>107</v>
      </c>
      <c r="E42" t="s">
        <v>112</v>
      </c>
      <c r="F42">
        <v>8</v>
      </c>
    </row>
    <row r="43" spans="1:6" x14ac:dyDescent="0.35">
      <c r="A43">
        <v>0</v>
      </c>
      <c r="B43">
        <v>0</v>
      </c>
      <c r="C43" t="s">
        <v>61</v>
      </c>
      <c r="D43" t="s">
        <v>108</v>
      </c>
      <c r="E43" t="s">
        <v>111</v>
      </c>
      <c r="F43">
        <v>4163</v>
      </c>
    </row>
    <row r="44" spans="1:6" x14ac:dyDescent="0.35">
      <c r="A44">
        <v>0</v>
      </c>
      <c r="B44">
        <v>0</v>
      </c>
      <c r="C44" t="s">
        <v>60</v>
      </c>
      <c r="D44" t="s">
        <v>107</v>
      </c>
      <c r="E44" t="s">
        <v>111</v>
      </c>
      <c r="F44">
        <v>320</v>
      </c>
    </row>
    <row r="45" spans="1:6" x14ac:dyDescent="0.35">
      <c r="A45">
        <v>0</v>
      </c>
      <c r="B45">
        <v>1</v>
      </c>
      <c r="C45" t="s">
        <v>61</v>
      </c>
      <c r="D45" t="s">
        <v>108</v>
      </c>
      <c r="E45" t="s">
        <v>112</v>
      </c>
      <c r="F45">
        <v>13</v>
      </c>
    </row>
    <row r="46" spans="1:6" x14ac:dyDescent="0.35">
      <c r="A46">
        <v>0</v>
      </c>
      <c r="B46">
        <v>0</v>
      </c>
      <c r="C46" t="s">
        <v>61</v>
      </c>
      <c r="D46" t="s">
        <v>106</v>
      </c>
      <c r="E46" t="s">
        <v>56</v>
      </c>
      <c r="F46">
        <v>5</v>
      </c>
    </row>
    <row r="47" spans="1:6" x14ac:dyDescent="0.35">
      <c r="A47">
        <v>0</v>
      </c>
      <c r="B47">
        <v>0</v>
      </c>
      <c r="C47" t="s">
        <v>61</v>
      </c>
      <c r="D47" t="s">
        <v>106</v>
      </c>
      <c r="E47" t="s">
        <v>112</v>
      </c>
      <c r="F47">
        <v>8</v>
      </c>
    </row>
    <row r="48" spans="1:6" x14ac:dyDescent="0.35">
      <c r="A48">
        <v>0</v>
      </c>
      <c r="B48">
        <v>0</v>
      </c>
      <c r="C48" t="s">
        <v>60</v>
      </c>
      <c r="D48" t="s">
        <v>106</v>
      </c>
      <c r="E48" t="s">
        <v>113</v>
      </c>
      <c r="F48">
        <v>11</v>
      </c>
    </row>
    <row r="49" spans="1:6" x14ac:dyDescent="0.35">
      <c r="A49">
        <v>0</v>
      </c>
      <c r="B49">
        <v>0</v>
      </c>
      <c r="C49" t="s">
        <v>60</v>
      </c>
      <c r="D49" t="s">
        <v>106</v>
      </c>
      <c r="E49" t="s">
        <v>122</v>
      </c>
      <c r="F49">
        <v>5</v>
      </c>
    </row>
    <row r="50" spans="1:6" x14ac:dyDescent="0.35">
      <c r="A50">
        <v>0</v>
      </c>
      <c r="B50">
        <v>1</v>
      </c>
      <c r="C50" t="s">
        <v>60</v>
      </c>
      <c r="D50" t="s">
        <v>107</v>
      </c>
      <c r="E50" t="s">
        <v>56</v>
      </c>
      <c r="F50">
        <v>4</v>
      </c>
    </row>
    <row r="51" spans="1:6" x14ac:dyDescent="0.35">
      <c r="A51">
        <v>0</v>
      </c>
      <c r="B51">
        <v>1</v>
      </c>
      <c r="C51" t="s">
        <v>61</v>
      </c>
      <c r="D51" t="s">
        <v>108</v>
      </c>
      <c r="E51" t="s">
        <v>56</v>
      </c>
      <c r="F51">
        <v>21</v>
      </c>
    </row>
    <row r="52" spans="1:6" x14ac:dyDescent="0.35">
      <c r="A52">
        <v>0</v>
      </c>
      <c r="B52">
        <v>0</v>
      </c>
      <c r="C52" t="s">
        <v>60</v>
      </c>
      <c r="D52" t="s">
        <v>66</v>
      </c>
      <c r="E52" t="s">
        <v>56</v>
      </c>
      <c r="F52">
        <v>319</v>
      </c>
    </row>
    <row r="53" spans="1:6" x14ac:dyDescent="0.35">
      <c r="A53">
        <v>1</v>
      </c>
      <c r="B53">
        <v>0</v>
      </c>
      <c r="C53" t="s">
        <v>61</v>
      </c>
      <c r="D53" t="s">
        <v>107</v>
      </c>
      <c r="E53" t="s">
        <v>56</v>
      </c>
      <c r="F53">
        <v>4</v>
      </c>
    </row>
    <row r="54" spans="1:6" x14ac:dyDescent="0.35">
      <c r="A54">
        <v>1</v>
      </c>
      <c r="B54">
        <v>0</v>
      </c>
      <c r="C54" t="s">
        <v>60</v>
      </c>
      <c r="D54" t="s">
        <v>66</v>
      </c>
      <c r="E54" t="s">
        <v>122</v>
      </c>
      <c r="F54">
        <v>2</v>
      </c>
    </row>
    <row r="55" spans="1:6" x14ac:dyDescent="0.35">
      <c r="A55">
        <v>0</v>
      </c>
      <c r="B55">
        <v>0</v>
      </c>
      <c r="C55" t="s">
        <v>61</v>
      </c>
      <c r="D55" t="s">
        <v>108</v>
      </c>
      <c r="E55" t="s">
        <v>122</v>
      </c>
      <c r="F55">
        <v>110</v>
      </c>
    </row>
    <row r="56" spans="1:6" x14ac:dyDescent="0.35">
      <c r="A56">
        <v>1</v>
      </c>
      <c r="B56">
        <v>1</v>
      </c>
      <c r="C56" t="s">
        <v>60</v>
      </c>
      <c r="D56" t="s">
        <v>107</v>
      </c>
      <c r="E56" t="s">
        <v>112</v>
      </c>
      <c r="F56">
        <v>2</v>
      </c>
    </row>
    <row r="57" spans="1:6" x14ac:dyDescent="0.35">
      <c r="A57">
        <v>1</v>
      </c>
      <c r="B57">
        <v>1</v>
      </c>
      <c r="C57" t="s">
        <v>60</v>
      </c>
      <c r="D57" t="s">
        <v>108</v>
      </c>
      <c r="E57" t="s">
        <v>113</v>
      </c>
      <c r="F57">
        <v>1</v>
      </c>
    </row>
    <row r="58" spans="1:6" x14ac:dyDescent="0.35">
      <c r="A58">
        <v>0</v>
      </c>
      <c r="B58">
        <v>0</v>
      </c>
      <c r="C58" t="s">
        <v>60</v>
      </c>
      <c r="D58" t="s">
        <v>106</v>
      </c>
      <c r="E58" t="s">
        <v>112</v>
      </c>
      <c r="F58">
        <v>6</v>
      </c>
    </row>
    <row r="59" spans="1:6" x14ac:dyDescent="0.35">
      <c r="A59">
        <v>1</v>
      </c>
      <c r="B59">
        <v>0</v>
      </c>
      <c r="C59" t="s">
        <v>61</v>
      </c>
      <c r="D59" t="s">
        <v>66</v>
      </c>
      <c r="E59" t="s">
        <v>114</v>
      </c>
      <c r="F59">
        <v>1</v>
      </c>
    </row>
    <row r="60" spans="1:6" x14ac:dyDescent="0.35">
      <c r="A60">
        <v>0</v>
      </c>
      <c r="B60">
        <v>0</v>
      </c>
      <c r="C60" t="s">
        <v>61</v>
      </c>
      <c r="D60" t="s">
        <v>108</v>
      </c>
      <c r="E60" t="s">
        <v>112</v>
      </c>
      <c r="F60">
        <v>274</v>
      </c>
    </row>
    <row r="61" spans="1:6" x14ac:dyDescent="0.35">
      <c r="A61">
        <v>0</v>
      </c>
      <c r="B61">
        <v>1</v>
      </c>
      <c r="C61" t="s">
        <v>61</v>
      </c>
      <c r="D61" t="s">
        <v>108</v>
      </c>
      <c r="E61" t="s">
        <v>111</v>
      </c>
      <c r="F61">
        <v>186</v>
      </c>
    </row>
    <row r="62" spans="1:6" x14ac:dyDescent="0.35">
      <c r="A62">
        <v>0</v>
      </c>
      <c r="B62">
        <v>1</v>
      </c>
      <c r="C62" t="s">
        <v>60</v>
      </c>
      <c r="D62" t="s">
        <v>66</v>
      </c>
      <c r="E62" t="s">
        <v>56</v>
      </c>
      <c r="F62">
        <v>11</v>
      </c>
    </row>
    <row r="63" spans="1:6" x14ac:dyDescent="0.35">
      <c r="A63">
        <v>1</v>
      </c>
      <c r="B63">
        <v>1</v>
      </c>
      <c r="C63" t="s">
        <v>60</v>
      </c>
      <c r="D63" t="s">
        <v>66</v>
      </c>
      <c r="E63" t="s">
        <v>113</v>
      </c>
      <c r="F63">
        <v>1</v>
      </c>
    </row>
    <row r="64" spans="1:6" x14ac:dyDescent="0.35">
      <c r="A64">
        <v>1</v>
      </c>
      <c r="B64">
        <v>1</v>
      </c>
      <c r="C64" t="s">
        <v>60</v>
      </c>
      <c r="D64" t="s">
        <v>66</v>
      </c>
      <c r="E64" t="s">
        <v>111</v>
      </c>
      <c r="F64">
        <v>14</v>
      </c>
    </row>
    <row r="65" spans="1:6" x14ac:dyDescent="0.35">
      <c r="A65">
        <v>0</v>
      </c>
      <c r="B65">
        <v>0</v>
      </c>
      <c r="C65" t="s">
        <v>61</v>
      </c>
      <c r="D65" t="s">
        <v>66</v>
      </c>
      <c r="E65" t="s">
        <v>114</v>
      </c>
      <c r="F65">
        <v>182</v>
      </c>
    </row>
    <row r="66" spans="1:6" x14ac:dyDescent="0.35">
      <c r="A66">
        <v>1</v>
      </c>
      <c r="B66">
        <v>1</v>
      </c>
      <c r="C66" t="s">
        <v>61</v>
      </c>
      <c r="D66" t="s">
        <v>107</v>
      </c>
      <c r="E66" t="s">
        <v>56</v>
      </c>
      <c r="F66">
        <v>2</v>
      </c>
    </row>
    <row r="67" spans="1:6" x14ac:dyDescent="0.35">
      <c r="A67">
        <v>1</v>
      </c>
      <c r="B67">
        <v>0</v>
      </c>
      <c r="C67" t="s">
        <v>61</v>
      </c>
      <c r="D67" t="s">
        <v>107</v>
      </c>
      <c r="E67" t="s">
        <v>112</v>
      </c>
      <c r="F67">
        <v>5</v>
      </c>
    </row>
    <row r="68" spans="1:6" x14ac:dyDescent="0.35">
      <c r="A68">
        <v>1</v>
      </c>
      <c r="B68">
        <v>0</v>
      </c>
      <c r="C68" t="s">
        <v>61</v>
      </c>
      <c r="D68" t="s">
        <v>107</v>
      </c>
      <c r="E68" t="s">
        <v>114</v>
      </c>
      <c r="F68">
        <v>1</v>
      </c>
    </row>
    <row r="69" spans="1:6" x14ac:dyDescent="0.35">
      <c r="A69">
        <v>0</v>
      </c>
      <c r="B69">
        <v>0</v>
      </c>
      <c r="C69" t="s">
        <v>60</v>
      </c>
      <c r="D69" t="s">
        <v>107</v>
      </c>
      <c r="E69" t="s">
        <v>113</v>
      </c>
      <c r="F69">
        <v>58</v>
      </c>
    </row>
    <row r="70" spans="1:6" x14ac:dyDescent="0.35">
      <c r="A70">
        <v>0</v>
      </c>
      <c r="B70">
        <v>1</v>
      </c>
      <c r="C70" t="s">
        <v>61</v>
      </c>
      <c r="D70" t="s">
        <v>66</v>
      </c>
      <c r="E70" t="s">
        <v>114</v>
      </c>
      <c r="F70">
        <v>5</v>
      </c>
    </row>
    <row r="71" spans="1:6" x14ac:dyDescent="0.35">
      <c r="A71">
        <v>1</v>
      </c>
      <c r="B71">
        <v>1</v>
      </c>
      <c r="C71" t="s">
        <v>61</v>
      </c>
      <c r="D71" t="s">
        <v>108</v>
      </c>
      <c r="E71" t="s">
        <v>113</v>
      </c>
      <c r="F71">
        <v>2</v>
      </c>
    </row>
    <row r="72" spans="1:6" x14ac:dyDescent="0.35">
      <c r="A72">
        <v>1</v>
      </c>
      <c r="B72">
        <v>1</v>
      </c>
      <c r="C72" t="s">
        <v>61</v>
      </c>
      <c r="D72" t="s">
        <v>108</v>
      </c>
      <c r="E72" t="s">
        <v>122</v>
      </c>
      <c r="F72">
        <v>1</v>
      </c>
    </row>
    <row r="73" spans="1:6" x14ac:dyDescent="0.35">
      <c r="A73">
        <v>0</v>
      </c>
      <c r="B73">
        <v>1</v>
      </c>
      <c r="C73" t="s">
        <v>60</v>
      </c>
      <c r="D73" t="s">
        <v>66</v>
      </c>
      <c r="E73" t="s">
        <v>111</v>
      </c>
      <c r="F73">
        <v>164</v>
      </c>
    </row>
    <row r="74" spans="1:6" x14ac:dyDescent="0.35">
      <c r="A74">
        <v>0</v>
      </c>
      <c r="B74">
        <v>1</v>
      </c>
      <c r="C74" t="s">
        <v>60</v>
      </c>
      <c r="D74" t="s">
        <v>108</v>
      </c>
      <c r="E74" t="s">
        <v>112</v>
      </c>
      <c r="F74">
        <v>9</v>
      </c>
    </row>
    <row r="75" spans="1:6" x14ac:dyDescent="0.35">
      <c r="A75">
        <v>0</v>
      </c>
      <c r="B75">
        <v>1</v>
      </c>
      <c r="C75" t="s">
        <v>61</v>
      </c>
      <c r="D75" t="s">
        <v>106</v>
      </c>
      <c r="E75" t="s">
        <v>111</v>
      </c>
      <c r="F75">
        <v>1</v>
      </c>
    </row>
    <row r="76" spans="1:6" x14ac:dyDescent="0.35">
      <c r="A76">
        <v>1</v>
      </c>
      <c r="B76">
        <v>0</v>
      </c>
      <c r="C76" t="s">
        <v>60</v>
      </c>
      <c r="D76" t="s">
        <v>108</v>
      </c>
      <c r="E76" t="s">
        <v>56</v>
      </c>
      <c r="F76">
        <v>5</v>
      </c>
    </row>
    <row r="77" spans="1:6" x14ac:dyDescent="0.35">
      <c r="A77">
        <v>1</v>
      </c>
      <c r="B77">
        <v>1</v>
      </c>
      <c r="C77" t="s">
        <v>61</v>
      </c>
      <c r="D77" t="s">
        <v>107</v>
      </c>
      <c r="E77" t="s">
        <v>113</v>
      </c>
      <c r="F77">
        <v>2</v>
      </c>
    </row>
    <row r="78" spans="1:6" x14ac:dyDescent="0.35">
      <c r="A78">
        <v>1</v>
      </c>
      <c r="B78">
        <v>1</v>
      </c>
      <c r="C78" t="s">
        <v>60</v>
      </c>
      <c r="D78" t="s">
        <v>66</v>
      </c>
      <c r="E78" t="s">
        <v>114</v>
      </c>
      <c r="F78">
        <v>1</v>
      </c>
    </row>
    <row r="79" spans="1:6" x14ac:dyDescent="0.35">
      <c r="A79">
        <v>0</v>
      </c>
      <c r="B79">
        <v>0</v>
      </c>
      <c r="C79" t="s">
        <v>60</v>
      </c>
      <c r="D79" t="s">
        <v>108</v>
      </c>
      <c r="E79" t="s">
        <v>112</v>
      </c>
      <c r="F79">
        <v>161</v>
      </c>
    </row>
    <row r="80" spans="1:6" x14ac:dyDescent="0.35">
      <c r="A80">
        <v>1</v>
      </c>
      <c r="B80">
        <v>0</v>
      </c>
      <c r="C80" t="s">
        <v>60</v>
      </c>
      <c r="D80" t="s">
        <v>66</v>
      </c>
      <c r="E80" t="s">
        <v>114</v>
      </c>
      <c r="F80">
        <v>1</v>
      </c>
    </row>
    <row r="81" spans="1:6" x14ac:dyDescent="0.35">
      <c r="A81">
        <v>1</v>
      </c>
      <c r="B81">
        <v>1</v>
      </c>
      <c r="C81" t="s">
        <v>61</v>
      </c>
      <c r="D81" t="s">
        <v>66</v>
      </c>
      <c r="E81" t="s">
        <v>122</v>
      </c>
      <c r="F81">
        <v>1</v>
      </c>
    </row>
    <row r="82" spans="1:6" x14ac:dyDescent="0.35">
      <c r="A82">
        <v>1</v>
      </c>
      <c r="B82">
        <v>1</v>
      </c>
      <c r="C82" t="s">
        <v>61</v>
      </c>
      <c r="D82" t="s">
        <v>108</v>
      </c>
      <c r="E82" t="s">
        <v>56</v>
      </c>
      <c r="F82">
        <v>1</v>
      </c>
    </row>
    <row r="83" spans="1:6" x14ac:dyDescent="0.35">
      <c r="A83">
        <v>1</v>
      </c>
      <c r="B83">
        <v>0</v>
      </c>
      <c r="C83" t="s">
        <v>60</v>
      </c>
      <c r="D83" t="s">
        <v>66</v>
      </c>
      <c r="E83" t="s">
        <v>111</v>
      </c>
      <c r="F83">
        <v>17</v>
      </c>
    </row>
    <row r="84" spans="1:6" x14ac:dyDescent="0.35">
      <c r="A84">
        <v>1</v>
      </c>
      <c r="B84">
        <v>0</v>
      </c>
      <c r="C84" t="s">
        <v>60</v>
      </c>
      <c r="D84" t="s">
        <v>108</v>
      </c>
      <c r="E84" t="s">
        <v>113</v>
      </c>
      <c r="F84">
        <v>1</v>
      </c>
    </row>
    <row r="85" spans="1:6" x14ac:dyDescent="0.35">
      <c r="A85">
        <v>0</v>
      </c>
      <c r="B85">
        <v>1</v>
      </c>
      <c r="C85" t="s">
        <v>61</v>
      </c>
      <c r="D85" t="s">
        <v>107</v>
      </c>
      <c r="E85" t="s">
        <v>112</v>
      </c>
      <c r="F85">
        <v>4</v>
      </c>
    </row>
    <row r="86" spans="1:6" x14ac:dyDescent="0.35">
      <c r="A86">
        <v>1</v>
      </c>
      <c r="B86">
        <v>0</v>
      </c>
      <c r="C86" t="s">
        <v>61</v>
      </c>
      <c r="D86" t="s">
        <v>106</v>
      </c>
      <c r="E86" t="s">
        <v>111</v>
      </c>
      <c r="F86">
        <v>5</v>
      </c>
    </row>
    <row r="87" spans="1:6" x14ac:dyDescent="0.35">
      <c r="A87">
        <v>0</v>
      </c>
      <c r="B87">
        <v>0</v>
      </c>
      <c r="C87" t="s">
        <v>60</v>
      </c>
      <c r="D87" t="s">
        <v>108</v>
      </c>
      <c r="E87" t="s">
        <v>111</v>
      </c>
      <c r="F87">
        <v>2062</v>
      </c>
    </row>
    <row r="88" spans="1:6" x14ac:dyDescent="0.35">
      <c r="A88">
        <v>0</v>
      </c>
      <c r="B88">
        <v>0</v>
      </c>
      <c r="C88" t="s">
        <v>60</v>
      </c>
      <c r="D88" t="s">
        <v>107</v>
      </c>
      <c r="E88" t="s">
        <v>56</v>
      </c>
      <c r="F88">
        <v>43</v>
      </c>
    </row>
    <row r="89" spans="1:6" x14ac:dyDescent="0.35">
      <c r="A89">
        <v>0</v>
      </c>
      <c r="B89">
        <v>0</v>
      </c>
      <c r="C89" t="s">
        <v>61</v>
      </c>
      <c r="D89" t="s">
        <v>108</v>
      </c>
      <c r="E89" t="s">
        <v>56</v>
      </c>
      <c r="F89">
        <v>528</v>
      </c>
    </row>
    <row r="90" spans="1:6" x14ac:dyDescent="0.35">
      <c r="A90">
        <v>1</v>
      </c>
      <c r="B90">
        <v>1</v>
      </c>
      <c r="C90" t="s">
        <v>61</v>
      </c>
      <c r="D90" t="s">
        <v>108</v>
      </c>
      <c r="E90" t="s">
        <v>114</v>
      </c>
      <c r="F90">
        <v>2</v>
      </c>
    </row>
    <row r="91" spans="1:6" x14ac:dyDescent="0.35">
      <c r="A91">
        <v>1</v>
      </c>
      <c r="B91">
        <v>0</v>
      </c>
      <c r="C91" t="s">
        <v>61</v>
      </c>
      <c r="D91" t="s">
        <v>108</v>
      </c>
      <c r="E91" t="s">
        <v>111</v>
      </c>
      <c r="F91">
        <v>87</v>
      </c>
    </row>
    <row r="92" spans="1:6" x14ac:dyDescent="0.35">
      <c r="A92">
        <v>1</v>
      </c>
      <c r="B92">
        <v>0</v>
      </c>
      <c r="C92" t="s">
        <v>61</v>
      </c>
      <c r="D92" t="s">
        <v>106</v>
      </c>
      <c r="E92" t="s">
        <v>56</v>
      </c>
      <c r="F92">
        <v>3</v>
      </c>
    </row>
    <row r="93" spans="1:6" x14ac:dyDescent="0.35">
      <c r="A93">
        <v>1</v>
      </c>
      <c r="B93">
        <v>0</v>
      </c>
      <c r="C93" t="s">
        <v>60</v>
      </c>
      <c r="D93" t="s">
        <v>108</v>
      </c>
      <c r="E93" t="s">
        <v>111</v>
      </c>
      <c r="F93">
        <v>42</v>
      </c>
    </row>
    <row r="94" spans="1:6" x14ac:dyDescent="0.35">
      <c r="A94">
        <v>1</v>
      </c>
      <c r="B94">
        <v>0</v>
      </c>
      <c r="C94" t="s">
        <v>60</v>
      </c>
      <c r="D94" t="s">
        <v>106</v>
      </c>
      <c r="E94" t="s">
        <v>112</v>
      </c>
      <c r="F94">
        <v>2</v>
      </c>
    </row>
    <row r="95" spans="1:6" x14ac:dyDescent="0.35">
      <c r="A95">
        <v>1</v>
      </c>
      <c r="B95">
        <v>0</v>
      </c>
      <c r="C95" t="s">
        <v>60</v>
      </c>
      <c r="D95" t="s">
        <v>107</v>
      </c>
      <c r="E95" t="s">
        <v>111</v>
      </c>
      <c r="F95">
        <v>26</v>
      </c>
    </row>
    <row r="96" spans="1:6" x14ac:dyDescent="0.35">
      <c r="A96">
        <v>0</v>
      </c>
      <c r="B96">
        <v>1</v>
      </c>
      <c r="C96" t="s">
        <v>60</v>
      </c>
      <c r="D96" t="s">
        <v>108</v>
      </c>
      <c r="E96" t="s">
        <v>111</v>
      </c>
      <c r="F96">
        <v>118</v>
      </c>
    </row>
    <row r="97" spans="1:6" x14ac:dyDescent="0.35">
      <c r="A97">
        <v>1</v>
      </c>
      <c r="B97">
        <v>1</v>
      </c>
      <c r="C97" t="s">
        <v>60</v>
      </c>
      <c r="D97" t="s">
        <v>107</v>
      </c>
      <c r="E97" t="s">
        <v>111</v>
      </c>
      <c r="F97">
        <v>3</v>
      </c>
    </row>
    <row r="98" spans="1:6" x14ac:dyDescent="0.35">
      <c r="A98">
        <v>1</v>
      </c>
      <c r="B98">
        <v>1</v>
      </c>
      <c r="C98" t="s">
        <v>60</v>
      </c>
      <c r="D98" t="s">
        <v>66</v>
      </c>
      <c r="E98" t="s">
        <v>56</v>
      </c>
      <c r="F98">
        <v>1</v>
      </c>
    </row>
    <row r="99" spans="1:6" x14ac:dyDescent="0.35">
      <c r="A99">
        <v>1</v>
      </c>
      <c r="B99">
        <v>0</v>
      </c>
      <c r="C99" t="s">
        <v>61</v>
      </c>
      <c r="D99" t="s">
        <v>108</v>
      </c>
      <c r="E99" t="s">
        <v>114</v>
      </c>
      <c r="F99">
        <v>4</v>
      </c>
    </row>
    <row r="100" spans="1:6" x14ac:dyDescent="0.35">
      <c r="A100">
        <v>1</v>
      </c>
      <c r="B100">
        <v>0</v>
      </c>
      <c r="C100" t="s">
        <v>61</v>
      </c>
      <c r="D100" t="s">
        <v>66</v>
      </c>
      <c r="E100" t="s">
        <v>113</v>
      </c>
      <c r="F100">
        <v>1</v>
      </c>
    </row>
    <row r="101" spans="1:6" x14ac:dyDescent="0.35">
      <c r="A101">
        <v>1</v>
      </c>
      <c r="B101">
        <v>0</v>
      </c>
      <c r="C101" t="s">
        <v>60</v>
      </c>
      <c r="D101" t="s">
        <v>66</v>
      </c>
      <c r="E101" t="s">
        <v>56</v>
      </c>
      <c r="F101">
        <v>1</v>
      </c>
    </row>
    <row r="102" spans="1:6" x14ac:dyDescent="0.35">
      <c r="A102">
        <v>1</v>
      </c>
      <c r="B102">
        <v>0</v>
      </c>
      <c r="C102" t="s">
        <v>60</v>
      </c>
      <c r="D102" t="s">
        <v>105</v>
      </c>
      <c r="E102" t="s">
        <v>56</v>
      </c>
      <c r="F102">
        <v>1</v>
      </c>
    </row>
    <row r="103" spans="1:6" x14ac:dyDescent="0.35">
      <c r="A103">
        <v>0</v>
      </c>
      <c r="B103">
        <v>1</v>
      </c>
      <c r="C103" t="s">
        <v>60</v>
      </c>
      <c r="D103" t="s">
        <v>108</v>
      </c>
      <c r="E103" t="s">
        <v>56</v>
      </c>
      <c r="F103">
        <v>11</v>
      </c>
    </row>
    <row r="104" spans="1:6" x14ac:dyDescent="0.35">
      <c r="A104">
        <v>1</v>
      </c>
      <c r="B104">
        <v>1</v>
      </c>
      <c r="C104" t="s">
        <v>61</v>
      </c>
      <c r="D104" t="s">
        <v>108</v>
      </c>
      <c r="E104" t="s">
        <v>111</v>
      </c>
      <c r="F104">
        <v>22</v>
      </c>
    </row>
    <row r="105" spans="1:6" x14ac:dyDescent="0.35">
      <c r="A105">
        <v>0</v>
      </c>
      <c r="B105">
        <v>0</v>
      </c>
      <c r="C105" t="s">
        <v>61</v>
      </c>
      <c r="D105" t="s">
        <v>107</v>
      </c>
      <c r="E105" t="s">
        <v>113</v>
      </c>
      <c r="F105">
        <v>162</v>
      </c>
    </row>
    <row r="106" spans="1:6" x14ac:dyDescent="0.35">
      <c r="A106">
        <v>0</v>
      </c>
      <c r="B106">
        <v>0</v>
      </c>
      <c r="C106" t="s">
        <v>60</v>
      </c>
      <c r="D106" t="s">
        <v>105</v>
      </c>
      <c r="E106" t="s">
        <v>112</v>
      </c>
      <c r="F106">
        <v>1</v>
      </c>
    </row>
    <row r="107" spans="1:6" x14ac:dyDescent="0.35">
      <c r="A107">
        <v>1</v>
      </c>
      <c r="B107">
        <v>1</v>
      </c>
      <c r="C107" t="s">
        <v>60</v>
      </c>
      <c r="D107" t="s">
        <v>107</v>
      </c>
      <c r="E107" t="s">
        <v>56</v>
      </c>
      <c r="F107">
        <v>4</v>
      </c>
    </row>
    <row r="108" spans="1:6" x14ac:dyDescent="0.35">
      <c r="A108">
        <v>0</v>
      </c>
      <c r="B108">
        <v>0</v>
      </c>
      <c r="C108" t="s">
        <v>60</v>
      </c>
      <c r="D108" t="s">
        <v>106</v>
      </c>
      <c r="E108" t="s">
        <v>56</v>
      </c>
      <c r="F108">
        <v>8</v>
      </c>
    </row>
    <row r="109" spans="1:6" x14ac:dyDescent="0.35">
      <c r="A109">
        <v>1</v>
      </c>
      <c r="B109">
        <v>1</v>
      </c>
      <c r="C109" t="s">
        <v>60</v>
      </c>
      <c r="D109" t="s">
        <v>108</v>
      </c>
      <c r="E109" t="s">
        <v>111</v>
      </c>
      <c r="F109">
        <v>13</v>
      </c>
    </row>
    <row r="110" spans="1:6" x14ac:dyDescent="0.35">
      <c r="A110">
        <v>0</v>
      </c>
      <c r="B110">
        <v>1</v>
      </c>
      <c r="C110" t="s">
        <v>61</v>
      </c>
      <c r="D110" t="s">
        <v>66</v>
      </c>
      <c r="E110" t="s">
        <v>113</v>
      </c>
      <c r="F110">
        <v>4</v>
      </c>
    </row>
    <row r="111" spans="1:6" x14ac:dyDescent="0.35">
      <c r="A111">
        <v>0</v>
      </c>
      <c r="B111">
        <v>0</v>
      </c>
      <c r="C111" t="s">
        <v>61</v>
      </c>
      <c r="D111" t="s">
        <v>66</v>
      </c>
      <c r="E111" t="s">
        <v>113</v>
      </c>
      <c r="F111">
        <v>351</v>
      </c>
    </row>
    <row r="112" spans="1:6" x14ac:dyDescent="0.35">
      <c r="A112">
        <v>0</v>
      </c>
      <c r="B112">
        <v>1</v>
      </c>
      <c r="C112" t="s">
        <v>60</v>
      </c>
      <c r="D112" t="s">
        <v>107</v>
      </c>
      <c r="E112" t="s">
        <v>113</v>
      </c>
      <c r="F112">
        <v>3</v>
      </c>
    </row>
    <row r="113" spans="1:6" x14ac:dyDescent="0.35">
      <c r="A113">
        <v>1</v>
      </c>
      <c r="B113">
        <v>0</v>
      </c>
      <c r="C113" t="s">
        <v>61</v>
      </c>
      <c r="D113" t="s">
        <v>107</v>
      </c>
      <c r="E113" t="s">
        <v>122</v>
      </c>
      <c r="F113">
        <v>1</v>
      </c>
    </row>
    <row r="114" spans="1:6" x14ac:dyDescent="0.35">
      <c r="A114">
        <v>1</v>
      </c>
      <c r="B114">
        <v>0</v>
      </c>
      <c r="C114" t="s">
        <v>60</v>
      </c>
      <c r="D114" t="s">
        <v>107</v>
      </c>
      <c r="E114" t="s">
        <v>112</v>
      </c>
      <c r="F114">
        <v>1</v>
      </c>
    </row>
    <row r="115" spans="1:6" x14ac:dyDescent="0.35">
      <c r="A115">
        <v>1</v>
      </c>
      <c r="B115">
        <v>0</v>
      </c>
      <c r="C115" t="s">
        <v>61</v>
      </c>
      <c r="D115" t="s">
        <v>107</v>
      </c>
      <c r="E115" t="s">
        <v>113</v>
      </c>
      <c r="F115">
        <v>2</v>
      </c>
    </row>
    <row r="116" spans="1:6" x14ac:dyDescent="0.35">
      <c r="A116">
        <v>0</v>
      </c>
      <c r="B116">
        <v>1</v>
      </c>
      <c r="C116" t="s">
        <v>60</v>
      </c>
      <c r="D116" t="s">
        <v>106</v>
      </c>
      <c r="E116" t="s">
        <v>111</v>
      </c>
      <c r="F116">
        <v>1</v>
      </c>
    </row>
    <row r="117" spans="1:6" x14ac:dyDescent="0.35">
      <c r="A117">
        <v>0</v>
      </c>
      <c r="B117">
        <v>0</v>
      </c>
      <c r="C117" t="s">
        <v>103</v>
      </c>
      <c r="D117" t="s">
        <v>66</v>
      </c>
      <c r="E117" t="s">
        <v>114</v>
      </c>
      <c r="F117">
        <v>1</v>
      </c>
    </row>
    <row r="118" spans="1:6" x14ac:dyDescent="0.35">
      <c r="A118">
        <v>1</v>
      </c>
      <c r="B118">
        <v>0</v>
      </c>
      <c r="C118" t="s">
        <v>61</v>
      </c>
      <c r="D118" t="s">
        <v>108</v>
      </c>
      <c r="E118" t="s">
        <v>122</v>
      </c>
      <c r="F118">
        <v>2</v>
      </c>
    </row>
    <row r="119" spans="1:6" x14ac:dyDescent="0.35">
      <c r="A119">
        <v>1</v>
      </c>
      <c r="B119">
        <v>0</v>
      </c>
      <c r="C119" t="s">
        <v>60</v>
      </c>
      <c r="D119" t="s">
        <v>107</v>
      </c>
      <c r="E119" t="s">
        <v>122</v>
      </c>
      <c r="F119">
        <v>1</v>
      </c>
    </row>
    <row r="120" spans="1:6" x14ac:dyDescent="0.35">
      <c r="A120">
        <v>0</v>
      </c>
      <c r="B120">
        <v>1</v>
      </c>
      <c r="C120" t="s">
        <v>60</v>
      </c>
      <c r="D120" t="s">
        <v>106</v>
      </c>
      <c r="E120" t="s">
        <v>56</v>
      </c>
      <c r="F120">
        <v>1</v>
      </c>
    </row>
    <row r="121" spans="1:6" x14ac:dyDescent="0.35">
      <c r="A121">
        <v>0</v>
      </c>
      <c r="B121">
        <v>0</v>
      </c>
      <c r="C121" t="s">
        <v>61</v>
      </c>
      <c r="D121" t="s">
        <v>105</v>
      </c>
      <c r="E121" t="s">
        <v>56</v>
      </c>
      <c r="F121">
        <v>1</v>
      </c>
    </row>
    <row r="122" spans="1:6" x14ac:dyDescent="0.35">
      <c r="A122">
        <v>0</v>
      </c>
      <c r="B122">
        <v>0</v>
      </c>
      <c r="C122" t="s">
        <v>61</v>
      </c>
      <c r="D122" t="s">
        <v>106</v>
      </c>
      <c r="E122" t="s">
        <v>114</v>
      </c>
      <c r="F122">
        <v>7</v>
      </c>
    </row>
    <row r="123" spans="1:6" x14ac:dyDescent="0.35">
      <c r="A123">
        <v>0</v>
      </c>
      <c r="B123">
        <v>0</v>
      </c>
      <c r="C123" t="s">
        <v>60</v>
      </c>
      <c r="D123" t="s">
        <v>106</v>
      </c>
      <c r="E123" t="s">
        <v>114</v>
      </c>
      <c r="F123">
        <v>4</v>
      </c>
    </row>
    <row r="124" spans="1:6" x14ac:dyDescent="0.35">
      <c r="A124">
        <v>1</v>
      </c>
      <c r="B124">
        <v>0</v>
      </c>
      <c r="C124" t="s">
        <v>61</v>
      </c>
      <c r="D124" t="s">
        <v>105</v>
      </c>
      <c r="E124" t="s">
        <v>111</v>
      </c>
      <c r="F124">
        <v>1</v>
      </c>
    </row>
    <row r="125" spans="1:6" x14ac:dyDescent="0.35">
      <c r="A125">
        <v>0</v>
      </c>
      <c r="B125">
        <v>0</v>
      </c>
      <c r="C125" t="s">
        <v>60</v>
      </c>
      <c r="D125" t="s">
        <v>106</v>
      </c>
      <c r="E125" t="s">
        <v>111</v>
      </c>
      <c r="F125">
        <v>21</v>
      </c>
    </row>
    <row r="126" spans="1:6" x14ac:dyDescent="0.35">
      <c r="A126">
        <v>1</v>
      </c>
      <c r="B126">
        <v>1</v>
      </c>
      <c r="C126" t="s">
        <v>60</v>
      </c>
      <c r="D126" t="s">
        <v>106</v>
      </c>
      <c r="E126" t="s">
        <v>111</v>
      </c>
      <c r="F126">
        <v>2</v>
      </c>
    </row>
    <row r="127" spans="1:6" x14ac:dyDescent="0.35">
      <c r="A127">
        <v>0</v>
      </c>
      <c r="B127">
        <v>0</v>
      </c>
      <c r="C127" t="s">
        <v>61</v>
      </c>
      <c r="D127" t="s">
        <v>108</v>
      </c>
      <c r="E127" t="s">
        <v>114</v>
      </c>
      <c r="F127">
        <v>211</v>
      </c>
    </row>
    <row r="128" spans="1:6" x14ac:dyDescent="0.35">
      <c r="A128">
        <v>1</v>
      </c>
      <c r="B128">
        <v>0</v>
      </c>
      <c r="C128" t="s">
        <v>61</v>
      </c>
      <c r="D128" t="s">
        <v>108</v>
      </c>
      <c r="E128" t="s">
        <v>56</v>
      </c>
      <c r="F128">
        <v>9</v>
      </c>
    </row>
    <row r="129" spans="1:6" x14ac:dyDescent="0.35">
      <c r="A129">
        <v>0</v>
      </c>
      <c r="B129">
        <v>1</v>
      </c>
      <c r="C129" t="s">
        <v>61</v>
      </c>
      <c r="D129" t="s">
        <v>107</v>
      </c>
      <c r="E129" t="s">
        <v>56</v>
      </c>
      <c r="F129">
        <v>7</v>
      </c>
    </row>
    <row r="130" spans="1:6" x14ac:dyDescent="0.35">
      <c r="A130">
        <v>0</v>
      </c>
      <c r="B130">
        <v>1</v>
      </c>
      <c r="C130" t="s">
        <v>61</v>
      </c>
      <c r="D130" t="s">
        <v>66</v>
      </c>
      <c r="E130" t="s">
        <v>111</v>
      </c>
      <c r="F130">
        <v>190</v>
      </c>
    </row>
    <row r="131" spans="1:6" x14ac:dyDescent="0.35">
      <c r="A131">
        <v>1</v>
      </c>
      <c r="B131">
        <v>0</v>
      </c>
      <c r="C131" t="s">
        <v>61</v>
      </c>
      <c r="D131" t="s">
        <v>66</v>
      </c>
      <c r="E131" t="s">
        <v>112</v>
      </c>
      <c r="F131">
        <v>3</v>
      </c>
    </row>
    <row r="132" spans="1:6" x14ac:dyDescent="0.35">
      <c r="A132">
        <v>1</v>
      </c>
      <c r="B132">
        <v>1</v>
      </c>
      <c r="C132" t="s">
        <v>60</v>
      </c>
      <c r="D132" t="s">
        <v>107</v>
      </c>
      <c r="E132" t="s">
        <v>114</v>
      </c>
      <c r="F132">
        <v>1</v>
      </c>
    </row>
    <row r="133" spans="1:6" x14ac:dyDescent="0.35">
      <c r="A133">
        <v>0</v>
      </c>
      <c r="B133">
        <v>1</v>
      </c>
      <c r="C133" t="s">
        <v>61</v>
      </c>
      <c r="D133" t="s">
        <v>108</v>
      </c>
      <c r="E133" t="s">
        <v>114</v>
      </c>
      <c r="F133">
        <v>6</v>
      </c>
    </row>
    <row r="134" spans="1:6" x14ac:dyDescent="0.35">
      <c r="A134">
        <v>0</v>
      </c>
      <c r="B134">
        <v>0</v>
      </c>
      <c r="C134" t="s">
        <v>61</v>
      </c>
      <c r="D134" t="s">
        <v>107</v>
      </c>
      <c r="E134" t="s">
        <v>56</v>
      </c>
      <c r="F134">
        <v>139</v>
      </c>
    </row>
    <row r="135" spans="1:6" x14ac:dyDescent="0.35">
      <c r="A135">
        <v>1</v>
      </c>
      <c r="B135">
        <v>0</v>
      </c>
      <c r="C135" t="s">
        <v>61</v>
      </c>
      <c r="D135" t="s">
        <v>106</v>
      </c>
      <c r="E135" t="s">
        <v>112</v>
      </c>
      <c r="F135">
        <v>1</v>
      </c>
    </row>
    <row r="136" spans="1:6" x14ac:dyDescent="0.35">
      <c r="A136">
        <v>1</v>
      </c>
      <c r="B136">
        <v>0</v>
      </c>
      <c r="C136" t="s">
        <v>61</v>
      </c>
      <c r="D136" t="s">
        <v>106</v>
      </c>
      <c r="E136" t="s">
        <v>114</v>
      </c>
      <c r="F136">
        <v>1</v>
      </c>
    </row>
    <row r="137" spans="1:6" x14ac:dyDescent="0.35">
      <c r="A137">
        <v>1</v>
      </c>
      <c r="B137">
        <v>0</v>
      </c>
      <c r="C137" t="s">
        <v>60</v>
      </c>
      <c r="D137" t="s">
        <v>105</v>
      </c>
      <c r="E137" t="s">
        <v>112</v>
      </c>
      <c r="F137">
        <v>1</v>
      </c>
    </row>
    <row r="138" spans="1:6" x14ac:dyDescent="0.35">
      <c r="A138">
        <v>0</v>
      </c>
      <c r="B138">
        <v>0</v>
      </c>
      <c r="C138" t="s">
        <v>61</v>
      </c>
      <c r="D138" t="s">
        <v>66</v>
      </c>
      <c r="E138" t="s">
        <v>112</v>
      </c>
      <c r="F138">
        <v>304</v>
      </c>
    </row>
    <row r="139" spans="1:6" x14ac:dyDescent="0.35">
      <c r="A139">
        <v>1</v>
      </c>
      <c r="B139">
        <v>0</v>
      </c>
      <c r="C139" t="s">
        <v>60</v>
      </c>
      <c r="D139" t="s">
        <v>106</v>
      </c>
      <c r="E139" t="s">
        <v>56</v>
      </c>
      <c r="F139">
        <v>1</v>
      </c>
    </row>
    <row r="140" spans="1:6" x14ac:dyDescent="0.35">
      <c r="A140">
        <v>0</v>
      </c>
      <c r="B140">
        <v>1</v>
      </c>
      <c r="C140" t="s">
        <v>61</v>
      </c>
      <c r="D140" t="s">
        <v>106</v>
      </c>
      <c r="E140" t="s">
        <v>113</v>
      </c>
      <c r="F140">
        <v>1</v>
      </c>
    </row>
    <row r="141" spans="1:6" x14ac:dyDescent="0.35">
      <c r="A141">
        <v>0</v>
      </c>
      <c r="B141">
        <v>1</v>
      </c>
      <c r="C141" t="s">
        <v>61</v>
      </c>
      <c r="D141" t="s">
        <v>66</v>
      </c>
      <c r="E141" t="s">
        <v>112</v>
      </c>
      <c r="F141">
        <v>7</v>
      </c>
    </row>
    <row r="142" spans="1:6" x14ac:dyDescent="0.35">
      <c r="A142">
        <v>1</v>
      </c>
      <c r="B142">
        <v>0</v>
      </c>
      <c r="C142" t="s">
        <v>60</v>
      </c>
      <c r="D142" t="s">
        <v>107</v>
      </c>
      <c r="E142" t="s">
        <v>114</v>
      </c>
      <c r="F142">
        <v>5</v>
      </c>
    </row>
    <row r="143" spans="1:6" x14ac:dyDescent="0.35">
      <c r="A143">
        <v>0</v>
      </c>
      <c r="B143">
        <v>1</v>
      </c>
      <c r="C143" t="s">
        <v>60</v>
      </c>
      <c r="D143" t="s">
        <v>108</v>
      </c>
      <c r="E143" t="s">
        <v>114</v>
      </c>
      <c r="F143">
        <v>5</v>
      </c>
    </row>
    <row r="144" spans="1:6" x14ac:dyDescent="0.35">
      <c r="A144">
        <v>0</v>
      </c>
      <c r="B144">
        <v>0</v>
      </c>
      <c r="C144" t="s">
        <v>60</v>
      </c>
      <c r="D144" t="s">
        <v>108</v>
      </c>
      <c r="E144" t="s">
        <v>114</v>
      </c>
      <c r="F144">
        <v>115</v>
      </c>
    </row>
    <row r="145" spans="1:6" x14ac:dyDescent="0.35">
      <c r="A145">
        <v>0</v>
      </c>
      <c r="B145">
        <v>0</v>
      </c>
      <c r="C145" t="s">
        <v>61</v>
      </c>
      <c r="D145" t="s">
        <v>105</v>
      </c>
      <c r="E145" t="s">
        <v>114</v>
      </c>
      <c r="F145">
        <v>1</v>
      </c>
    </row>
    <row r="146" spans="1:6" x14ac:dyDescent="0.35">
      <c r="A146">
        <v>0</v>
      </c>
      <c r="B146">
        <v>0</v>
      </c>
      <c r="C146" t="s">
        <v>60</v>
      </c>
      <c r="D146" t="s">
        <v>107</v>
      </c>
      <c r="E146" t="s">
        <v>114</v>
      </c>
      <c r="F146">
        <v>33</v>
      </c>
    </row>
    <row r="147" spans="1:6" x14ac:dyDescent="0.35">
      <c r="A147">
        <v>0</v>
      </c>
      <c r="B147">
        <v>0</v>
      </c>
      <c r="C147" t="s">
        <v>61</v>
      </c>
      <c r="D147" t="s">
        <v>107</v>
      </c>
      <c r="E147" t="s">
        <v>112</v>
      </c>
      <c r="F147">
        <v>147</v>
      </c>
    </row>
    <row r="148" spans="1:6" x14ac:dyDescent="0.35">
      <c r="A148">
        <v>1</v>
      </c>
      <c r="B148">
        <v>0</v>
      </c>
      <c r="C148" t="s">
        <v>61</v>
      </c>
      <c r="D148" t="s">
        <v>66</v>
      </c>
      <c r="E148" t="s">
        <v>111</v>
      </c>
      <c r="F148">
        <v>26</v>
      </c>
    </row>
    <row r="149" spans="1:6" x14ac:dyDescent="0.35">
      <c r="A149">
        <v>1</v>
      </c>
      <c r="B149">
        <v>0</v>
      </c>
      <c r="C149" t="s">
        <v>60</v>
      </c>
      <c r="D149" t="s">
        <v>107</v>
      </c>
      <c r="E149" t="s">
        <v>56</v>
      </c>
      <c r="F149">
        <v>3</v>
      </c>
    </row>
    <row r="150" spans="1:6" x14ac:dyDescent="0.35">
      <c r="A150">
        <v>0</v>
      </c>
      <c r="B150">
        <v>1</v>
      </c>
      <c r="C150" t="s">
        <v>61</v>
      </c>
      <c r="D150" t="s">
        <v>66</v>
      </c>
      <c r="E150" t="s">
        <v>122</v>
      </c>
      <c r="F150">
        <v>1</v>
      </c>
    </row>
    <row r="151" spans="1:6" x14ac:dyDescent="0.35">
      <c r="A151">
        <v>1</v>
      </c>
      <c r="B151">
        <v>0</v>
      </c>
      <c r="C151" t="s">
        <v>60</v>
      </c>
      <c r="D151" t="s">
        <v>105</v>
      </c>
      <c r="E151" t="s">
        <v>111</v>
      </c>
      <c r="F151">
        <v>1</v>
      </c>
    </row>
    <row r="152" spans="1:6" x14ac:dyDescent="0.35">
      <c r="A152">
        <v>0</v>
      </c>
      <c r="B152">
        <v>0</v>
      </c>
      <c r="C152" t="s">
        <v>61</v>
      </c>
      <c r="D152" t="s">
        <v>66</v>
      </c>
      <c r="E152" t="s">
        <v>122</v>
      </c>
      <c r="F152">
        <v>68</v>
      </c>
    </row>
    <row r="153" spans="1:6" x14ac:dyDescent="0.35">
      <c r="A153">
        <v>1</v>
      </c>
      <c r="B153">
        <v>1</v>
      </c>
      <c r="C153" t="s">
        <v>61</v>
      </c>
      <c r="D153" t="s">
        <v>106</v>
      </c>
      <c r="E153" t="s">
        <v>114</v>
      </c>
      <c r="F153">
        <v>1</v>
      </c>
    </row>
    <row r="154" spans="1:6" x14ac:dyDescent="0.35">
      <c r="A154">
        <v>0</v>
      </c>
      <c r="B154">
        <v>0</v>
      </c>
      <c r="C154" t="s">
        <v>60</v>
      </c>
      <c r="D154" t="s">
        <v>66</v>
      </c>
      <c r="E154" t="s">
        <v>113</v>
      </c>
      <c r="F154">
        <v>193</v>
      </c>
    </row>
    <row r="155" spans="1:6" x14ac:dyDescent="0.35">
      <c r="A155">
        <v>1</v>
      </c>
      <c r="B155">
        <v>0</v>
      </c>
      <c r="C155" t="s">
        <v>60</v>
      </c>
      <c r="D155" t="s">
        <v>106</v>
      </c>
      <c r="E155" t="s">
        <v>111</v>
      </c>
      <c r="F155">
        <v>7</v>
      </c>
    </row>
    <row r="156" spans="1:6" x14ac:dyDescent="0.35">
      <c r="A156">
        <v>1</v>
      </c>
      <c r="B156">
        <v>0</v>
      </c>
      <c r="C156" t="s">
        <v>60</v>
      </c>
      <c r="D156" t="s">
        <v>108</v>
      </c>
      <c r="E156" t="s">
        <v>122</v>
      </c>
      <c r="F156">
        <v>1</v>
      </c>
    </row>
    <row r="157" spans="1:6" x14ac:dyDescent="0.35">
      <c r="A157">
        <v>1</v>
      </c>
      <c r="B157">
        <v>1</v>
      </c>
      <c r="C157" t="s">
        <v>61</v>
      </c>
      <c r="D157" t="s">
        <v>66</v>
      </c>
      <c r="E157" t="s">
        <v>111</v>
      </c>
      <c r="F157">
        <v>13</v>
      </c>
    </row>
    <row r="158" spans="1:6" x14ac:dyDescent="0.35">
      <c r="A158">
        <v>0</v>
      </c>
      <c r="B158">
        <v>1</v>
      </c>
      <c r="C158" t="s">
        <v>61</v>
      </c>
      <c r="D158" t="s">
        <v>107</v>
      </c>
      <c r="E158" t="s">
        <v>122</v>
      </c>
      <c r="F158">
        <v>1</v>
      </c>
    </row>
    <row r="159" spans="1:6" x14ac:dyDescent="0.35">
      <c r="A159">
        <v>0</v>
      </c>
      <c r="B159">
        <v>0</v>
      </c>
      <c r="C159" t="s">
        <v>60</v>
      </c>
      <c r="D159" t="s">
        <v>108</v>
      </c>
      <c r="E159" t="s">
        <v>56</v>
      </c>
      <c r="F159">
        <v>238</v>
      </c>
    </row>
    <row r="160" spans="1:6" x14ac:dyDescent="0.35">
      <c r="A160">
        <v>0</v>
      </c>
      <c r="B160">
        <v>1</v>
      </c>
      <c r="C160" t="s">
        <v>60</v>
      </c>
      <c r="D160" t="s">
        <v>107</v>
      </c>
      <c r="E160" t="s">
        <v>114</v>
      </c>
      <c r="F160">
        <v>1</v>
      </c>
    </row>
    <row r="161" spans="1:6" x14ac:dyDescent="0.35">
      <c r="A161">
        <v>0</v>
      </c>
      <c r="B161">
        <v>1</v>
      </c>
      <c r="C161" t="s">
        <v>61</v>
      </c>
      <c r="D161" t="s">
        <v>107</v>
      </c>
      <c r="E161" t="s">
        <v>111</v>
      </c>
      <c r="F161">
        <v>35</v>
      </c>
    </row>
    <row r="162" spans="1:6" x14ac:dyDescent="0.35">
      <c r="A162">
        <v>0</v>
      </c>
      <c r="B162">
        <v>1</v>
      </c>
      <c r="C162" t="s">
        <v>60</v>
      </c>
      <c r="D162" t="s">
        <v>66</v>
      </c>
      <c r="E162" t="s">
        <v>114</v>
      </c>
      <c r="F162">
        <v>6</v>
      </c>
    </row>
    <row r="163" spans="1:6" x14ac:dyDescent="0.35">
      <c r="A163">
        <v>0</v>
      </c>
      <c r="B163">
        <v>0</v>
      </c>
      <c r="C163" t="s">
        <v>60</v>
      </c>
      <c r="D163" t="s">
        <v>66</v>
      </c>
      <c r="E163" t="s">
        <v>114</v>
      </c>
      <c r="F163">
        <v>120</v>
      </c>
    </row>
    <row r="164" spans="1:6" x14ac:dyDescent="0.35">
      <c r="A164">
        <v>0</v>
      </c>
      <c r="B164">
        <v>1</v>
      </c>
      <c r="C164" t="s">
        <v>60</v>
      </c>
      <c r="D164" t="s">
        <v>66</v>
      </c>
      <c r="E164" t="s">
        <v>113</v>
      </c>
      <c r="F164">
        <v>6</v>
      </c>
    </row>
    <row r="165" spans="1:6" x14ac:dyDescent="0.35">
      <c r="A165">
        <v>0</v>
      </c>
      <c r="B165">
        <v>0</v>
      </c>
      <c r="C165" t="s">
        <v>61</v>
      </c>
      <c r="D165" t="s">
        <v>107</v>
      </c>
      <c r="E165" t="s">
        <v>122</v>
      </c>
      <c r="F165">
        <v>59</v>
      </c>
    </row>
    <row r="166" spans="1:6" x14ac:dyDescent="0.35">
      <c r="A166">
        <v>0</v>
      </c>
      <c r="B166">
        <v>0</v>
      </c>
      <c r="C166" t="s">
        <v>61</v>
      </c>
      <c r="D166" t="s">
        <v>107</v>
      </c>
      <c r="E166" t="s">
        <v>111</v>
      </c>
      <c r="F166">
        <v>531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C00000"/>
  </sheetPr>
  <dimension ref="A1:S13"/>
  <sheetViews>
    <sheetView zoomScale="70" zoomScaleNormal="70" workbookViewId="0"/>
  </sheetViews>
  <sheetFormatPr defaultColWidth="9.08984375" defaultRowHeight="14.5" x14ac:dyDescent="0.35"/>
  <cols>
    <col min="1" max="1" width="2" style="69" customWidth="1"/>
    <col min="2" max="2" width="14.6328125" style="80" customWidth="1"/>
    <col min="3" max="3" width="41.54296875" style="80" customWidth="1"/>
    <col min="4" max="4" width="3.08984375" style="80" customWidth="1"/>
    <col min="5" max="6" width="13.6328125" style="80" customWidth="1"/>
    <col min="7" max="7" width="24.6328125" style="80" customWidth="1"/>
    <col min="8" max="8" width="3.08984375" style="82" customWidth="1"/>
    <col min="9" max="10" width="13.6328125" style="80" customWidth="1"/>
    <col min="11" max="11" width="24.6328125" style="80" customWidth="1"/>
    <col min="12" max="12" width="3.08984375" style="82" customWidth="1"/>
    <col min="13" max="14" width="13.6328125" style="80" customWidth="1"/>
    <col min="15" max="15" width="24.6328125" style="80" customWidth="1"/>
    <col min="16" max="16" width="3.08984375" style="82" customWidth="1"/>
    <col min="17" max="18" width="13.6328125" style="80" customWidth="1"/>
    <col min="19" max="19" width="24.6328125" style="80" customWidth="1"/>
    <col min="20" max="21" width="15.36328125" style="80" customWidth="1"/>
    <col min="22" max="16384" width="9.08984375" style="80"/>
  </cols>
  <sheetData>
    <row r="1" spans="1:19" s="60" customFormat="1" ht="14.15" customHeight="1" x14ac:dyDescent="0.3">
      <c r="B1" s="61" t="s">
        <v>0</v>
      </c>
      <c r="H1" s="62"/>
      <c r="L1" s="62"/>
      <c r="P1" s="62"/>
    </row>
    <row r="2" spans="1:19" s="60" customFormat="1" ht="14.15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77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5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5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5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5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</sheetData>
  <mergeCells count="2">
    <mergeCell ref="B13:S13"/>
    <mergeCell ref="C4:N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C00000"/>
  </sheetPr>
  <dimension ref="B4:W481"/>
  <sheetViews>
    <sheetView workbookViewId="0"/>
  </sheetViews>
  <sheetFormatPr defaultRowHeight="14.5" x14ac:dyDescent="0.35"/>
  <cols>
    <col min="11" max="11" width="10.54296875" bestFit="1" customWidth="1"/>
    <col min="12" max="18" width="11.6328125" customWidth="1"/>
    <col min="19" max="23" width="10.54296875" bestFit="1" customWidth="1"/>
  </cols>
  <sheetData>
    <row r="4" spans="2:23" ht="14.4" x14ac:dyDescent="0.3">
      <c r="B4" t="s">
        <v>123</v>
      </c>
      <c r="C4" t="s">
        <v>124</v>
      </c>
      <c r="D4" t="s">
        <v>118</v>
      </c>
      <c r="E4" t="s">
        <v>119</v>
      </c>
      <c r="F4" t="s">
        <v>131</v>
      </c>
      <c r="G4" t="s">
        <v>121</v>
      </c>
    </row>
    <row r="5" spans="2:23" ht="14.4" x14ac:dyDescent="0.3">
      <c r="B5" s="127">
        <v>43921</v>
      </c>
      <c r="C5" t="s">
        <v>125</v>
      </c>
      <c r="D5">
        <v>1</v>
      </c>
      <c r="E5">
        <v>1</v>
      </c>
      <c r="F5" s="128">
        <v>43917</v>
      </c>
      <c r="G5">
        <v>1</v>
      </c>
    </row>
    <row r="6" spans="2:23" ht="14.4" x14ac:dyDescent="0.3">
      <c r="B6" s="127">
        <v>43942</v>
      </c>
      <c r="C6" t="s">
        <v>126</v>
      </c>
      <c r="D6">
        <v>0</v>
      </c>
      <c r="E6">
        <v>1</v>
      </c>
      <c r="F6" s="128">
        <v>43919</v>
      </c>
      <c r="G6">
        <v>12</v>
      </c>
    </row>
    <row r="7" spans="2:23" ht="14.4" x14ac:dyDescent="0.3">
      <c r="B7" s="127">
        <v>43943</v>
      </c>
      <c r="C7" t="s">
        <v>127</v>
      </c>
      <c r="D7">
        <v>0</v>
      </c>
      <c r="E7">
        <v>0</v>
      </c>
      <c r="F7" s="128">
        <v>43941</v>
      </c>
      <c r="G7">
        <v>511</v>
      </c>
    </row>
    <row r="8" spans="2:23" ht="14.4" x14ac:dyDescent="0.3">
      <c r="B8" s="127">
        <v>43907</v>
      </c>
      <c r="C8" t="s">
        <v>126</v>
      </c>
      <c r="D8">
        <v>0</v>
      </c>
      <c r="E8">
        <v>0</v>
      </c>
      <c r="F8" s="128">
        <v>43901</v>
      </c>
      <c r="G8">
        <v>11</v>
      </c>
      <c r="J8" t="s">
        <v>128</v>
      </c>
      <c r="K8" s="127">
        <v>43906</v>
      </c>
      <c r="L8" s="127">
        <v>43913</v>
      </c>
      <c r="M8" s="127">
        <v>43920</v>
      </c>
      <c r="N8" s="127">
        <v>43927</v>
      </c>
      <c r="O8" s="127">
        <v>43934</v>
      </c>
      <c r="P8" s="127">
        <v>43941</v>
      </c>
      <c r="Q8" s="127">
        <v>43948</v>
      </c>
      <c r="R8" s="127">
        <v>43955</v>
      </c>
      <c r="S8" s="127">
        <f>R8+7</f>
        <v>43962</v>
      </c>
      <c r="T8" s="127">
        <f>S8+7</f>
        <v>43969</v>
      </c>
      <c r="U8" s="127">
        <f>T8+7</f>
        <v>43976</v>
      </c>
      <c r="V8" s="127">
        <f>U8+7</f>
        <v>43983</v>
      </c>
      <c r="W8" s="127">
        <f>V8+7</f>
        <v>43990</v>
      </c>
    </row>
    <row r="9" spans="2:23" ht="14.4" x14ac:dyDescent="0.3">
      <c r="B9" s="127">
        <v>43952</v>
      </c>
      <c r="C9" t="s">
        <v>125</v>
      </c>
      <c r="D9">
        <v>0</v>
      </c>
      <c r="E9">
        <v>0</v>
      </c>
      <c r="F9" s="128">
        <v>43895</v>
      </c>
      <c r="G9">
        <v>2</v>
      </c>
      <c r="J9" t="s">
        <v>129</v>
      </c>
      <c r="K9">
        <f>IF(K10-J10&lt;5,"*",K10-J10)</f>
        <v>7</v>
      </c>
      <c r="L9">
        <f t="shared" ref="L9:R9" si="0">IF(L10-K10&lt;5,"*",L10-K10)</f>
        <v>64</v>
      </c>
      <c r="M9">
        <f t="shared" si="0"/>
        <v>149</v>
      </c>
      <c r="N9">
        <f t="shared" si="0"/>
        <v>239</v>
      </c>
      <c r="O9">
        <f t="shared" si="0"/>
        <v>226</v>
      </c>
      <c r="P9">
        <f t="shared" si="0"/>
        <v>163</v>
      </c>
      <c r="Q9">
        <f t="shared" si="0"/>
        <v>96</v>
      </c>
      <c r="R9">
        <f t="shared" si="0"/>
        <v>69</v>
      </c>
    </row>
    <row r="10" spans="2:23" ht="14.4" x14ac:dyDescent="0.3">
      <c r="B10" s="127">
        <v>43943</v>
      </c>
      <c r="C10" t="s">
        <v>126</v>
      </c>
      <c r="D10">
        <v>1</v>
      </c>
      <c r="E10">
        <v>0</v>
      </c>
      <c r="F10" s="128">
        <v>43939</v>
      </c>
      <c r="G10">
        <v>11</v>
      </c>
      <c r="J10">
        <f>SUMIFS($G$5:$G$5000,$E$5:$E$5000,1,$F$5:$F$5000,"&lt;"&amp;K8)</f>
        <v>2</v>
      </c>
      <c r="K10">
        <f t="shared" ref="K10:R10" si="1">SUMIFS($G$5:$G$5000,$E$5:$E$5000,1,$F$5:$F$5000,"&lt;"&amp;L8)</f>
        <v>9</v>
      </c>
      <c r="L10">
        <f t="shared" si="1"/>
        <v>73</v>
      </c>
      <c r="M10">
        <f t="shared" si="1"/>
        <v>222</v>
      </c>
      <c r="N10">
        <f t="shared" si="1"/>
        <v>461</v>
      </c>
      <c r="O10">
        <f t="shared" si="1"/>
        <v>687</v>
      </c>
      <c r="P10">
        <f t="shared" si="1"/>
        <v>850</v>
      </c>
      <c r="Q10">
        <f t="shared" si="1"/>
        <v>946</v>
      </c>
      <c r="R10">
        <f t="shared" si="1"/>
        <v>1015</v>
      </c>
    </row>
    <row r="11" spans="2:23" ht="14.4" x14ac:dyDescent="0.3">
      <c r="B11" s="127">
        <v>43933</v>
      </c>
      <c r="C11" t="s">
        <v>125</v>
      </c>
      <c r="D11">
        <v>0</v>
      </c>
      <c r="E11">
        <v>0</v>
      </c>
      <c r="F11" s="128">
        <v>43947</v>
      </c>
      <c r="G11">
        <v>351</v>
      </c>
    </row>
    <row r="12" spans="2:23" ht="14.4" x14ac:dyDescent="0.3">
      <c r="B12" s="127">
        <v>43949</v>
      </c>
      <c r="C12" t="s">
        <v>125</v>
      </c>
      <c r="D12">
        <v>0</v>
      </c>
      <c r="E12">
        <v>1</v>
      </c>
      <c r="F12" s="128">
        <v>43951</v>
      </c>
      <c r="G12">
        <v>16</v>
      </c>
    </row>
    <row r="13" spans="2:23" ht="14.4" x14ac:dyDescent="0.3">
      <c r="B13" s="127">
        <v>43927</v>
      </c>
      <c r="C13" t="s">
        <v>125</v>
      </c>
      <c r="D13">
        <v>1</v>
      </c>
      <c r="E13">
        <v>1</v>
      </c>
      <c r="F13" s="128">
        <v>43923</v>
      </c>
      <c r="G13">
        <v>5</v>
      </c>
    </row>
    <row r="14" spans="2:23" ht="14.4" x14ac:dyDescent="0.3">
      <c r="B14" s="127">
        <v>43919</v>
      </c>
      <c r="C14" t="s">
        <v>126</v>
      </c>
      <c r="D14">
        <v>1</v>
      </c>
      <c r="E14">
        <v>1</v>
      </c>
      <c r="F14" s="128">
        <v>43949</v>
      </c>
      <c r="G14">
        <v>3</v>
      </c>
      <c r="J14" t="s">
        <v>130</v>
      </c>
      <c r="K14" s="127">
        <v>43906</v>
      </c>
      <c r="L14" s="127">
        <v>43913</v>
      </c>
      <c r="M14" s="127">
        <v>43920</v>
      </c>
      <c r="N14" s="127">
        <v>43927</v>
      </c>
      <c r="O14" s="127">
        <v>43934</v>
      </c>
      <c r="P14" s="127">
        <v>43941</v>
      </c>
      <c r="Q14" s="127">
        <v>43948</v>
      </c>
      <c r="R14" s="127">
        <v>43955</v>
      </c>
      <c r="S14" s="127">
        <f>R14+7</f>
        <v>43962</v>
      </c>
      <c r="T14" s="127">
        <f>S14+7</f>
        <v>43969</v>
      </c>
      <c r="U14" s="127">
        <f>T14+7</f>
        <v>43976</v>
      </c>
      <c r="V14" s="127">
        <f>U14+7</f>
        <v>43983</v>
      </c>
      <c r="W14" s="127">
        <f>V14+7</f>
        <v>43990</v>
      </c>
    </row>
    <row r="15" spans="2:23" ht="14.4" x14ac:dyDescent="0.3">
      <c r="B15" s="127">
        <v>43931</v>
      </c>
      <c r="C15" t="s">
        <v>125</v>
      </c>
      <c r="D15">
        <v>0</v>
      </c>
      <c r="E15">
        <v>0</v>
      </c>
      <c r="F15" s="128">
        <v>43955</v>
      </c>
      <c r="G15">
        <v>230</v>
      </c>
      <c r="J15" t="s">
        <v>129</v>
      </c>
      <c r="K15">
        <f t="shared" ref="K15:R15" si="2">IF(K16-J16&lt;5,"*",K16-J16)</f>
        <v>5</v>
      </c>
      <c r="L15">
        <f t="shared" si="2"/>
        <v>42</v>
      </c>
      <c r="M15">
        <f t="shared" si="2"/>
        <v>79</v>
      </c>
      <c r="N15">
        <f t="shared" si="2"/>
        <v>106</v>
      </c>
      <c r="O15">
        <f t="shared" si="2"/>
        <v>83</v>
      </c>
      <c r="P15">
        <f t="shared" si="2"/>
        <v>71</v>
      </c>
      <c r="Q15">
        <f t="shared" si="2"/>
        <v>38</v>
      </c>
      <c r="R15">
        <f t="shared" si="2"/>
        <v>24</v>
      </c>
    </row>
    <row r="16" spans="2:23" ht="14.4" x14ac:dyDescent="0.3">
      <c r="B16" s="127">
        <v>43899</v>
      </c>
      <c r="C16" t="s">
        <v>39</v>
      </c>
      <c r="D16">
        <v>0</v>
      </c>
      <c r="E16">
        <v>0</v>
      </c>
      <c r="F16" s="128">
        <v>43961</v>
      </c>
      <c r="G16">
        <v>154</v>
      </c>
      <c r="J16">
        <f>SUMIFS($G$5:$G$5000,$D$5:$D$5000,1,$F$5:$F$5000,"&lt;"&amp;K14)</f>
        <v>1</v>
      </c>
      <c r="K16">
        <f t="shared" ref="K16:R16" si="3">SUMIFS($G$5:$G$5000,$D$5:$D$5000,1,$F$5:$F$5000,"&lt;"&amp;L14)</f>
        <v>6</v>
      </c>
      <c r="L16">
        <f t="shared" si="3"/>
        <v>48</v>
      </c>
      <c r="M16">
        <f t="shared" si="3"/>
        <v>127</v>
      </c>
      <c r="N16">
        <f t="shared" si="3"/>
        <v>233</v>
      </c>
      <c r="O16">
        <f t="shared" si="3"/>
        <v>316</v>
      </c>
      <c r="P16">
        <f t="shared" si="3"/>
        <v>387</v>
      </c>
      <c r="Q16">
        <f t="shared" si="3"/>
        <v>425</v>
      </c>
      <c r="R16">
        <f t="shared" si="3"/>
        <v>449</v>
      </c>
    </row>
    <row r="17" spans="2:7" ht="14.4" x14ac:dyDescent="0.3">
      <c r="B17" s="127">
        <v>43949</v>
      </c>
      <c r="C17" t="s">
        <v>126</v>
      </c>
      <c r="D17">
        <v>0</v>
      </c>
      <c r="E17">
        <v>0</v>
      </c>
      <c r="F17" s="128">
        <v>43938</v>
      </c>
      <c r="G17">
        <v>561</v>
      </c>
    </row>
    <row r="18" spans="2:7" ht="14.4" x14ac:dyDescent="0.3">
      <c r="B18" s="127">
        <v>43947</v>
      </c>
      <c r="C18" t="s">
        <v>127</v>
      </c>
      <c r="D18">
        <v>1</v>
      </c>
      <c r="E18">
        <v>0</v>
      </c>
      <c r="F18" s="128">
        <v>43953</v>
      </c>
      <c r="G18">
        <v>3</v>
      </c>
    </row>
    <row r="19" spans="2:7" ht="14.4" x14ac:dyDescent="0.3">
      <c r="B19" s="127">
        <v>43929</v>
      </c>
      <c r="C19" t="s">
        <v>127</v>
      </c>
      <c r="D19">
        <v>1</v>
      </c>
      <c r="E19">
        <v>1</v>
      </c>
      <c r="F19" s="128">
        <v>43943</v>
      </c>
      <c r="G19">
        <v>7</v>
      </c>
    </row>
    <row r="20" spans="2:7" ht="14.4" x14ac:dyDescent="0.3">
      <c r="B20" s="127">
        <v>43913</v>
      </c>
      <c r="C20" t="s">
        <v>39</v>
      </c>
      <c r="D20">
        <v>0</v>
      </c>
      <c r="E20">
        <v>1</v>
      </c>
      <c r="F20" s="128">
        <v>43902</v>
      </c>
      <c r="G20">
        <v>1</v>
      </c>
    </row>
    <row r="21" spans="2:7" ht="14.4" x14ac:dyDescent="0.3">
      <c r="B21" s="127">
        <v>43950</v>
      </c>
      <c r="C21" t="s">
        <v>127</v>
      </c>
      <c r="D21">
        <v>0</v>
      </c>
      <c r="E21">
        <v>1</v>
      </c>
      <c r="F21" s="128">
        <v>43925</v>
      </c>
      <c r="G21">
        <v>17</v>
      </c>
    </row>
    <row r="22" spans="2:7" x14ac:dyDescent="0.35">
      <c r="B22" s="127">
        <v>43954</v>
      </c>
      <c r="C22" t="s">
        <v>127</v>
      </c>
      <c r="D22">
        <v>1</v>
      </c>
      <c r="E22">
        <v>0</v>
      </c>
      <c r="F22" s="128">
        <v>43930</v>
      </c>
      <c r="G22">
        <v>18</v>
      </c>
    </row>
    <row r="23" spans="2:7" x14ac:dyDescent="0.35">
      <c r="B23" s="127">
        <v>43928</v>
      </c>
      <c r="C23" t="s">
        <v>125</v>
      </c>
      <c r="D23">
        <v>0</v>
      </c>
      <c r="E23">
        <v>1</v>
      </c>
      <c r="F23" s="128">
        <v>43945</v>
      </c>
      <c r="G23">
        <v>15</v>
      </c>
    </row>
    <row r="24" spans="2:7" x14ac:dyDescent="0.35">
      <c r="B24" s="127">
        <v>43925</v>
      </c>
      <c r="C24" t="s">
        <v>127</v>
      </c>
      <c r="D24">
        <v>0</v>
      </c>
      <c r="E24">
        <v>0</v>
      </c>
      <c r="F24" s="128">
        <v>43918</v>
      </c>
      <c r="G24">
        <v>342</v>
      </c>
    </row>
    <row r="25" spans="2:7" x14ac:dyDescent="0.35">
      <c r="B25" s="127">
        <v>43922</v>
      </c>
      <c r="C25" t="s">
        <v>126</v>
      </c>
      <c r="D25">
        <v>0</v>
      </c>
      <c r="E25">
        <v>0</v>
      </c>
      <c r="F25" s="128">
        <v>43921.875</v>
      </c>
      <c r="G25">
        <v>1</v>
      </c>
    </row>
    <row r="26" spans="2:7" x14ac:dyDescent="0.35">
      <c r="B26" s="127">
        <v>43950</v>
      </c>
      <c r="C26" t="s">
        <v>126</v>
      </c>
      <c r="D26">
        <v>1</v>
      </c>
      <c r="E26">
        <v>0</v>
      </c>
      <c r="F26" s="128">
        <v>43959</v>
      </c>
      <c r="G26">
        <v>3</v>
      </c>
    </row>
    <row r="27" spans="2:7" x14ac:dyDescent="0.35">
      <c r="B27" s="127">
        <v>43914</v>
      </c>
      <c r="C27" t="s">
        <v>126</v>
      </c>
      <c r="D27">
        <v>0</v>
      </c>
      <c r="E27">
        <v>1</v>
      </c>
      <c r="F27" s="128">
        <v>43931</v>
      </c>
      <c r="G27">
        <v>36</v>
      </c>
    </row>
    <row r="28" spans="2:7" x14ac:dyDescent="0.35">
      <c r="B28" s="127">
        <v>43946</v>
      </c>
      <c r="C28" t="s">
        <v>127</v>
      </c>
      <c r="D28">
        <v>1</v>
      </c>
      <c r="E28">
        <v>0</v>
      </c>
      <c r="F28" s="128">
        <v>43916</v>
      </c>
      <c r="G28">
        <v>6</v>
      </c>
    </row>
    <row r="29" spans="2:7" x14ac:dyDescent="0.35">
      <c r="B29" s="127">
        <v>43919</v>
      </c>
      <c r="C29" t="s">
        <v>126</v>
      </c>
      <c r="D29">
        <v>1</v>
      </c>
      <c r="E29">
        <v>0</v>
      </c>
      <c r="F29" s="128">
        <v>43922</v>
      </c>
      <c r="G29">
        <v>11</v>
      </c>
    </row>
    <row r="30" spans="2:7" x14ac:dyDescent="0.35">
      <c r="B30" s="127">
        <v>43929</v>
      </c>
      <c r="C30" t="s">
        <v>126</v>
      </c>
      <c r="D30">
        <v>0</v>
      </c>
      <c r="E30">
        <v>0</v>
      </c>
      <c r="F30" s="128">
        <v>43924</v>
      </c>
      <c r="G30">
        <v>629</v>
      </c>
    </row>
    <row r="31" spans="2:7" x14ac:dyDescent="0.35">
      <c r="B31" s="127">
        <v>43935</v>
      </c>
      <c r="C31" t="s">
        <v>125</v>
      </c>
      <c r="D31">
        <v>0</v>
      </c>
      <c r="E31">
        <v>1</v>
      </c>
      <c r="F31" s="128">
        <v>43939</v>
      </c>
      <c r="G31">
        <v>28</v>
      </c>
    </row>
    <row r="32" spans="2:7" x14ac:dyDescent="0.35">
      <c r="B32" s="127">
        <v>43947</v>
      </c>
      <c r="C32" t="s">
        <v>127</v>
      </c>
      <c r="D32">
        <v>1</v>
      </c>
      <c r="E32">
        <v>0</v>
      </c>
      <c r="F32" s="128">
        <v>43919</v>
      </c>
      <c r="G32">
        <v>12</v>
      </c>
    </row>
    <row r="33" spans="2:7" x14ac:dyDescent="0.35">
      <c r="B33" s="127">
        <v>43952</v>
      </c>
      <c r="C33" t="s">
        <v>126</v>
      </c>
      <c r="D33">
        <v>1</v>
      </c>
      <c r="E33">
        <v>1</v>
      </c>
      <c r="F33" s="128">
        <v>43937</v>
      </c>
      <c r="G33">
        <v>4</v>
      </c>
    </row>
    <row r="34" spans="2:7" x14ac:dyDescent="0.35">
      <c r="B34" s="127">
        <v>43921</v>
      </c>
      <c r="C34" t="s">
        <v>126</v>
      </c>
      <c r="D34">
        <v>0</v>
      </c>
      <c r="E34">
        <v>1</v>
      </c>
      <c r="F34" s="128">
        <v>43922</v>
      </c>
      <c r="G34">
        <v>21</v>
      </c>
    </row>
    <row r="35" spans="2:7" x14ac:dyDescent="0.35">
      <c r="B35" s="127">
        <v>43918</v>
      </c>
      <c r="C35" t="s">
        <v>126</v>
      </c>
      <c r="D35">
        <v>1</v>
      </c>
      <c r="E35">
        <v>0</v>
      </c>
      <c r="F35" s="128">
        <v>43950</v>
      </c>
      <c r="G35">
        <v>2</v>
      </c>
    </row>
    <row r="36" spans="2:7" x14ac:dyDescent="0.35">
      <c r="B36" s="127">
        <v>43948</v>
      </c>
      <c r="C36" t="s">
        <v>125</v>
      </c>
      <c r="D36">
        <v>0</v>
      </c>
      <c r="E36">
        <v>0</v>
      </c>
      <c r="F36" s="128">
        <v>43904</v>
      </c>
      <c r="G36">
        <v>22</v>
      </c>
    </row>
    <row r="37" spans="2:7" x14ac:dyDescent="0.35">
      <c r="B37" s="127">
        <v>43911</v>
      </c>
      <c r="C37" t="s">
        <v>125</v>
      </c>
      <c r="D37">
        <v>1</v>
      </c>
      <c r="E37">
        <v>0</v>
      </c>
      <c r="F37" s="128">
        <v>43936</v>
      </c>
      <c r="G37">
        <v>9</v>
      </c>
    </row>
    <row r="38" spans="2:7" x14ac:dyDescent="0.35">
      <c r="B38" s="127">
        <v>43933</v>
      </c>
      <c r="C38" t="s">
        <v>127</v>
      </c>
      <c r="D38">
        <v>0</v>
      </c>
      <c r="E38">
        <v>0</v>
      </c>
      <c r="F38" s="128">
        <v>43892</v>
      </c>
      <c r="G38">
        <v>1</v>
      </c>
    </row>
    <row r="39" spans="2:7" x14ac:dyDescent="0.35">
      <c r="B39" s="127">
        <v>43938</v>
      </c>
      <c r="C39" t="s">
        <v>127</v>
      </c>
      <c r="D39">
        <v>0</v>
      </c>
      <c r="E39">
        <v>0</v>
      </c>
      <c r="F39" s="128">
        <v>43944</v>
      </c>
      <c r="G39">
        <v>412</v>
      </c>
    </row>
    <row r="40" spans="2:7" x14ac:dyDescent="0.35">
      <c r="B40" s="127">
        <v>43938</v>
      </c>
      <c r="C40" t="s">
        <v>125</v>
      </c>
      <c r="D40">
        <v>0</v>
      </c>
      <c r="E40">
        <v>0</v>
      </c>
      <c r="F40" s="128">
        <v>43898</v>
      </c>
      <c r="G40">
        <v>5</v>
      </c>
    </row>
    <row r="41" spans="2:7" x14ac:dyDescent="0.35">
      <c r="B41" s="127">
        <v>43957</v>
      </c>
      <c r="C41" t="s">
        <v>126</v>
      </c>
      <c r="D41">
        <v>1</v>
      </c>
      <c r="E41">
        <v>0</v>
      </c>
      <c r="F41" s="128">
        <v>43942</v>
      </c>
      <c r="G41">
        <v>8</v>
      </c>
    </row>
    <row r="42" spans="2:7" x14ac:dyDescent="0.35">
      <c r="B42" s="127">
        <v>43935</v>
      </c>
      <c r="C42" t="s">
        <v>127</v>
      </c>
      <c r="D42">
        <v>0</v>
      </c>
      <c r="E42">
        <v>1</v>
      </c>
      <c r="F42" s="128">
        <v>43962</v>
      </c>
      <c r="G42">
        <v>4</v>
      </c>
    </row>
    <row r="43" spans="2:7" x14ac:dyDescent="0.35">
      <c r="B43" s="127">
        <v>43903</v>
      </c>
      <c r="C43" t="s">
        <v>125</v>
      </c>
      <c r="D43">
        <v>0</v>
      </c>
      <c r="E43">
        <v>0</v>
      </c>
      <c r="F43" s="128">
        <v>43958</v>
      </c>
      <c r="G43">
        <v>213</v>
      </c>
    </row>
    <row r="44" spans="2:7" x14ac:dyDescent="0.35">
      <c r="B44" s="127">
        <v>43946</v>
      </c>
      <c r="C44" t="s">
        <v>126</v>
      </c>
      <c r="D44">
        <v>0</v>
      </c>
      <c r="E44">
        <v>1</v>
      </c>
      <c r="F44" s="128">
        <v>43928</v>
      </c>
      <c r="G44">
        <v>28</v>
      </c>
    </row>
    <row r="45" spans="2:7" x14ac:dyDescent="0.35">
      <c r="B45" s="127">
        <v>43935</v>
      </c>
      <c r="C45" t="s">
        <v>126</v>
      </c>
      <c r="D45">
        <v>1</v>
      </c>
      <c r="E45">
        <v>1</v>
      </c>
      <c r="F45" s="128">
        <v>43926</v>
      </c>
      <c r="G45">
        <v>3</v>
      </c>
    </row>
    <row r="46" spans="2:7" x14ac:dyDescent="0.35">
      <c r="B46" s="127">
        <v>43914</v>
      </c>
      <c r="C46" t="s">
        <v>126</v>
      </c>
      <c r="D46">
        <v>0</v>
      </c>
      <c r="E46">
        <v>1</v>
      </c>
      <c r="F46" s="128">
        <v>43948</v>
      </c>
      <c r="G46">
        <v>15</v>
      </c>
    </row>
    <row r="47" spans="2:7" x14ac:dyDescent="0.35">
      <c r="B47" s="127">
        <v>43923</v>
      </c>
      <c r="C47" t="s">
        <v>125</v>
      </c>
      <c r="D47">
        <v>0</v>
      </c>
      <c r="E47">
        <v>1</v>
      </c>
      <c r="F47" s="128">
        <v>43954</v>
      </c>
      <c r="G47">
        <v>7</v>
      </c>
    </row>
    <row r="48" spans="2:7" x14ac:dyDescent="0.35">
      <c r="B48" s="127">
        <v>43939</v>
      </c>
      <c r="C48" t="s">
        <v>127</v>
      </c>
      <c r="D48">
        <v>0</v>
      </c>
      <c r="E48">
        <v>0</v>
      </c>
      <c r="F48" s="128">
        <v>43907</v>
      </c>
      <c r="G48">
        <v>48</v>
      </c>
    </row>
    <row r="49" spans="2:7" x14ac:dyDescent="0.35">
      <c r="B49" s="127">
        <v>43928</v>
      </c>
      <c r="C49" t="s">
        <v>127</v>
      </c>
      <c r="D49">
        <v>1</v>
      </c>
      <c r="E49">
        <v>0</v>
      </c>
      <c r="F49" s="128">
        <v>43933</v>
      </c>
      <c r="G49">
        <v>9</v>
      </c>
    </row>
    <row r="50" spans="2:7" x14ac:dyDescent="0.35">
      <c r="B50" s="127">
        <v>43925</v>
      </c>
      <c r="C50" t="s">
        <v>126</v>
      </c>
      <c r="D50">
        <v>1</v>
      </c>
      <c r="E50">
        <v>0</v>
      </c>
      <c r="F50" s="128">
        <v>43956</v>
      </c>
      <c r="G50">
        <v>4</v>
      </c>
    </row>
    <row r="51" spans="2:7" x14ac:dyDescent="0.35">
      <c r="B51" s="127">
        <v>43906</v>
      </c>
      <c r="C51" t="s">
        <v>39</v>
      </c>
      <c r="D51">
        <v>1</v>
      </c>
      <c r="E51">
        <v>1</v>
      </c>
      <c r="F51" s="128">
        <v>43946</v>
      </c>
      <c r="G51">
        <v>2</v>
      </c>
    </row>
    <row r="52" spans="2:7" x14ac:dyDescent="0.35">
      <c r="B52" s="127">
        <v>43917</v>
      </c>
      <c r="C52" t="s">
        <v>126</v>
      </c>
      <c r="D52">
        <v>0</v>
      </c>
      <c r="E52">
        <v>0</v>
      </c>
      <c r="F52" s="128">
        <v>43935</v>
      </c>
      <c r="G52">
        <v>599</v>
      </c>
    </row>
    <row r="53" spans="2:7" x14ac:dyDescent="0.35">
      <c r="B53" s="127">
        <v>43919</v>
      </c>
      <c r="C53" t="s">
        <v>125</v>
      </c>
      <c r="D53">
        <v>1</v>
      </c>
      <c r="E53">
        <v>1</v>
      </c>
      <c r="F53" s="128">
        <v>43920</v>
      </c>
      <c r="G53">
        <v>3</v>
      </c>
    </row>
    <row r="54" spans="2:7" x14ac:dyDescent="0.35">
      <c r="B54" s="127">
        <v>43931</v>
      </c>
      <c r="C54" t="s">
        <v>126</v>
      </c>
      <c r="D54">
        <v>1</v>
      </c>
      <c r="E54">
        <v>0</v>
      </c>
      <c r="F54" s="128">
        <v>43913</v>
      </c>
      <c r="G54">
        <v>3</v>
      </c>
    </row>
    <row r="55" spans="2:7" x14ac:dyDescent="0.35">
      <c r="B55" s="127">
        <v>43934</v>
      </c>
      <c r="C55" t="s">
        <v>125</v>
      </c>
      <c r="D55">
        <v>0</v>
      </c>
      <c r="E55">
        <v>0</v>
      </c>
      <c r="F55" s="128">
        <v>43915</v>
      </c>
      <c r="G55">
        <v>239</v>
      </c>
    </row>
    <row r="56" spans="2:7" x14ac:dyDescent="0.35">
      <c r="B56" s="127">
        <v>43920</v>
      </c>
      <c r="C56" t="s">
        <v>127</v>
      </c>
      <c r="D56">
        <v>0</v>
      </c>
      <c r="E56">
        <v>0</v>
      </c>
      <c r="F56" s="128">
        <v>43927</v>
      </c>
      <c r="G56">
        <v>689</v>
      </c>
    </row>
    <row r="57" spans="2:7" x14ac:dyDescent="0.35">
      <c r="B57" s="127">
        <v>43927</v>
      </c>
      <c r="C57" t="s">
        <v>126</v>
      </c>
      <c r="D57">
        <v>0</v>
      </c>
      <c r="E57">
        <v>0</v>
      </c>
      <c r="F57" s="128">
        <v>43919.958333333336</v>
      </c>
      <c r="G57">
        <v>21</v>
      </c>
    </row>
    <row r="58" spans="2:7" x14ac:dyDescent="0.35">
      <c r="B58" s="127">
        <v>43942</v>
      </c>
      <c r="C58" t="s">
        <v>127</v>
      </c>
      <c r="D58">
        <v>1</v>
      </c>
      <c r="E58">
        <v>1</v>
      </c>
      <c r="F58" s="128">
        <v>43940</v>
      </c>
      <c r="G58">
        <v>2</v>
      </c>
    </row>
    <row r="59" spans="2:7" x14ac:dyDescent="0.35">
      <c r="B59" s="127">
        <v>43920</v>
      </c>
      <c r="C59" t="s">
        <v>126</v>
      </c>
      <c r="D59">
        <v>1</v>
      </c>
      <c r="E59">
        <v>0</v>
      </c>
      <c r="F59" s="128">
        <v>43962</v>
      </c>
      <c r="G59">
        <v>2</v>
      </c>
    </row>
    <row r="60" spans="2:7" x14ac:dyDescent="0.35">
      <c r="B60" s="127">
        <v>43935</v>
      </c>
      <c r="C60" t="s">
        <v>125</v>
      </c>
      <c r="D60">
        <v>0</v>
      </c>
      <c r="E60">
        <v>1</v>
      </c>
      <c r="F60" s="128">
        <v>43942</v>
      </c>
      <c r="G60">
        <v>19</v>
      </c>
    </row>
    <row r="61" spans="2:7" x14ac:dyDescent="0.35">
      <c r="B61" s="127">
        <v>43953</v>
      </c>
      <c r="C61" t="s">
        <v>125</v>
      </c>
      <c r="D61">
        <v>0</v>
      </c>
      <c r="E61">
        <v>0</v>
      </c>
      <c r="F61" s="128">
        <v>43921</v>
      </c>
      <c r="G61">
        <v>347</v>
      </c>
    </row>
    <row r="62" spans="2:7" x14ac:dyDescent="0.35">
      <c r="B62" s="127">
        <v>43957</v>
      </c>
      <c r="C62" t="s">
        <v>125</v>
      </c>
      <c r="D62">
        <v>0</v>
      </c>
      <c r="E62">
        <v>0</v>
      </c>
      <c r="F62" s="128">
        <v>43899</v>
      </c>
      <c r="G62">
        <v>4</v>
      </c>
    </row>
    <row r="63" spans="2:7" x14ac:dyDescent="0.35">
      <c r="B63" s="127">
        <v>43928</v>
      </c>
      <c r="C63" t="s">
        <v>127</v>
      </c>
      <c r="D63">
        <v>0</v>
      </c>
      <c r="E63">
        <v>1</v>
      </c>
      <c r="F63" s="128">
        <v>43919.958333333336</v>
      </c>
      <c r="G63">
        <v>2</v>
      </c>
    </row>
    <row r="64" spans="2:7" x14ac:dyDescent="0.35">
      <c r="B64" s="127">
        <v>43941</v>
      </c>
      <c r="C64" t="s">
        <v>125</v>
      </c>
      <c r="D64">
        <v>0</v>
      </c>
      <c r="E64">
        <v>1</v>
      </c>
      <c r="F64" s="128">
        <v>43963</v>
      </c>
      <c r="G64">
        <v>1</v>
      </c>
    </row>
    <row r="65" spans="2:7" x14ac:dyDescent="0.35">
      <c r="B65" s="127">
        <v>43913</v>
      </c>
      <c r="C65" t="s">
        <v>127</v>
      </c>
      <c r="D65">
        <v>0</v>
      </c>
      <c r="E65">
        <v>1</v>
      </c>
      <c r="F65" s="128">
        <v>43940</v>
      </c>
      <c r="G65">
        <v>28</v>
      </c>
    </row>
    <row r="66" spans="2:7" x14ac:dyDescent="0.35">
      <c r="B66" s="127">
        <v>43913</v>
      </c>
      <c r="C66" t="s">
        <v>126</v>
      </c>
      <c r="D66">
        <v>0</v>
      </c>
      <c r="E66">
        <v>1</v>
      </c>
      <c r="F66" s="128">
        <v>43917</v>
      </c>
      <c r="G66">
        <v>6</v>
      </c>
    </row>
    <row r="67" spans="2:7" x14ac:dyDescent="0.35">
      <c r="B67" s="127">
        <v>43909</v>
      </c>
      <c r="C67" t="s">
        <v>125</v>
      </c>
      <c r="D67">
        <v>1</v>
      </c>
      <c r="E67">
        <v>1</v>
      </c>
      <c r="F67" s="128">
        <v>43938</v>
      </c>
      <c r="G67">
        <v>2</v>
      </c>
    </row>
    <row r="68" spans="2:7" x14ac:dyDescent="0.35">
      <c r="B68" s="127">
        <v>43944</v>
      </c>
      <c r="C68" t="s">
        <v>126</v>
      </c>
      <c r="D68">
        <v>0</v>
      </c>
      <c r="E68">
        <v>0</v>
      </c>
      <c r="F68" s="128">
        <v>43893</v>
      </c>
      <c r="G68">
        <v>2</v>
      </c>
    </row>
    <row r="69" spans="2:7" x14ac:dyDescent="0.35">
      <c r="B69" s="127">
        <v>43949</v>
      </c>
      <c r="C69" t="s">
        <v>127</v>
      </c>
      <c r="D69">
        <v>1</v>
      </c>
      <c r="E69">
        <v>0</v>
      </c>
      <c r="F69" s="128">
        <v>43937</v>
      </c>
      <c r="G69">
        <v>10</v>
      </c>
    </row>
    <row r="70" spans="2:7" x14ac:dyDescent="0.35">
      <c r="B70" s="127">
        <v>43954</v>
      </c>
      <c r="C70" t="s">
        <v>127</v>
      </c>
      <c r="D70">
        <v>0</v>
      </c>
      <c r="E70">
        <v>1</v>
      </c>
      <c r="F70" s="128">
        <v>43957</v>
      </c>
      <c r="G70">
        <v>7</v>
      </c>
    </row>
    <row r="71" spans="2:7" x14ac:dyDescent="0.35">
      <c r="B71" s="127">
        <v>43928</v>
      </c>
      <c r="C71" t="s">
        <v>126</v>
      </c>
      <c r="D71">
        <v>0</v>
      </c>
      <c r="E71">
        <v>0</v>
      </c>
      <c r="F71" s="128">
        <v>43939</v>
      </c>
      <c r="G71">
        <v>525</v>
      </c>
    </row>
    <row r="72" spans="2:7" x14ac:dyDescent="0.35">
      <c r="B72" s="127">
        <v>43913</v>
      </c>
      <c r="C72" t="s">
        <v>126</v>
      </c>
      <c r="D72">
        <v>0</v>
      </c>
      <c r="E72">
        <v>0</v>
      </c>
      <c r="F72" s="128">
        <v>43953</v>
      </c>
      <c r="G72">
        <v>248</v>
      </c>
    </row>
    <row r="73" spans="2:7" x14ac:dyDescent="0.35">
      <c r="B73" s="127">
        <v>43933</v>
      </c>
      <c r="C73" t="s">
        <v>127</v>
      </c>
      <c r="D73">
        <v>1</v>
      </c>
      <c r="E73">
        <v>0</v>
      </c>
      <c r="F73" s="128">
        <v>43945</v>
      </c>
      <c r="G73">
        <v>4</v>
      </c>
    </row>
    <row r="74" spans="2:7" x14ac:dyDescent="0.35">
      <c r="B74" s="127">
        <v>43954</v>
      </c>
      <c r="C74" t="s">
        <v>125</v>
      </c>
      <c r="D74">
        <v>1</v>
      </c>
      <c r="E74">
        <v>1</v>
      </c>
      <c r="F74" s="128">
        <v>43955</v>
      </c>
      <c r="G74">
        <v>4</v>
      </c>
    </row>
    <row r="75" spans="2:7" x14ac:dyDescent="0.35">
      <c r="B75" s="127">
        <v>43923</v>
      </c>
      <c r="C75" t="s">
        <v>127</v>
      </c>
      <c r="D75">
        <v>0</v>
      </c>
      <c r="E75">
        <v>0</v>
      </c>
      <c r="F75" s="128">
        <v>43920.375</v>
      </c>
      <c r="G75">
        <v>1</v>
      </c>
    </row>
    <row r="76" spans="2:7" x14ac:dyDescent="0.35">
      <c r="B76" s="127">
        <v>43907</v>
      </c>
      <c r="C76" t="s">
        <v>39</v>
      </c>
      <c r="D76">
        <v>0</v>
      </c>
      <c r="E76">
        <v>1</v>
      </c>
      <c r="F76" s="128">
        <v>43921.916666666664</v>
      </c>
      <c r="G76">
        <v>2</v>
      </c>
    </row>
    <row r="77" spans="2:7" x14ac:dyDescent="0.35">
      <c r="B77" s="127">
        <v>43893</v>
      </c>
      <c r="C77" t="s">
        <v>39</v>
      </c>
      <c r="D77">
        <v>1</v>
      </c>
      <c r="E77">
        <v>1</v>
      </c>
      <c r="F77" s="128">
        <v>43921</v>
      </c>
      <c r="G77">
        <v>1</v>
      </c>
    </row>
    <row r="78" spans="2:7" x14ac:dyDescent="0.35">
      <c r="B78" s="127">
        <v>43938</v>
      </c>
      <c r="C78" t="s">
        <v>127</v>
      </c>
      <c r="D78">
        <v>1</v>
      </c>
      <c r="E78">
        <v>0</v>
      </c>
      <c r="F78" s="128">
        <v>43928</v>
      </c>
      <c r="G78">
        <v>13</v>
      </c>
    </row>
    <row r="79" spans="2:7" x14ac:dyDescent="0.35">
      <c r="B79" s="127">
        <v>43934</v>
      </c>
      <c r="C79" t="s">
        <v>125</v>
      </c>
      <c r="D79">
        <v>1</v>
      </c>
      <c r="E79">
        <v>0</v>
      </c>
      <c r="F79" s="128">
        <v>43934</v>
      </c>
      <c r="G79">
        <v>12</v>
      </c>
    </row>
    <row r="80" spans="2:7" x14ac:dyDescent="0.35">
      <c r="B80" s="127">
        <v>43947</v>
      </c>
      <c r="C80" t="s">
        <v>125</v>
      </c>
      <c r="D80">
        <v>1</v>
      </c>
      <c r="E80">
        <v>0</v>
      </c>
      <c r="F80" s="128">
        <v>43951</v>
      </c>
      <c r="G80">
        <v>4</v>
      </c>
    </row>
    <row r="81" spans="2:7" x14ac:dyDescent="0.35">
      <c r="B81" s="127">
        <v>43921</v>
      </c>
      <c r="C81" t="s">
        <v>125</v>
      </c>
      <c r="D81">
        <v>1</v>
      </c>
      <c r="E81">
        <v>0</v>
      </c>
      <c r="F81" s="128">
        <v>43957</v>
      </c>
      <c r="G81">
        <v>1</v>
      </c>
    </row>
    <row r="82" spans="2:7" x14ac:dyDescent="0.35">
      <c r="B82" s="127">
        <v>43908</v>
      </c>
      <c r="C82" t="s">
        <v>126</v>
      </c>
      <c r="D82">
        <v>0</v>
      </c>
      <c r="E82">
        <v>1</v>
      </c>
      <c r="F82" s="128">
        <v>43923</v>
      </c>
      <c r="G82">
        <v>23</v>
      </c>
    </row>
    <row r="83" spans="2:7" x14ac:dyDescent="0.35">
      <c r="B83" s="127">
        <v>43949</v>
      </c>
      <c r="C83" t="s">
        <v>126</v>
      </c>
      <c r="D83">
        <v>0</v>
      </c>
      <c r="E83">
        <v>0</v>
      </c>
      <c r="F83" s="128">
        <v>43936</v>
      </c>
      <c r="G83">
        <v>631</v>
      </c>
    </row>
    <row r="84" spans="2:7" x14ac:dyDescent="0.35">
      <c r="B84" s="127">
        <v>43956</v>
      </c>
      <c r="C84" t="s">
        <v>126</v>
      </c>
      <c r="D84">
        <v>0</v>
      </c>
      <c r="E84">
        <v>0</v>
      </c>
      <c r="F84" s="128">
        <v>43910</v>
      </c>
      <c r="G84">
        <v>102</v>
      </c>
    </row>
    <row r="85" spans="2:7" x14ac:dyDescent="0.35">
      <c r="B85" s="127">
        <v>43931</v>
      </c>
      <c r="C85" t="s">
        <v>127</v>
      </c>
      <c r="D85">
        <v>0</v>
      </c>
      <c r="E85">
        <v>0</v>
      </c>
      <c r="F85" s="128">
        <v>43959</v>
      </c>
      <c r="G85">
        <v>177</v>
      </c>
    </row>
    <row r="86" spans="2:7" x14ac:dyDescent="0.35">
      <c r="B86" s="127">
        <v>43943</v>
      </c>
      <c r="C86" t="s">
        <v>127</v>
      </c>
      <c r="D86">
        <v>0</v>
      </c>
      <c r="E86">
        <v>1</v>
      </c>
      <c r="F86" s="128">
        <v>43949</v>
      </c>
      <c r="G86">
        <v>12</v>
      </c>
    </row>
    <row r="87" spans="2:7" x14ac:dyDescent="0.35">
      <c r="B87" s="127">
        <v>43915</v>
      </c>
      <c r="C87" t="s">
        <v>126</v>
      </c>
      <c r="D87">
        <v>1</v>
      </c>
      <c r="E87">
        <v>0</v>
      </c>
      <c r="F87" s="128">
        <v>43914</v>
      </c>
      <c r="G87">
        <v>1</v>
      </c>
    </row>
    <row r="88" spans="2:7" x14ac:dyDescent="0.35">
      <c r="B88" s="127">
        <v>43904</v>
      </c>
      <c r="C88" t="s">
        <v>126</v>
      </c>
      <c r="D88">
        <v>0</v>
      </c>
      <c r="E88">
        <v>0</v>
      </c>
      <c r="F88" s="128">
        <v>43919.875</v>
      </c>
      <c r="G88">
        <v>1</v>
      </c>
    </row>
    <row r="89" spans="2:7" x14ac:dyDescent="0.35">
      <c r="B89" s="127">
        <v>43925</v>
      </c>
      <c r="C89" t="s">
        <v>127</v>
      </c>
      <c r="D89">
        <v>1</v>
      </c>
      <c r="E89">
        <v>1</v>
      </c>
      <c r="F89" s="128">
        <v>43929</v>
      </c>
      <c r="G89">
        <v>3</v>
      </c>
    </row>
    <row r="90" spans="2:7" x14ac:dyDescent="0.35">
      <c r="B90" s="127">
        <v>43917</v>
      </c>
      <c r="C90" t="s">
        <v>127</v>
      </c>
      <c r="D90">
        <v>1</v>
      </c>
      <c r="E90">
        <v>1</v>
      </c>
      <c r="F90" s="128">
        <v>43941</v>
      </c>
      <c r="G90">
        <v>2</v>
      </c>
    </row>
    <row r="91" spans="2:7" x14ac:dyDescent="0.35">
      <c r="B91" s="127">
        <v>43907</v>
      </c>
      <c r="C91" t="s">
        <v>126</v>
      </c>
      <c r="D91">
        <v>0</v>
      </c>
      <c r="E91">
        <v>0</v>
      </c>
      <c r="F91" s="128">
        <v>43930</v>
      </c>
      <c r="G91">
        <v>731</v>
      </c>
    </row>
    <row r="92" spans="2:7" x14ac:dyDescent="0.35">
      <c r="B92" s="127">
        <v>43946</v>
      </c>
      <c r="C92" t="s">
        <v>127</v>
      </c>
      <c r="D92">
        <v>0</v>
      </c>
      <c r="E92">
        <v>0</v>
      </c>
      <c r="F92" s="128">
        <v>43916</v>
      </c>
      <c r="G92">
        <v>309</v>
      </c>
    </row>
    <row r="93" spans="2:7" x14ac:dyDescent="0.35">
      <c r="B93" s="127">
        <v>43945</v>
      </c>
      <c r="C93" t="s">
        <v>127</v>
      </c>
      <c r="D93">
        <v>0</v>
      </c>
      <c r="E93">
        <v>1</v>
      </c>
      <c r="F93" s="128">
        <v>43943</v>
      </c>
      <c r="G93">
        <v>22</v>
      </c>
    </row>
    <row r="94" spans="2:7" x14ac:dyDescent="0.35">
      <c r="B94" s="127">
        <v>43932</v>
      </c>
      <c r="C94" t="s">
        <v>126</v>
      </c>
      <c r="D94">
        <v>0</v>
      </c>
      <c r="E94">
        <v>0</v>
      </c>
      <c r="F94" s="128">
        <v>43922</v>
      </c>
      <c r="G94">
        <v>578</v>
      </c>
    </row>
    <row r="95" spans="2:7" x14ac:dyDescent="0.35">
      <c r="B95" s="127">
        <v>43953</v>
      </c>
      <c r="C95" t="s">
        <v>125</v>
      </c>
      <c r="D95">
        <v>0</v>
      </c>
      <c r="E95">
        <v>1</v>
      </c>
      <c r="F95" s="128">
        <v>43937</v>
      </c>
      <c r="G95">
        <v>34</v>
      </c>
    </row>
    <row r="96" spans="2:7" x14ac:dyDescent="0.35">
      <c r="B96" s="127">
        <v>43940</v>
      </c>
      <c r="C96" t="s">
        <v>125</v>
      </c>
      <c r="D96">
        <v>1</v>
      </c>
      <c r="E96">
        <v>1</v>
      </c>
      <c r="F96" s="128">
        <v>43935</v>
      </c>
      <c r="G96">
        <v>2</v>
      </c>
    </row>
    <row r="97" spans="2:7" x14ac:dyDescent="0.35">
      <c r="B97" s="127">
        <v>43934</v>
      </c>
      <c r="C97" t="s">
        <v>127</v>
      </c>
      <c r="D97">
        <v>1</v>
      </c>
      <c r="E97">
        <v>1</v>
      </c>
      <c r="F97" s="128">
        <v>43918</v>
      </c>
      <c r="G97">
        <v>1</v>
      </c>
    </row>
    <row r="98" spans="2:7" x14ac:dyDescent="0.35">
      <c r="B98" s="127">
        <v>43960</v>
      </c>
      <c r="C98" t="s">
        <v>125</v>
      </c>
      <c r="D98">
        <v>0</v>
      </c>
      <c r="E98">
        <v>0</v>
      </c>
      <c r="F98" s="128">
        <v>43942</v>
      </c>
      <c r="G98">
        <v>449</v>
      </c>
    </row>
    <row r="99" spans="2:7" x14ac:dyDescent="0.35">
      <c r="B99" s="127">
        <v>43912</v>
      </c>
      <c r="C99" t="s">
        <v>125</v>
      </c>
      <c r="D99">
        <v>0</v>
      </c>
      <c r="E99">
        <v>1</v>
      </c>
      <c r="F99" s="128">
        <v>43920</v>
      </c>
      <c r="G99">
        <v>16</v>
      </c>
    </row>
    <row r="100" spans="2:7" x14ac:dyDescent="0.35">
      <c r="B100" s="127">
        <v>43913</v>
      </c>
      <c r="C100" t="s">
        <v>125</v>
      </c>
      <c r="D100">
        <v>1</v>
      </c>
      <c r="E100">
        <v>1</v>
      </c>
      <c r="F100" s="128">
        <v>43952</v>
      </c>
      <c r="G100">
        <v>2</v>
      </c>
    </row>
    <row r="101" spans="2:7" x14ac:dyDescent="0.35">
      <c r="B101" s="127">
        <v>43895</v>
      </c>
      <c r="C101" t="s">
        <v>125</v>
      </c>
      <c r="D101">
        <v>1</v>
      </c>
      <c r="E101">
        <v>0</v>
      </c>
      <c r="F101" s="128">
        <v>43948</v>
      </c>
      <c r="G101">
        <v>8</v>
      </c>
    </row>
    <row r="102" spans="2:7" x14ac:dyDescent="0.35">
      <c r="B102" s="127">
        <v>43954</v>
      </c>
      <c r="C102" t="s">
        <v>126</v>
      </c>
      <c r="D102">
        <v>0</v>
      </c>
      <c r="E102">
        <v>0</v>
      </c>
      <c r="F102" s="128">
        <v>43896</v>
      </c>
      <c r="G102">
        <v>2</v>
      </c>
    </row>
    <row r="103" spans="2:7" x14ac:dyDescent="0.35">
      <c r="B103" s="127">
        <v>43937</v>
      </c>
      <c r="C103" t="s">
        <v>127</v>
      </c>
      <c r="D103">
        <v>0</v>
      </c>
      <c r="E103">
        <v>1</v>
      </c>
      <c r="F103" s="128">
        <v>43960</v>
      </c>
      <c r="G103">
        <v>11</v>
      </c>
    </row>
    <row r="104" spans="2:7" x14ac:dyDescent="0.35">
      <c r="B104" s="127">
        <v>43935</v>
      </c>
      <c r="C104" t="s">
        <v>126</v>
      </c>
      <c r="D104">
        <v>0</v>
      </c>
      <c r="E104">
        <v>0</v>
      </c>
      <c r="F104" s="128">
        <v>43950</v>
      </c>
      <c r="G104">
        <v>302</v>
      </c>
    </row>
    <row r="105" spans="2:7" x14ac:dyDescent="0.35">
      <c r="B105" s="127">
        <v>43906</v>
      </c>
      <c r="C105" t="s">
        <v>126</v>
      </c>
      <c r="D105">
        <v>0</v>
      </c>
      <c r="E105">
        <v>1</v>
      </c>
      <c r="F105" s="128">
        <v>43914</v>
      </c>
      <c r="G105">
        <v>9</v>
      </c>
    </row>
    <row r="106" spans="2:7" x14ac:dyDescent="0.35">
      <c r="B106" s="127">
        <v>43912</v>
      </c>
      <c r="C106" t="s">
        <v>126</v>
      </c>
      <c r="D106">
        <v>1</v>
      </c>
      <c r="E106">
        <v>0</v>
      </c>
      <c r="F106" s="128">
        <v>43931</v>
      </c>
      <c r="G106">
        <v>8</v>
      </c>
    </row>
    <row r="107" spans="2:7" x14ac:dyDescent="0.35">
      <c r="B107" s="127">
        <v>43950</v>
      </c>
      <c r="C107" t="s">
        <v>127</v>
      </c>
      <c r="D107">
        <v>0</v>
      </c>
      <c r="E107">
        <v>1</v>
      </c>
      <c r="F107" s="128">
        <v>43903</v>
      </c>
      <c r="G107">
        <v>1</v>
      </c>
    </row>
    <row r="108" spans="2:7" x14ac:dyDescent="0.35">
      <c r="B108" s="127">
        <v>43948</v>
      </c>
      <c r="C108" t="s">
        <v>126</v>
      </c>
      <c r="D108">
        <v>0</v>
      </c>
      <c r="E108">
        <v>0</v>
      </c>
      <c r="F108" s="128">
        <v>43913</v>
      </c>
      <c r="G108">
        <v>150</v>
      </c>
    </row>
    <row r="109" spans="2:7" x14ac:dyDescent="0.35">
      <c r="B109" s="127">
        <v>43946</v>
      </c>
      <c r="C109" t="s">
        <v>125</v>
      </c>
      <c r="D109">
        <v>0</v>
      </c>
      <c r="E109">
        <v>0</v>
      </c>
      <c r="F109" s="128">
        <v>43956</v>
      </c>
      <c r="G109">
        <v>225</v>
      </c>
    </row>
    <row r="110" spans="2:7" x14ac:dyDescent="0.35">
      <c r="B110" s="127">
        <v>43945</v>
      </c>
      <c r="C110" t="s">
        <v>125</v>
      </c>
      <c r="D110">
        <v>0</v>
      </c>
      <c r="E110">
        <v>0</v>
      </c>
      <c r="F110" s="128">
        <v>43962</v>
      </c>
      <c r="G110">
        <v>110</v>
      </c>
    </row>
    <row r="111" spans="2:7" x14ac:dyDescent="0.35">
      <c r="B111" s="127">
        <v>43957</v>
      </c>
      <c r="C111" t="s">
        <v>125</v>
      </c>
      <c r="D111">
        <v>0</v>
      </c>
      <c r="E111">
        <v>1</v>
      </c>
      <c r="F111" s="128">
        <v>43926</v>
      </c>
      <c r="G111">
        <v>19</v>
      </c>
    </row>
    <row r="112" spans="2:7" x14ac:dyDescent="0.35">
      <c r="B112" s="127">
        <v>43936</v>
      </c>
      <c r="C112" t="s">
        <v>125</v>
      </c>
      <c r="D112">
        <v>0</v>
      </c>
      <c r="E112">
        <v>0</v>
      </c>
      <c r="F112" s="128">
        <v>43933</v>
      </c>
      <c r="G112">
        <v>667</v>
      </c>
    </row>
    <row r="113" spans="2:7" x14ac:dyDescent="0.35">
      <c r="B113" s="127">
        <v>43922</v>
      </c>
      <c r="C113" t="s">
        <v>125</v>
      </c>
      <c r="D113">
        <v>1</v>
      </c>
      <c r="E113">
        <v>1</v>
      </c>
      <c r="F113" s="128">
        <v>43944</v>
      </c>
      <c r="G113">
        <v>2</v>
      </c>
    </row>
    <row r="114" spans="2:7" x14ac:dyDescent="0.35">
      <c r="B114" s="127">
        <v>43927</v>
      </c>
      <c r="C114" t="s">
        <v>127</v>
      </c>
      <c r="D114">
        <v>1</v>
      </c>
      <c r="E114">
        <v>0</v>
      </c>
      <c r="F114" s="128">
        <v>43954</v>
      </c>
      <c r="G114">
        <v>3</v>
      </c>
    </row>
    <row r="115" spans="2:7" x14ac:dyDescent="0.35">
      <c r="B115" s="127">
        <v>43938</v>
      </c>
      <c r="C115" t="s">
        <v>125</v>
      </c>
      <c r="D115">
        <v>1</v>
      </c>
      <c r="E115">
        <v>0</v>
      </c>
      <c r="F115" s="128">
        <v>43925</v>
      </c>
      <c r="G115">
        <v>7</v>
      </c>
    </row>
    <row r="116" spans="2:7" x14ac:dyDescent="0.35">
      <c r="B116" s="127">
        <v>43929</v>
      </c>
      <c r="C116" t="s">
        <v>127</v>
      </c>
      <c r="D116">
        <v>0</v>
      </c>
      <c r="E116">
        <v>1</v>
      </c>
      <c r="F116" s="128">
        <v>43946</v>
      </c>
      <c r="G116">
        <v>19</v>
      </c>
    </row>
    <row r="117" spans="2:7" x14ac:dyDescent="0.35">
      <c r="B117" s="127">
        <v>43938</v>
      </c>
      <c r="C117" t="s">
        <v>126</v>
      </c>
      <c r="D117">
        <v>0</v>
      </c>
      <c r="E117">
        <v>1</v>
      </c>
      <c r="F117" s="128">
        <v>43934</v>
      </c>
      <c r="G117">
        <v>18</v>
      </c>
    </row>
    <row r="118" spans="2:7" x14ac:dyDescent="0.35">
      <c r="B118" s="127">
        <v>43952</v>
      </c>
      <c r="C118" t="s">
        <v>126</v>
      </c>
      <c r="D118">
        <v>1</v>
      </c>
      <c r="E118">
        <v>0</v>
      </c>
      <c r="F118" s="128">
        <v>43911</v>
      </c>
      <c r="G118">
        <v>3</v>
      </c>
    </row>
    <row r="119" spans="2:7" x14ac:dyDescent="0.35">
      <c r="B119" s="127">
        <v>43945</v>
      </c>
      <c r="C119" t="s">
        <v>127</v>
      </c>
      <c r="D119">
        <v>0</v>
      </c>
      <c r="E119">
        <v>0</v>
      </c>
      <c r="F119" s="128">
        <v>43921.958333333336</v>
      </c>
      <c r="G119">
        <v>3</v>
      </c>
    </row>
    <row r="120" spans="2:7" x14ac:dyDescent="0.35">
      <c r="B120" s="127">
        <v>43943</v>
      </c>
      <c r="C120" t="s">
        <v>126</v>
      </c>
      <c r="D120">
        <v>0</v>
      </c>
      <c r="E120">
        <v>0</v>
      </c>
      <c r="F120" s="128">
        <v>43919</v>
      </c>
      <c r="G120">
        <v>560</v>
      </c>
    </row>
    <row r="121" spans="2:7" x14ac:dyDescent="0.35">
      <c r="B121" s="127">
        <v>43930</v>
      </c>
      <c r="C121" t="s">
        <v>127</v>
      </c>
      <c r="D121">
        <v>1</v>
      </c>
      <c r="E121">
        <v>0</v>
      </c>
      <c r="F121" s="128">
        <v>43917</v>
      </c>
      <c r="G121">
        <v>5</v>
      </c>
    </row>
    <row r="122" spans="2:7" x14ac:dyDescent="0.35">
      <c r="B122" s="127">
        <v>43945</v>
      </c>
      <c r="C122" t="s">
        <v>126</v>
      </c>
      <c r="D122">
        <v>1</v>
      </c>
      <c r="E122">
        <v>1</v>
      </c>
      <c r="F122" s="128">
        <v>43932</v>
      </c>
      <c r="G122">
        <v>2</v>
      </c>
    </row>
    <row r="123" spans="2:7" x14ac:dyDescent="0.35">
      <c r="B123" s="127">
        <v>43950</v>
      </c>
      <c r="C123" t="s">
        <v>125</v>
      </c>
      <c r="D123">
        <v>1</v>
      </c>
      <c r="E123">
        <v>0</v>
      </c>
      <c r="F123" s="128">
        <v>43943</v>
      </c>
      <c r="G123">
        <v>7</v>
      </c>
    </row>
    <row r="124" spans="2:7" x14ac:dyDescent="0.35">
      <c r="B124" s="127">
        <v>43960</v>
      </c>
      <c r="C124" t="s">
        <v>126</v>
      </c>
      <c r="D124">
        <v>0</v>
      </c>
      <c r="E124">
        <v>0</v>
      </c>
      <c r="F124" s="128">
        <v>43923.791666666664</v>
      </c>
      <c r="G124">
        <v>1</v>
      </c>
    </row>
    <row r="125" spans="2:7" x14ac:dyDescent="0.35">
      <c r="B125" s="127">
        <v>43895</v>
      </c>
      <c r="C125" t="s">
        <v>39</v>
      </c>
      <c r="D125">
        <v>1</v>
      </c>
      <c r="E125">
        <v>1</v>
      </c>
      <c r="F125" s="128">
        <v>43936</v>
      </c>
      <c r="G125">
        <v>1</v>
      </c>
    </row>
    <row r="126" spans="2:7" x14ac:dyDescent="0.35">
      <c r="B126" s="127">
        <v>43917</v>
      </c>
      <c r="C126" t="s">
        <v>125</v>
      </c>
      <c r="D126">
        <v>0</v>
      </c>
      <c r="E126">
        <v>1</v>
      </c>
      <c r="F126" s="128">
        <v>43915</v>
      </c>
      <c r="G126">
        <v>4</v>
      </c>
    </row>
    <row r="127" spans="2:7" x14ac:dyDescent="0.35">
      <c r="B127" s="127">
        <v>43937</v>
      </c>
      <c r="C127" t="s">
        <v>125</v>
      </c>
      <c r="D127">
        <v>1</v>
      </c>
      <c r="E127">
        <v>0</v>
      </c>
      <c r="F127" s="128">
        <v>43920</v>
      </c>
      <c r="G127">
        <v>7</v>
      </c>
    </row>
    <row r="128" spans="2:7" x14ac:dyDescent="0.35">
      <c r="B128" s="127">
        <v>43956</v>
      </c>
      <c r="C128" t="s">
        <v>126</v>
      </c>
      <c r="D128">
        <v>0</v>
      </c>
      <c r="E128">
        <v>0</v>
      </c>
      <c r="F128" s="128">
        <v>43905</v>
      </c>
      <c r="G128">
        <v>28</v>
      </c>
    </row>
    <row r="129" spans="2:7" x14ac:dyDescent="0.35">
      <c r="B129" s="127">
        <v>43946</v>
      </c>
      <c r="C129" t="s">
        <v>125</v>
      </c>
      <c r="D129">
        <v>1</v>
      </c>
      <c r="E129">
        <v>0</v>
      </c>
      <c r="F129" s="128">
        <v>43949</v>
      </c>
      <c r="G129">
        <v>3</v>
      </c>
    </row>
    <row r="130" spans="2:7" x14ac:dyDescent="0.35">
      <c r="B130" s="127">
        <v>43944</v>
      </c>
      <c r="C130" t="s">
        <v>125</v>
      </c>
      <c r="D130">
        <v>0</v>
      </c>
      <c r="E130">
        <v>1</v>
      </c>
      <c r="F130" s="128">
        <v>43921</v>
      </c>
      <c r="G130">
        <v>6</v>
      </c>
    </row>
    <row r="131" spans="2:7" x14ac:dyDescent="0.35">
      <c r="B131" s="127">
        <v>43916</v>
      </c>
      <c r="C131" t="s">
        <v>127</v>
      </c>
      <c r="D131">
        <v>1</v>
      </c>
      <c r="E131">
        <v>1</v>
      </c>
      <c r="F131" s="128">
        <v>43953</v>
      </c>
      <c r="G131">
        <v>2</v>
      </c>
    </row>
    <row r="132" spans="2:7" x14ac:dyDescent="0.35">
      <c r="B132" s="127">
        <v>43929</v>
      </c>
      <c r="C132" t="s">
        <v>125</v>
      </c>
      <c r="D132">
        <v>0</v>
      </c>
      <c r="E132">
        <v>0</v>
      </c>
      <c r="F132" s="128">
        <v>43951</v>
      </c>
      <c r="G132">
        <v>278</v>
      </c>
    </row>
    <row r="133" spans="2:7" x14ac:dyDescent="0.35">
      <c r="B133" s="127">
        <v>43899</v>
      </c>
      <c r="C133" t="s">
        <v>126</v>
      </c>
      <c r="D133">
        <v>0</v>
      </c>
      <c r="E133">
        <v>1</v>
      </c>
      <c r="F133" s="128">
        <v>43955</v>
      </c>
      <c r="G133">
        <v>8</v>
      </c>
    </row>
    <row r="134" spans="2:7" x14ac:dyDescent="0.35">
      <c r="B134" s="127">
        <v>43902</v>
      </c>
      <c r="C134" t="s">
        <v>39</v>
      </c>
      <c r="D134">
        <v>0</v>
      </c>
      <c r="E134">
        <v>0</v>
      </c>
      <c r="F134" s="128">
        <v>43945</v>
      </c>
      <c r="G134">
        <v>405</v>
      </c>
    </row>
    <row r="135" spans="2:7" x14ac:dyDescent="0.35">
      <c r="B135" s="127">
        <v>43953</v>
      </c>
      <c r="C135" t="s">
        <v>126</v>
      </c>
      <c r="D135">
        <v>0</v>
      </c>
      <c r="E135">
        <v>1</v>
      </c>
      <c r="F135" s="128">
        <v>43961</v>
      </c>
      <c r="G135">
        <v>6</v>
      </c>
    </row>
    <row r="136" spans="2:7" x14ac:dyDescent="0.35">
      <c r="B136" s="127">
        <v>43962</v>
      </c>
      <c r="C136" t="s">
        <v>126</v>
      </c>
      <c r="D136">
        <v>1</v>
      </c>
      <c r="E136">
        <v>0</v>
      </c>
      <c r="F136" s="128">
        <v>43932</v>
      </c>
      <c r="G136">
        <v>11</v>
      </c>
    </row>
    <row r="137" spans="2:7" x14ac:dyDescent="0.35">
      <c r="B137" s="127">
        <v>43922</v>
      </c>
      <c r="C137" t="s">
        <v>127</v>
      </c>
      <c r="D137">
        <v>1</v>
      </c>
      <c r="E137">
        <v>1</v>
      </c>
      <c r="F137" s="128">
        <v>43947</v>
      </c>
      <c r="G137">
        <v>2</v>
      </c>
    </row>
    <row r="138" spans="2:7" x14ac:dyDescent="0.35">
      <c r="B138" s="127">
        <v>43932</v>
      </c>
      <c r="C138" t="s">
        <v>125</v>
      </c>
      <c r="D138">
        <v>0</v>
      </c>
      <c r="E138">
        <v>1</v>
      </c>
      <c r="F138" s="128">
        <v>43929</v>
      </c>
      <c r="G138">
        <v>33</v>
      </c>
    </row>
    <row r="139" spans="2:7" x14ac:dyDescent="0.35">
      <c r="B139" s="127">
        <v>43941</v>
      </c>
      <c r="C139" t="s">
        <v>127</v>
      </c>
      <c r="D139">
        <v>0</v>
      </c>
      <c r="E139">
        <v>0</v>
      </c>
      <c r="F139" s="128">
        <v>43914</v>
      </c>
      <c r="G139">
        <v>192</v>
      </c>
    </row>
    <row r="140" spans="2:7" x14ac:dyDescent="0.35">
      <c r="B140" s="127">
        <v>43955</v>
      </c>
      <c r="C140" t="s">
        <v>127</v>
      </c>
      <c r="D140">
        <v>0</v>
      </c>
      <c r="E140">
        <v>0</v>
      </c>
      <c r="F140" s="128">
        <v>43908</v>
      </c>
      <c r="G140">
        <v>69</v>
      </c>
    </row>
    <row r="141" spans="2:7" x14ac:dyDescent="0.35">
      <c r="B141" s="127">
        <v>43937</v>
      </c>
      <c r="C141" t="s">
        <v>127</v>
      </c>
      <c r="D141">
        <v>0</v>
      </c>
      <c r="E141">
        <v>0</v>
      </c>
      <c r="F141" s="128">
        <v>43957</v>
      </c>
      <c r="G141">
        <v>233</v>
      </c>
    </row>
    <row r="142" spans="2:7" x14ac:dyDescent="0.35">
      <c r="B142" s="127">
        <v>43951</v>
      </c>
      <c r="C142" t="s">
        <v>126</v>
      </c>
      <c r="D142">
        <v>0</v>
      </c>
      <c r="E142">
        <v>0</v>
      </c>
      <c r="F142" s="128">
        <v>43934</v>
      </c>
      <c r="G142">
        <v>655</v>
      </c>
    </row>
    <row r="143" spans="2:7" x14ac:dyDescent="0.35">
      <c r="B143" s="127">
        <v>43918</v>
      </c>
      <c r="C143" t="s">
        <v>125</v>
      </c>
      <c r="D143">
        <v>1</v>
      </c>
      <c r="E143">
        <v>0</v>
      </c>
      <c r="F143" s="128">
        <v>43926</v>
      </c>
      <c r="G143">
        <v>10</v>
      </c>
    </row>
    <row r="144" spans="2:7" x14ac:dyDescent="0.35">
      <c r="B144" s="127">
        <v>43945</v>
      </c>
      <c r="C144" t="s">
        <v>125</v>
      </c>
      <c r="D144">
        <v>1</v>
      </c>
      <c r="E144">
        <v>0</v>
      </c>
      <c r="F144" s="128">
        <v>43912</v>
      </c>
      <c r="G144">
        <v>1</v>
      </c>
    </row>
    <row r="145" spans="2:7" x14ac:dyDescent="0.35">
      <c r="B145" s="127">
        <v>43940</v>
      </c>
      <c r="C145" t="s">
        <v>126</v>
      </c>
      <c r="D145">
        <v>0</v>
      </c>
      <c r="E145">
        <v>0</v>
      </c>
      <c r="F145" s="128">
        <v>43928</v>
      </c>
      <c r="G145">
        <v>757</v>
      </c>
    </row>
    <row r="146" spans="2:7" x14ac:dyDescent="0.35">
      <c r="B146" s="127">
        <v>43901</v>
      </c>
      <c r="C146" t="s">
        <v>126</v>
      </c>
      <c r="D146">
        <v>0</v>
      </c>
      <c r="E146">
        <v>0</v>
      </c>
      <c r="F146" s="128">
        <v>43920.958333333336</v>
      </c>
      <c r="G146">
        <v>11</v>
      </c>
    </row>
    <row r="147" spans="2:7" x14ac:dyDescent="0.35">
      <c r="B147" s="127">
        <v>43961</v>
      </c>
      <c r="C147" t="s">
        <v>127</v>
      </c>
      <c r="D147">
        <v>1</v>
      </c>
      <c r="E147">
        <v>1</v>
      </c>
      <c r="F147" s="128">
        <v>43927</v>
      </c>
      <c r="G147">
        <v>4</v>
      </c>
    </row>
    <row r="148" spans="2:7" x14ac:dyDescent="0.35">
      <c r="B148" s="127">
        <v>43956</v>
      </c>
      <c r="C148" t="s">
        <v>127</v>
      </c>
      <c r="D148">
        <v>1</v>
      </c>
      <c r="E148">
        <v>1</v>
      </c>
      <c r="F148" s="128">
        <v>43933</v>
      </c>
      <c r="G148">
        <v>3</v>
      </c>
    </row>
    <row r="149" spans="2:7" x14ac:dyDescent="0.35">
      <c r="B149" s="127">
        <v>43904</v>
      </c>
      <c r="C149" t="s">
        <v>125</v>
      </c>
      <c r="D149">
        <v>0</v>
      </c>
      <c r="E149">
        <v>1</v>
      </c>
      <c r="F149" s="128">
        <v>43935</v>
      </c>
      <c r="G149">
        <v>32</v>
      </c>
    </row>
    <row r="150" spans="2:7" x14ac:dyDescent="0.35">
      <c r="B150" s="127">
        <v>43961</v>
      </c>
      <c r="C150" t="s">
        <v>125</v>
      </c>
      <c r="D150">
        <v>0</v>
      </c>
      <c r="E150">
        <v>1</v>
      </c>
      <c r="F150" s="128">
        <v>43941</v>
      </c>
      <c r="G150">
        <v>29</v>
      </c>
    </row>
    <row r="151" spans="2:7" x14ac:dyDescent="0.35">
      <c r="B151" s="127">
        <v>43915</v>
      </c>
      <c r="C151" t="s">
        <v>126</v>
      </c>
      <c r="D151">
        <v>0</v>
      </c>
      <c r="E151">
        <v>1</v>
      </c>
      <c r="F151" s="128">
        <v>43918</v>
      </c>
      <c r="G151">
        <v>11</v>
      </c>
    </row>
    <row r="152" spans="2:7" x14ac:dyDescent="0.35">
      <c r="B152" s="127">
        <v>43916</v>
      </c>
      <c r="C152" t="s">
        <v>127</v>
      </c>
      <c r="D152">
        <v>1</v>
      </c>
      <c r="E152">
        <v>1</v>
      </c>
      <c r="F152" s="128">
        <v>43939</v>
      </c>
      <c r="G152">
        <v>3</v>
      </c>
    </row>
    <row r="153" spans="2:7" x14ac:dyDescent="0.35">
      <c r="B153" s="127">
        <v>43939</v>
      </c>
      <c r="C153" t="s">
        <v>125</v>
      </c>
      <c r="D153">
        <v>1</v>
      </c>
      <c r="E153">
        <v>1</v>
      </c>
      <c r="F153" s="128">
        <v>43916</v>
      </c>
      <c r="G153">
        <v>1</v>
      </c>
    </row>
    <row r="154" spans="2:7" x14ac:dyDescent="0.35">
      <c r="B154" s="127">
        <v>43937</v>
      </c>
      <c r="C154" t="s">
        <v>125</v>
      </c>
      <c r="D154">
        <v>0</v>
      </c>
      <c r="E154">
        <v>0</v>
      </c>
      <c r="F154" s="128">
        <v>43923.958333333336</v>
      </c>
      <c r="G154">
        <v>1</v>
      </c>
    </row>
    <row r="155" spans="2:7" x14ac:dyDescent="0.35">
      <c r="B155" s="127">
        <v>43937</v>
      </c>
      <c r="C155" t="s">
        <v>126</v>
      </c>
      <c r="D155">
        <v>0</v>
      </c>
      <c r="E155">
        <v>1</v>
      </c>
      <c r="F155" s="128">
        <v>43958</v>
      </c>
      <c r="G155">
        <v>12</v>
      </c>
    </row>
    <row r="156" spans="2:7" x14ac:dyDescent="0.35">
      <c r="B156" s="127">
        <v>43959</v>
      </c>
      <c r="C156" t="s">
        <v>125</v>
      </c>
      <c r="D156">
        <v>0</v>
      </c>
      <c r="E156">
        <v>0</v>
      </c>
      <c r="F156" s="128">
        <v>43954</v>
      </c>
      <c r="G156">
        <v>230</v>
      </c>
    </row>
    <row r="157" spans="2:7" x14ac:dyDescent="0.35">
      <c r="B157" s="127">
        <v>43920</v>
      </c>
      <c r="C157" t="s">
        <v>126</v>
      </c>
      <c r="D157">
        <v>0</v>
      </c>
      <c r="E157">
        <v>0</v>
      </c>
      <c r="F157" s="128">
        <v>43902</v>
      </c>
      <c r="G157">
        <v>13</v>
      </c>
    </row>
    <row r="158" spans="2:7" x14ac:dyDescent="0.35">
      <c r="B158" s="127">
        <v>43920</v>
      </c>
      <c r="C158" t="s">
        <v>127</v>
      </c>
      <c r="D158">
        <v>1</v>
      </c>
      <c r="E158">
        <v>0</v>
      </c>
      <c r="F158" s="128">
        <v>43940</v>
      </c>
      <c r="G158">
        <v>5</v>
      </c>
    </row>
    <row r="159" spans="2:7" x14ac:dyDescent="0.35">
      <c r="B159" s="127">
        <v>43933</v>
      </c>
      <c r="C159" t="s">
        <v>126</v>
      </c>
      <c r="D159">
        <v>1</v>
      </c>
      <c r="E159">
        <v>0</v>
      </c>
      <c r="F159" s="128">
        <v>43946</v>
      </c>
      <c r="G159">
        <v>5</v>
      </c>
    </row>
    <row r="160" spans="2:7" x14ac:dyDescent="0.35">
      <c r="B160" s="127">
        <v>43942</v>
      </c>
      <c r="C160" t="s">
        <v>125</v>
      </c>
      <c r="D160">
        <v>1</v>
      </c>
      <c r="E160">
        <v>1</v>
      </c>
      <c r="F160" s="128">
        <v>43910</v>
      </c>
      <c r="G160">
        <v>1</v>
      </c>
    </row>
    <row r="161" spans="2:7" x14ac:dyDescent="0.35">
      <c r="B161" s="127">
        <v>43951</v>
      </c>
      <c r="C161" t="s">
        <v>125</v>
      </c>
      <c r="D161">
        <v>0</v>
      </c>
      <c r="E161">
        <v>0</v>
      </c>
      <c r="F161" s="128">
        <v>43948</v>
      </c>
      <c r="G161">
        <v>316</v>
      </c>
    </row>
    <row r="162" spans="2:7" x14ac:dyDescent="0.35">
      <c r="B162" s="127">
        <v>43952</v>
      </c>
      <c r="C162" t="s">
        <v>127</v>
      </c>
      <c r="D162">
        <v>0</v>
      </c>
      <c r="E162">
        <v>1</v>
      </c>
      <c r="F162" s="128">
        <v>43912</v>
      </c>
      <c r="G162">
        <v>3</v>
      </c>
    </row>
    <row r="163" spans="2:7" x14ac:dyDescent="0.35">
      <c r="B163" s="127">
        <v>43923</v>
      </c>
      <c r="C163" t="s">
        <v>125</v>
      </c>
      <c r="D163">
        <v>1</v>
      </c>
      <c r="E163">
        <v>1</v>
      </c>
      <c r="F163" s="128">
        <v>43956</v>
      </c>
      <c r="G163">
        <v>1</v>
      </c>
    </row>
    <row r="164" spans="2:7" x14ac:dyDescent="0.35">
      <c r="B164" s="127">
        <v>43955</v>
      </c>
      <c r="C164" t="s">
        <v>126</v>
      </c>
      <c r="D164">
        <v>0</v>
      </c>
      <c r="E164">
        <v>0</v>
      </c>
      <c r="F164" s="128">
        <v>43911</v>
      </c>
      <c r="G164">
        <v>100</v>
      </c>
    </row>
    <row r="165" spans="2:7" x14ac:dyDescent="0.35">
      <c r="B165" s="127">
        <v>43947</v>
      </c>
      <c r="C165" t="s">
        <v>126</v>
      </c>
      <c r="D165">
        <v>1</v>
      </c>
      <c r="E165">
        <v>1</v>
      </c>
      <c r="F165" s="128">
        <v>43924</v>
      </c>
      <c r="G165">
        <v>3</v>
      </c>
    </row>
    <row r="166" spans="2:7" x14ac:dyDescent="0.35">
      <c r="B166" s="127">
        <v>43916</v>
      </c>
      <c r="C166" t="s">
        <v>125</v>
      </c>
      <c r="D166">
        <v>0</v>
      </c>
      <c r="E166">
        <v>1</v>
      </c>
      <c r="F166" s="128">
        <v>43952</v>
      </c>
      <c r="G166">
        <v>16</v>
      </c>
    </row>
    <row r="167" spans="2:7" x14ac:dyDescent="0.35">
      <c r="B167" s="127">
        <v>43941</v>
      </c>
      <c r="C167" t="s">
        <v>126</v>
      </c>
      <c r="D167">
        <v>1</v>
      </c>
      <c r="E167">
        <v>0</v>
      </c>
      <c r="F167" s="128">
        <v>43952</v>
      </c>
      <c r="G167">
        <v>5</v>
      </c>
    </row>
    <row r="168" spans="2:7" x14ac:dyDescent="0.35">
      <c r="B168" s="127">
        <v>43910</v>
      </c>
      <c r="C168" t="s">
        <v>126</v>
      </c>
      <c r="D168">
        <v>0</v>
      </c>
      <c r="E168">
        <v>0</v>
      </c>
      <c r="F168" s="128">
        <v>43931</v>
      </c>
      <c r="G168">
        <v>687</v>
      </c>
    </row>
    <row r="169" spans="2:7" x14ac:dyDescent="0.35">
      <c r="B169" s="127">
        <v>43958</v>
      </c>
      <c r="C169" t="s">
        <v>125</v>
      </c>
      <c r="D169">
        <v>0</v>
      </c>
      <c r="E169">
        <v>0</v>
      </c>
      <c r="F169" s="128">
        <v>43937</v>
      </c>
      <c r="G169">
        <v>583</v>
      </c>
    </row>
    <row r="170" spans="2:7" x14ac:dyDescent="0.35">
      <c r="B170" s="127">
        <v>43918</v>
      </c>
      <c r="C170" t="s">
        <v>125</v>
      </c>
      <c r="D170">
        <v>1</v>
      </c>
      <c r="E170">
        <v>0</v>
      </c>
      <c r="F170" s="128">
        <v>43929</v>
      </c>
      <c r="G170">
        <v>12</v>
      </c>
    </row>
    <row r="171" spans="2:7" x14ac:dyDescent="0.35">
      <c r="B171" s="127">
        <v>43960</v>
      </c>
      <c r="C171" t="s">
        <v>125</v>
      </c>
      <c r="D171">
        <v>0</v>
      </c>
      <c r="E171">
        <v>0</v>
      </c>
      <c r="F171" s="128">
        <v>43917</v>
      </c>
      <c r="G171">
        <v>348</v>
      </c>
    </row>
    <row r="172" spans="2:7" x14ac:dyDescent="0.35">
      <c r="B172" s="127">
        <v>43926</v>
      </c>
      <c r="C172" t="s">
        <v>127</v>
      </c>
      <c r="D172">
        <v>1</v>
      </c>
      <c r="E172">
        <v>1</v>
      </c>
      <c r="F172" s="128">
        <v>43930</v>
      </c>
      <c r="G172">
        <v>5</v>
      </c>
    </row>
    <row r="173" spans="2:7" x14ac:dyDescent="0.35">
      <c r="B173" s="127">
        <v>43912</v>
      </c>
      <c r="C173" t="s">
        <v>127</v>
      </c>
      <c r="D173">
        <v>0</v>
      </c>
      <c r="E173">
        <v>0</v>
      </c>
      <c r="F173" s="128">
        <v>43921.916666666664</v>
      </c>
      <c r="G173">
        <v>6</v>
      </c>
    </row>
    <row r="174" spans="2:7" x14ac:dyDescent="0.35">
      <c r="B174" s="127">
        <v>43944</v>
      </c>
      <c r="C174" t="s">
        <v>127</v>
      </c>
      <c r="D174">
        <v>0</v>
      </c>
      <c r="E174">
        <v>1</v>
      </c>
      <c r="F174" s="128">
        <v>43932</v>
      </c>
      <c r="G174">
        <v>35</v>
      </c>
    </row>
    <row r="175" spans="2:7" x14ac:dyDescent="0.35">
      <c r="B175" s="127">
        <v>43930</v>
      </c>
      <c r="C175" t="s">
        <v>126</v>
      </c>
      <c r="D175">
        <v>1</v>
      </c>
      <c r="E175">
        <v>0</v>
      </c>
      <c r="F175" s="128">
        <v>43923</v>
      </c>
      <c r="G175">
        <v>8</v>
      </c>
    </row>
    <row r="176" spans="2:7" x14ac:dyDescent="0.35">
      <c r="B176" s="127">
        <v>43924</v>
      </c>
      <c r="C176" t="s">
        <v>127</v>
      </c>
      <c r="D176">
        <v>1</v>
      </c>
      <c r="E176">
        <v>0</v>
      </c>
      <c r="F176" s="128">
        <v>43960</v>
      </c>
      <c r="G176">
        <v>2</v>
      </c>
    </row>
    <row r="177" spans="2:7" x14ac:dyDescent="0.35">
      <c r="B177" s="127">
        <v>43920</v>
      </c>
      <c r="C177" t="s">
        <v>125</v>
      </c>
      <c r="D177">
        <v>0</v>
      </c>
      <c r="E177">
        <v>0</v>
      </c>
      <c r="F177" s="128">
        <v>43925</v>
      </c>
      <c r="G177">
        <v>741</v>
      </c>
    </row>
    <row r="178" spans="2:7" x14ac:dyDescent="0.35">
      <c r="B178" s="127">
        <v>43910</v>
      </c>
      <c r="C178" t="s">
        <v>39</v>
      </c>
      <c r="D178">
        <v>0</v>
      </c>
      <c r="E178">
        <v>1</v>
      </c>
      <c r="F178" s="128">
        <v>43938</v>
      </c>
      <c r="G178">
        <v>29</v>
      </c>
    </row>
    <row r="179" spans="2:7" x14ac:dyDescent="0.35">
      <c r="B179" s="127">
        <v>43932</v>
      </c>
      <c r="C179" t="s">
        <v>125</v>
      </c>
      <c r="D179">
        <v>0</v>
      </c>
      <c r="E179">
        <v>0</v>
      </c>
      <c r="F179" s="128">
        <v>43903</v>
      </c>
      <c r="G179">
        <v>18</v>
      </c>
    </row>
    <row r="180" spans="2:7" x14ac:dyDescent="0.35">
      <c r="B180" s="127">
        <v>43917</v>
      </c>
      <c r="C180" t="s">
        <v>125</v>
      </c>
      <c r="D180">
        <v>1</v>
      </c>
      <c r="E180">
        <v>0</v>
      </c>
      <c r="F180" s="128">
        <v>43935</v>
      </c>
      <c r="G180">
        <v>9</v>
      </c>
    </row>
    <row r="181" spans="2:7" x14ac:dyDescent="0.35">
      <c r="B181" s="127">
        <v>43925</v>
      </c>
      <c r="C181" t="s">
        <v>126</v>
      </c>
      <c r="D181">
        <v>1</v>
      </c>
      <c r="E181">
        <v>0</v>
      </c>
      <c r="F181" s="128">
        <v>43947</v>
      </c>
      <c r="G181">
        <v>6</v>
      </c>
    </row>
    <row r="182" spans="2:7" x14ac:dyDescent="0.35">
      <c r="B182" s="127">
        <v>43936</v>
      </c>
      <c r="C182" t="s">
        <v>127</v>
      </c>
      <c r="D182">
        <v>0</v>
      </c>
      <c r="E182">
        <v>1</v>
      </c>
      <c r="F182" s="128">
        <v>43913</v>
      </c>
      <c r="G182">
        <v>6</v>
      </c>
    </row>
    <row r="183" spans="2:7" x14ac:dyDescent="0.35">
      <c r="B183" s="127">
        <v>43926</v>
      </c>
      <c r="C183" t="s">
        <v>125</v>
      </c>
      <c r="D183">
        <v>1</v>
      </c>
      <c r="E183">
        <v>1</v>
      </c>
      <c r="F183" s="128">
        <v>43951</v>
      </c>
      <c r="G183">
        <v>2</v>
      </c>
    </row>
    <row r="184" spans="2:7" x14ac:dyDescent="0.35">
      <c r="B184" s="127">
        <v>43936</v>
      </c>
      <c r="C184" t="s">
        <v>127</v>
      </c>
      <c r="D184">
        <v>0</v>
      </c>
      <c r="E184">
        <v>0</v>
      </c>
      <c r="F184" s="128">
        <v>43943</v>
      </c>
      <c r="G184">
        <v>448</v>
      </c>
    </row>
    <row r="185" spans="2:7" x14ac:dyDescent="0.35">
      <c r="B185" s="127">
        <v>43903</v>
      </c>
      <c r="C185" t="s">
        <v>127</v>
      </c>
      <c r="D185">
        <v>0</v>
      </c>
      <c r="E185">
        <v>0</v>
      </c>
      <c r="F185" s="128">
        <v>43949</v>
      </c>
      <c r="G185">
        <v>317</v>
      </c>
    </row>
    <row r="186" spans="2:7" x14ac:dyDescent="0.35">
      <c r="B186" s="127">
        <v>43933</v>
      </c>
      <c r="C186" t="s">
        <v>126</v>
      </c>
      <c r="D186">
        <v>0</v>
      </c>
      <c r="E186">
        <v>1</v>
      </c>
      <c r="F186" s="128">
        <v>43959</v>
      </c>
      <c r="G186">
        <v>10</v>
      </c>
    </row>
    <row r="187" spans="2:7" x14ac:dyDescent="0.35">
      <c r="B187" s="127">
        <v>43932</v>
      </c>
      <c r="C187" t="s">
        <v>127</v>
      </c>
      <c r="D187">
        <v>0</v>
      </c>
      <c r="E187">
        <v>0</v>
      </c>
      <c r="F187" s="128">
        <v>43897</v>
      </c>
      <c r="G187">
        <v>1</v>
      </c>
    </row>
    <row r="188" spans="2:7" x14ac:dyDescent="0.35">
      <c r="B188" s="127">
        <v>43924</v>
      </c>
      <c r="C188" t="s">
        <v>125</v>
      </c>
      <c r="D188">
        <v>1</v>
      </c>
      <c r="E188">
        <v>0</v>
      </c>
      <c r="F188" s="128">
        <v>43941</v>
      </c>
      <c r="G188">
        <v>11</v>
      </c>
    </row>
    <row r="189" spans="2:7" x14ac:dyDescent="0.35">
      <c r="B189" s="127">
        <v>43939</v>
      </c>
      <c r="C189" t="s">
        <v>125</v>
      </c>
      <c r="D189">
        <v>1</v>
      </c>
      <c r="E189">
        <v>0</v>
      </c>
      <c r="F189" s="128">
        <v>43955</v>
      </c>
      <c r="G189">
        <v>3</v>
      </c>
    </row>
    <row r="190" spans="2:7" x14ac:dyDescent="0.35">
      <c r="B190" s="127">
        <v>43915</v>
      </c>
      <c r="C190" t="s">
        <v>127</v>
      </c>
      <c r="D190">
        <v>0</v>
      </c>
      <c r="E190">
        <v>0</v>
      </c>
      <c r="F190" s="128">
        <v>43912</v>
      </c>
      <c r="G190">
        <v>146</v>
      </c>
    </row>
    <row r="191" spans="2:7" x14ac:dyDescent="0.35">
      <c r="B191" s="127">
        <v>43924</v>
      </c>
      <c r="C191" t="s">
        <v>126</v>
      </c>
      <c r="D191">
        <v>0</v>
      </c>
      <c r="E191">
        <v>1</v>
      </c>
      <c r="F191" s="128">
        <v>43927</v>
      </c>
      <c r="G191">
        <v>22</v>
      </c>
    </row>
    <row r="192" spans="2:7" x14ac:dyDescent="0.35">
      <c r="B192" s="127">
        <v>43947</v>
      </c>
      <c r="C192" t="s">
        <v>126</v>
      </c>
      <c r="D192">
        <v>0</v>
      </c>
      <c r="E192">
        <v>1</v>
      </c>
      <c r="F192" s="128">
        <v>43953</v>
      </c>
      <c r="G192">
        <v>7</v>
      </c>
    </row>
    <row r="193" spans="2:7" x14ac:dyDescent="0.35">
      <c r="B193" s="127">
        <v>43915</v>
      </c>
      <c r="C193" t="s">
        <v>126</v>
      </c>
      <c r="D193">
        <v>1</v>
      </c>
      <c r="E193">
        <v>1</v>
      </c>
      <c r="F193" s="128">
        <v>43925</v>
      </c>
      <c r="G193">
        <v>4</v>
      </c>
    </row>
    <row r="194" spans="2:7" x14ac:dyDescent="0.35">
      <c r="B194" s="127">
        <v>43918</v>
      </c>
      <c r="C194" t="s">
        <v>126</v>
      </c>
      <c r="D194">
        <v>0</v>
      </c>
      <c r="E194">
        <v>0</v>
      </c>
      <c r="F194" s="128">
        <v>43932</v>
      </c>
      <c r="G194">
        <v>723</v>
      </c>
    </row>
    <row r="195" spans="2:7" x14ac:dyDescent="0.35">
      <c r="B195" s="127">
        <v>43924</v>
      </c>
      <c r="C195" t="s">
        <v>127</v>
      </c>
      <c r="D195">
        <v>1</v>
      </c>
      <c r="E195">
        <v>1</v>
      </c>
      <c r="F195" s="128">
        <v>43945</v>
      </c>
      <c r="G195">
        <v>4</v>
      </c>
    </row>
    <row r="196" spans="2:7" x14ac:dyDescent="0.35">
      <c r="B196" s="127">
        <v>43905</v>
      </c>
      <c r="C196" t="s">
        <v>126</v>
      </c>
      <c r="D196">
        <v>0</v>
      </c>
      <c r="E196">
        <v>1</v>
      </c>
      <c r="F196" s="128">
        <v>43947</v>
      </c>
      <c r="G196">
        <v>14</v>
      </c>
    </row>
    <row r="197" spans="2:7" x14ac:dyDescent="0.35">
      <c r="B197" s="127">
        <v>43926</v>
      </c>
      <c r="C197" t="s">
        <v>126</v>
      </c>
      <c r="D197">
        <v>1</v>
      </c>
      <c r="E197">
        <v>0</v>
      </c>
      <c r="F197" s="128">
        <v>43904</v>
      </c>
      <c r="G197">
        <v>1</v>
      </c>
    </row>
    <row r="198" spans="2:7" x14ac:dyDescent="0.35">
      <c r="B198" s="127">
        <v>43898</v>
      </c>
      <c r="C198" t="s">
        <v>39</v>
      </c>
      <c r="D198">
        <v>1</v>
      </c>
      <c r="E198">
        <v>1</v>
      </c>
      <c r="F198" s="128">
        <v>43919</v>
      </c>
      <c r="G198">
        <v>3</v>
      </c>
    </row>
    <row r="199" spans="2:7" x14ac:dyDescent="0.35">
      <c r="B199" s="127">
        <v>43925</v>
      </c>
      <c r="C199" t="s">
        <v>126</v>
      </c>
      <c r="D199">
        <v>1</v>
      </c>
      <c r="E199">
        <v>0</v>
      </c>
      <c r="F199" s="128">
        <v>43961</v>
      </c>
      <c r="G199">
        <v>2</v>
      </c>
    </row>
    <row r="200" spans="2:7" x14ac:dyDescent="0.35">
      <c r="B200" s="127">
        <v>43911</v>
      </c>
      <c r="C200" t="s">
        <v>126</v>
      </c>
      <c r="D200">
        <v>0</v>
      </c>
      <c r="E200">
        <v>1</v>
      </c>
      <c r="F200" s="128">
        <v>43933</v>
      </c>
      <c r="G200">
        <v>34</v>
      </c>
    </row>
    <row r="201" spans="2:7" x14ac:dyDescent="0.35">
      <c r="B201" s="127">
        <v>43936</v>
      </c>
      <c r="C201" t="s">
        <v>125</v>
      </c>
      <c r="D201">
        <v>1</v>
      </c>
      <c r="E201">
        <v>0</v>
      </c>
      <c r="F201" s="128">
        <v>43924</v>
      </c>
      <c r="G201">
        <v>9</v>
      </c>
    </row>
    <row r="202" spans="2:7" x14ac:dyDescent="0.35">
      <c r="B202" s="127">
        <v>43939</v>
      </c>
      <c r="C202" t="s">
        <v>127</v>
      </c>
      <c r="D202">
        <v>0</v>
      </c>
      <c r="E202">
        <v>0</v>
      </c>
      <c r="F202" s="128">
        <v>43922.958333333336</v>
      </c>
      <c r="G202">
        <v>1</v>
      </c>
    </row>
    <row r="203" spans="2:7" x14ac:dyDescent="0.35">
      <c r="B203" s="127">
        <v>43909</v>
      </c>
      <c r="C203" t="s">
        <v>125</v>
      </c>
      <c r="D203">
        <v>0</v>
      </c>
      <c r="E203">
        <v>0</v>
      </c>
      <c r="F203" s="128">
        <v>43963</v>
      </c>
      <c r="G203">
        <v>39</v>
      </c>
    </row>
    <row r="204" spans="2:7" x14ac:dyDescent="0.35">
      <c r="B204" s="127">
        <v>43922</v>
      </c>
      <c r="C204" t="s">
        <v>126</v>
      </c>
      <c r="D204">
        <v>0</v>
      </c>
      <c r="E204">
        <v>0</v>
      </c>
      <c r="F204" s="128">
        <v>43920</v>
      </c>
      <c r="G204">
        <v>569</v>
      </c>
    </row>
    <row r="205" spans="2:7" x14ac:dyDescent="0.35">
      <c r="B205" s="127">
        <v>43962</v>
      </c>
      <c r="C205" t="s">
        <v>126</v>
      </c>
      <c r="D205">
        <v>0</v>
      </c>
      <c r="E205">
        <v>0</v>
      </c>
      <c r="F205" s="128">
        <v>43926</v>
      </c>
      <c r="G205">
        <v>707</v>
      </c>
    </row>
    <row r="206" spans="2:7" x14ac:dyDescent="0.35">
      <c r="B206" s="127">
        <v>43959</v>
      </c>
      <c r="C206" t="s">
        <v>126</v>
      </c>
      <c r="D206">
        <v>1</v>
      </c>
      <c r="E206">
        <v>0</v>
      </c>
      <c r="F206" s="128">
        <v>43918</v>
      </c>
      <c r="G206">
        <v>3</v>
      </c>
    </row>
    <row r="207" spans="2:7" x14ac:dyDescent="0.35">
      <c r="B207" s="127">
        <v>43919</v>
      </c>
      <c r="C207" t="s">
        <v>127</v>
      </c>
      <c r="D207">
        <v>1</v>
      </c>
      <c r="E207">
        <v>1</v>
      </c>
      <c r="F207" s="128">
        <v>43931</v>
      </c>
      <c r="G207">
        <v>2</v>
      </c>
    </row>
    <row r="208" spans="2:7" x14ac:dyDescent="0.35">
      <c r="B208" s="127">
        <v>43930</v>
      </c>
      <c r="C208" t="s">
        <v>125</v>
      </c>
      <c r="D208">
        <v>0</v>
      </c>
      <c r="E208">
        <v>1</v>
      </c>
      <c r="F208" s="128">
        <v>43916</v>
      </c>
      <c r="G208">
        <v>8</v>
      </c>
    </row>
    <row r="209" spans="2:7" x14ac:dyDescent="0.35">
      <c r="B209" s="127">
        <v>43959</v>
      </c>
      <c r="C209" t="s">
        <v>127</v>
      </c>
      <c r="D209">
        <v>0</v>
      </c>
      <c r="E209">
        <v>0</v>
      </c>
      <c r="F209" s="128">
        <v>43923</v>
      </c>
      <c r="G209">
        <v>588</v>
      </c>
    </row>
    <row r="210" spans="2:7" x14ac:dyDescent="0.35">
      <c r="B210" s="127">
        <v>43930</v>
      </c>
      <c r="C210" t="s">
        <v>126</v>
      </c>
      <c r="D210">
        <v>0</v>
      </c>
      <c r="E210">
        <v>0</v>
      </c>
      <c r="F210" s="128">
        <v>43900</v>
      </c>
      <c r="G210">
        <v>1</v>
      </c>
    </row>
    <row r="211" spans="2:7" x14ac:dyDescent="0.35">
      <c r="B211" s="127">
        <v>43934</v>
      </c>
      <c r="C211" t="s">
        <v>127</v>
      </c>
      <c r="D211">
        <v>1</v>
      </c>
      <c r="E211">
        <v>0</v>
      </c>
      <c r="F211" s="128">
        <v>43944</v>
      </c>
      <c r="G211">
        <v>8</v>
      </c>
    </row>
    <row r="212" spans="2:7" x14ac:dyDescent="0.35">
      <c r="B212" s="127">
        <v>43934</v>
      </c>
      <c r="C212" t="s">
        <v>126</v>
      </c>
      <c r="D212">
        <v>1</v>
      </c>
      <c r="E212">
        <v>0</v>
      </c>
      <c r="F212" s="128">
        <v>43921</v>
      </c>
      <c r="G212">
        <v>5</v>
      </c>
    </row>
    <row r="213" spans="2:7" x14ac:dyDescent="0.35">
      <c r="B213" s="127">
        <v>43941</v>
      </c>
      <c r="C213" t="s">
        <v>125</v>
      </c>
      <c r="D213">
        <v>0</v>
      </c>
      <c r="E213">
        <v>0</v>
      </c>
      <c r="F213" s="128">
        <v>43919.916666666664</v>
      </c>
      <c r="G213">
        <v>1</v>
      </c>
    </row>
    <row r="214" spans="2:7" x14ac:dyDescent="0.35">
      <c r="B214" s="127">
        <v>43944</v>
      </c>
      <c r="C214" t="s">
        <v>125</v>
      </c>
      <c r="D214">
        <v>0</v>
      </c>
      <c r="E214">
        <v>1</v>
      </c>
      <c r="F214" s="128">
        <v>43910</v>
      </c>
      <c r="G214">
        <v>3</v>
      </c>
    </row>
    <row r="215" spans="2:7" x14ac:dyDescent="0.35">
      <c r="B215" s="127">
        <v>43912</v>
      </c>
      <c r="C215" t="s">
        <v>125</v>
      </c>
      <c r="D215">
        <v>0</v>
      </c>
      <c r="E215">
        <v>0</v>
      </c>
      <c r="F215" s="128">
        <v>43906</v>
      </c>
      <c r="G215">
        <v>42</v>
      </c>
    </row>
    <row r="216" spans="2:7" x14ac:dyDescent="0.35">
      <c r="B216" s="127">
        <v>43960</v>
      </c>
      <c r="C216" t="s">
        <v>126</v>
      </c>
      <c r="D216">
        <v>1</v>
      </c>
      <c r="E216">
        <v>0</v>
      </c>
      <c r="F216" s="128">
        <v>43938</v>
      </c>
      <c r="G216">
        <v>10</v>
      </c>
    </row>
    <row r="217" spans="2:7" x14ac:dyDescent="0.35">
      <c r="B217" s="127">
        <v>43939</v>
      </c>
      <c r="C217" t="s">
        <v>126</v>
      </c>
      <c r="D217">
        <v>0</v>
      </c>
      <c r="E217">
        <v>1</v>
      </c>
      <c r="F217" s="128">
        <v>43956</v>
      </c>
      <c r="G217">
        <v>10</v>
      </c>
    </row>
    <row r="218" spans="2:7" x14ac:dyDescent="0.35">
      <c r="B218" s="127">
        <v>43929</v>
      </c>
      <c r="C218" t="s">
        <v>125</v>
      </c>
      <c r="D218">
        <v>0</v>
      </c>
      <c r="E218">
        <v>0</v>
      </c>
      <c r="F218" s="128">
        <v>43940</v>
      </c>
      <c r="G218">
        <v>482</v>
      </c>
    </row>
    <row r="219" spans="2:7" x14ac:dyDescent="0.35">
      <c r="B219" s="127">
        <v>43943</v>
      </c>
      <c r="C219" t="s">
        <v>126</v>
      </c>
      <c r="D219">
        <v>0</v>
      </c>
      <c r="E219">
        <v>0</v>
      </c>
      <c r="F219" s="128">
        <v>43952</v>
      </c>
      <c r="G219">
        <v>275</v>
      </c>
    </row>
    <row r="220" spans="2:7" x14ac:dyDescent="0.35">
      <c r="B220" s="127">
        <v>43941</v>
      </c>
      <c r="C220" t="s">
        <v>127</v>
      </c>
      <c r="D220">
        <v>0</v>
      </c>
      <c r="E220">
        <v>0</v>
      </c>
      <c r="F220" s="128">
        <v>43946</v>
      </c>
      <c r="G220">
        <v>352</v>
      </c>
    </row>
    <row r="221" spans="2:7" x14ac:dyDescent="0.35">
      <c r="B221" s="127">
        <v>43918</v>
      </c>
      <c r="C221" t="s">
        <v>127</v>
      </c>
      <c r="D221">
        <v>1</v>
      </c>
      <c r="E221">
        <v>1</v>
      </c>
      <c r="F221" s="128">
        <v>43948</v>
      </c>
      <c r="G221">
        <v>1</v>
      </c>
    </row>
    <row r="222" spans="2:7" x14ac:dyDescent="0.35">
      <c r="B222" s="127">
        <v>43916</v>
      </c>
      <c r="C222" t="s">
        <v>126</v>
      </c>
      <c r="D222">
        <v>0</v>
      </c>
      <c r="E222">
        <v>1</v>
      </c>
      <c r="F222" s="128">
        <v>43930</v>
      </c>
      <c r="G222">
        <v>26</v>
      </c>
    </row>
    <row r="223" spans="2:7" x14ac:dyDescent="0.35">
      <c r="B223" s="127">
        <v>43925</v>
      </c>
      <c r="C223" t="s">
        <v>125</v>
      </c>
      <c r="D223">
        <v>1</v>
      </c>
      <c r="E223">
        <v>0</v>
      </c>
      <c r="F223" s="128">
        <v>43958</v>
      </c>
      <c r="G223">
        <v>4</v>
      </c>
    </row>
    <row r="224" spans="2:7" x14ac:dyDescent="0.35">
      <c r="B224" s="127">
        <v>43945</v>
      </c>
      <c r="C224" t="s">
        <v>127</v>
      </c>
      <c r="D224">
        <v>1</v>
      </c>
      <c r="E224">
        <v>1</v>
      </c>
      <c r="F224" s="128">
        <v>43922</v>
      </c>
      <c r="G224">
        <v>3</v>
      </c>
    </row>
    <row r="225" spans="2:7" x14ac:dyDescent="0.35">
      <c r="B225" s="127">
        <v>43914</v>
      </c>
      <c r="C225" t="s">
        <v>125</v>
      </c>
      <c r="D225">
        <v>1</v>
      </c>
      <c r="E225">
        <v>0</v>
      </c>
      <c r="F225" s="128">
        <v>43927</v>
      </c>
      <c r="G225">
        <v>10</v>
      </c>
    </row>
    <row r="226" spans="2:7" x14ac:dyDescent="0.35">
      <c r="B226" s="127">
        <v>43924</v>
      </c>
      <c r="C226" t="s">
        <v>125</v>
      </c>
      <c r="D226">
        <v>0</v>
      </c>
      <c r="E226">
        <v>0</v>
      </c>
      <c r="F226" s="128">
        <v>43960</v>
      </c>
      <c r="G226">
        <v>159</v>
      </c>
    </row>
    <row r="227" spans="2:7" x14ac:dyDescent="0.35">
      <c r="B227" s="127">
        <v>43923</v>
      </c>
      <c r="C227" t="s">
        <v>126</v>
      </c>
      <c r="D227">
        <v>0</v>
      </c>
      <c r="E227">
        <v>1</v>
      </c>
      <c r="F227" s="128">
        <v>43950</v>
      </c>
      <c r="G227">
        <v>13</v>
      </c>
    </row>
    <row r="228" spans="2:7" x14ac:dyDescent="0.35">
      <c r="B228" s="127">
        <v>43961</v>
      </c>
      <c r="C228" t="s">
        <v>125</v>
      </c>
      <c r="D228">
        <v>0</v>
      </c>
      <c r="E228">
        <v>0</v>
      </c>
      <c r="F228" s="128">
        <v>43909</v>
      </c>
      <c r="G228">
        <v>62</v>
      </c>
    </row>
    <row r="229" spans="2:7" x14ac:dyDescent="0.35">
      <c r="B229" s="127">
        <v>43902</v>
      </c>
      <c r="C229" t="s">
        <v>126</v>
      </c>
      <c r="D229">
        <v>0</v>
      </c>
      <c r="E229">
        <v>1</v>
      </c>
      <c r="F229" s="128">
        <v>43924</v>
      </c>
      <c r="G229">
        <v>23</v>
      </c>
    </row>
    <row r="230" spans="2:7" x14ac:dyDescent="0.35">
      <c r="B230" s="127">
        <v>43950</v>
      </c>
      <c r="C230" t="s">
        <v>125</v>
      </c>
      <c r="D230">
        <v>0</v>
      </c>
      <c r="E230">
        <v>0</v>
      </c>
      <c r="F230" s="128">
        <v>43929</v>
      </c>
      <c r="G230">
        <v>840</v>
      </c>
    </row>
    <row r="231" spans="2:7" x14ac:dyDescent="0.35">
      <c r="B231" s="127">
        <v>43936</v>
      </c>
      <c r="C231" t="s">
        <v>126</v>
      </c>
      <c r="D231">
        <v>1</v>
      </c>
      <c r="E231">
        <v>1</v>
      </c>
      <c r="F231" s="128">
        <v>43942</v>
      </c>
      <c r="G231">
        <v>3</v>
      </c>
    </row>
    <row r="232" spans="2:7" x14ac:dyDescent="0.35">
      <c r="B232" s="127">
        <v>43901</v>
      </c>
      <c r="C232" t="s">
        <v>125</v>
      </c>
      <c r="D232">
        <v>0</v>
      </c>
      <c r="E232">
        <v>1</v>
      </c>
      <c r="F232" s="128">
        <v>43944</v>
      </c>
      <c r="G232">
        <v>23</v>
      </c>
    </row>
    <row r="233" spans="2:7" x14ac:dyDescent="0.35">
      <c r="B233" s="127">
        <v>43913</v>
      </c>
      <c r="C233" t="s">
        <v>126</v>
      </c>
      <c r="D233">
        <v>1</v>
      </c>
      <c r="E233">
        <v>1</v>
      </c>
      <c r="F233" s="128">
        <v>43928</v>
      </c>
      <c r="G233">
        <v>6</v>
      </c>
    </row>
    <row r="234" spans="2:7" x14ac:dyDescent="0.35">
      <c r="B234" s="127">
        <v>43910</v>
      </c>
      <c r="C234" t="s">
        <v>127</v>
      </c>
      <c r="D234">
        <v>1</v>
      </c>
      <c r="E234">
        <v>1</v>
      </c>
      <c r="F234" s="128">
        <v>43934</v>
      </c>
      <c r="G234">
        <v>3</v>
      </c>
    </row>
    <row r="235" spans="2:7" x14ac:dyDescent="0.35">
      <c r="B235" s="127">
        <v>43948</v>
      </c>
      <c r="C235" t="s">
        <v>127</v>
      </c>
      <c r="D235">
        <v>1</v>
      </c>
      <c r="E235">
        <v>0</v>
      </c>
      <c r="F235" s="128">
        <v>43915</v>
      </c>
      <c r="G235">
        <v>6</v>
      </c>
    </row>
    <row r="236" spans="2:7" x14ac:dyDescent="0.35">
      <c r="B236" s="127">
        <v>43926</v>
      </c>
      <c r="C236" t="s">
        <v>127</v>
      </c>
      <c r="D236">
        <v>0</v>
      </c>
      <c r="E236">
        <v>1</v>
      </c>
      <c r="F236" s="128">
        <v>43936</v>
      </c>
      <c r="G236">
        <v>40</v>
      </c>
    </row>
    <row r="237" spans="2:7" x14ac:dyDescent="0.35">
      <c r="B237" s="127">
        <v>43961</v>
      </c>
      <c r="C237" t="s">
        <v>126</v>
      </c>
      <c r="D237" t="s">
        <v>127</v>
      </c>
      <c r="E237">
        <v>1</v>
      </c>
    </row>
    <row r="238" spans="2:7" x14ac:dyDescent="0.35">
      <c r="B238" s="127">
        <v>43921</v>
      </c>
      <c r="C238" t="s">
        <v>127</v>
      </c>
      <c r="D238" t="s">
        <v>126</v>
      </c>
      <c r="E238">
        <v>8</v>
      </c>
    </row>
    <row r="239" spans="2:7" x14ac:dyDescent="0.35">
      <c r="B239" s="127">
        <v>43919</v>
      </c>
      <c r="C239" t="s">
        <v>127</v>
      </c>
      <c r="D239" t="s">
        <v>126</v>
      </c>
      <c r="E239">
        <v>11</v>
      </c>
    </row>
    <row r="240" spans="2:7" x14ac:dyDescent="0.35">
      <c r="B240" s="127">
        <v>43951</v>
      </c>
      <c r="C240" t="s">
        <v>127</v>
      </c>
      <c r="D240" t="s">
        <v>126</v>
      </c>
      <c r="E240">
        <v>16</v>
      </c>
    </row>
    <row r="241" spans="2:5" x14ac:dyDescent="0.35">
      <c r="B241" s="127">
        <v>43910</v>
      </c>
      <c r="C241" t="s">
        <v>126</v>
      </c>
      <c r="D241" t="s">
        <v>126</v>
      </c>
      <c r="E241">
        <v>19</v>
      </c>
    </row>
    <row r="242" spans="2:5" x14ac:dyDescent="0.35">
      <c r="B242" s="127">
        <v>43958</v>
      </c>
      <c r="C242" t="s">
        <v>126</v>
      </c>
      <c r="D242" t="s">
        <v>126</v>
      </c>
      <c r="E242">
        <v>158</v>
      </c>
    </row>
    <row r="243" spans="2:5" x14ac:dyDescent="0.35">
      <c r="B243" s="127">
        <v>43955</v>
      </c>
      <c r="C243" t="s">
        <v>126</v>
      </c>
      <c r="D243" t="s">
        <v>125</v>
      </c>
      <c r="E243">
        <v>2</v>
      </c>
    </row>
    <row r="244" spans="2:5" x14ac:dyDescent="0.35">
      <c r="B244" s="127">
        <v>43913</v>
      </c>
      <c r="C244" t="s">
        <v>127</v>
      </c>
      <c r="D244" t="s">
        <v>125</v>
      </c>
      <c r="E244">
        <v>1</v>
      </c>
    </row>
    <row r="245" spans="2:5" x14ac:dyDescent="0.35">
      <c r="B245" s="127">
        <v>43927</v>
      </c>
      <c r="C245" t="s">
        <v>126</v>
      </c>
      <c r="D245" t="s">
        <v>126</v>
      </c>
      <c r="E245">
        <v>448</v>
      </c>
    </row>
    <row r="246" spans="2:5" x14ac:dyDescent="0.35">
      <c r="B246" s="127">
        <v>43951</v>
      </c>
      <c r="C246" t="s">
        <v>125</v>
      </c>
      <c r="D246" t="s">
        <v>125</v>
      </c>
      <c r="E246">
        <v>53</v>
      </c>
    </row>
    <row r="247" spans="2:5" x14ac:dyDescent="0.35">
      <c r="B247" s="127">
        <v>43911</v>
      </c>
      <c r="C247" t="s">
        <v>125</v>
      </c>
      <c r="D247" t="s">
        <v>125</v>
      </c>
      <c r="E247">
        <v>24</v>
      </c>
    </row>
    <row r="248" spans="2:5" x14ac:dyDescent="0.35">
      <c r="B248" s="127">
        <v>43931</v>
      </c>
      <c r="C248" t="s">
        <v>126</v>
      </c>
      <c r="D248" t="s">
        <v>126</v>
      </c>
      <c r="E248">
        <v>450</v>
      </c>
    </row>
    <row r="249" spans="2:5" x14ac:dyDescent="0.35">
      <c r="B249" s="127">
        <v>43937</v>
      </c>
      <c r="C249" t="s">
        <v>127</v>
      </c>
      <c r="D249" t="s">
        <v>125</v>
      </c>
      <c r="E249">
        <v>2</v>
      </c>
    </row>
    <row r="250" spans="2:5" x14ac:dyDescent="0.35">
      <c r="B250" s="127">
        <v>43953</v>
      </c>
      <c r="C250" t="s">
        <v>127</v>
      </c>
      <c r="D250" t="s">
        <v>126</v>
      </c>
      <c r="E250">
        <v>7</v>
      </c>
    </row>
    <row r="251" spans="2:5" x14ac:dyDescent="0.35">
      <c r="B251" s="127">
        <v>43931</v>
      </c>
      <c r="C251" t="s">
        <v>127</v>
      </c>
      <c r="D251" t="s">
        <v>126</v>
      </c>
      <c r="E251">
        <v>32</v>
      </c>
    </row>
    <row r="252" spans="2:5" x14ac:dyDescent="0.35">
      <c r="B252" s="127">
        <v>43932</v>
      </c>
      <c r="C252" t="s">
        <v>127</v>
      </c>
      <c r="D252" t="s">
        <v>125</v>
      </c>
      <c r="E252">
        <v>7</v>
      </c>
    </row>
    <row r="253" spans="2:5" x14ac:dyDescent="0.35">
      <c r="B253" s="127">
        <v>43949</v>
      </c>
      <c r="C253" t="s">
        <v>125</v>
      </c>
      <c r="D253" t="s">
        <v>125</v>
      </c>
      <c r="E253">
        <v>54</v>
      </c>
    </row>
    <row r="254" spans="2:5" x14ac:dyDescent="0.35">
      <c r="B254" s="127">
        <v>43908</v>
      </c>
      <c r="C254" t="s">
        <v>125</v>
      </c>
      <c r="D254" t="s">
        <v>125</v>
      </c>
      <c r="E254">
        <v>8</v>
      </c>
    </row>
    <row r="255" spans="2:5" x14ac:dyDescent="0.35">
      <c r="B255" s="127">
        <v>43929</v>
      </c>
      <c r="C255" t="s">
        <v>126</v>
      </c>
      <c r="D255" t="s">
        <v>125</v>
      </c>
      <c r="E255">
        <v>4</v>
      </c>
    </row>
    <row r="256" spans="2:5" x14ac:dyDescent="0.35">
      <c r="B256" s="127">
        <v>43905</v>
      </c>
      <c r="C256" t="s">
        <v>125</v>
      </c>
      <c r="D256" t="s">
        <v>126</v>
      </c>
      <c r="E256">
        <v>2</v>
      </c>
    </row>
    <row r="257" spans="2:5" x14ac:dyDescent="0.35">
      <c r="B257" s="127">
        <v>43956</v>
      </c>
      <c r="C257" t="s">
        <v>125</v>
      </c>
      <c r="D257" t="s">
        <v>127</v>
      </c>
      <c r="E257">
        <v>1</v>
      </c>
    </row>
    <row r="258" spans="2:5" x14ac:dyDescent="0.35">
      <c r="B258" s="127">
        <v>43919</v>
      </c>
      <c r="C258" t="s">
        <v>126</v>
      </c>
      <c r="D258" t="s">
        <v>127</v>
      </c>
      <c r="E258">
        <v>7</v>
      </c>
    </row>
    <row r="259" spans="2:5" x14ac:dyDescent="0.35">
      <c r="B259" s="127">
        <v>43927</v>
      </c>
      <c r="C259" t="s">
        <v>127</v>
      </c>
      <c r="D259" t="s">
        <v>126</v>
      </c>
      <c r="E259">
        <v>22</v>
      </c>
    </row>
    <row r="260" spans="2:5" x14ac:dyDescent="0.35">
      <c r="B260" s="127">
        <v>43938</v>
      </c>
      <c r="C260" t="s">
        <v>126</v>
      </c>
      <c r="D260" t="s">
        <v>126</v>
      </c>
      <c r="E260">
        <v>399</v>
      </c>
    </row>
    <row r="261" spans="2:5" x14ac:dyDescent="0.35">
      <c r="B261" s="127">
        <v>43897</v>
      </c>
      <c r="C261" t="s">
        <v>39</v>
      </c>
      <c r="D261" t="s">
        <v>39</v>
      </c>
      <c r="E261">
        <v>1</v>
      </c>
    </row>
    <row r="262" spans="2:5" x14ac:dyDescent="0.35">
      <c r="B262" s="127">
        <v>43916</v>
      </c>
      <c r="C262" t="s">
        <v>127</v>
      </c>
      <c r="D262" t="s">
        <v>127</v>
      </c>
      <c r="E262">
        <v>1</v>
      </c>
    </row>
    <row r="263" spans="2:5" x14ac:dyDescent="0.35">
      <c r="B263" s="127">
        <v>43918</v>
      </c>
      <c r="C263" t="s">
        <v>126</v>
      </c>
      <c r="D263" t="s">
        <v>127</v>
      </c>
      <c r="E263">
        <v>1</v>
      </c>
    </row>
    <row r="264" spans="2:5" x14ac:dyDescent="0.35">
      <c r="B264" s="127">
        <v>43934</v>
      </c>
      <c r="C264" t="s">
        <v>126</v>
      </c>
      <c r="D264" t="s">
        <v>125</v>
      </c>
      <c r="E264">
        <v>7</v>
      </c>
    </row>
    <row r="265" spans="2:5" x14ac:dyDescent="0.35">
      <c r="B265" s="127">
        <v>43927</v>
      </c>
      <c r="C265" t="s">
        <v>125</v>
      </c>
      <c r="D265" t="s">
        <v>125</v>
      </c>
      <c r="E265">
        <v>201</v>
      </c>
    </row>
    <row r="266" spans="2:5" x14ac:dyDescent="0.35">
      <c r="B266" s="127">
        <v>43921</v>
      </c>
      <c r="C266" t="s">
        <v>126</v>
      </c>
      <c r="D266" t="s">
        <v>126</v>
      </c>
      <c r="E266">
        <v>215</v>
      </c>
    </row>
    <row r="267" spans="2:5" x14ac:dyDescent="0.35">
      <c r="B267" s="127">
        <v>43947</v>
      </c>
      <c r="C267" t="s">
        <v>125</v>
      </c>
      <c r="D267" t="s">
        <v>126</v>
      </c>
      <c r="E267">
        <v>19</v>
      </c>
    </row>
    <row r="268" spans="2:5" x14ac:dyDescent="0.35">
      <c r="B268" s="127">
        <v>43949</v>
      </c>
      <c r="C268" t="s">
        <v>126</v>
      </c>
      <c r="D268" t="s">
        <v>127</v>
      </c>
      <c r="E268">
        <v>2</v>
      </c>
    </row>
    <row r="269" spans="2:5" x14ac:dyDescent="0.35">
      <c r="B269" s="127">
        <v>43917</v>
      </c>
      <c r="C269" t="s">
        <v>126</v>
      </c>
      <c r="D269" t="s">
        <v>126</v>
      </c>
      <c r="E269">
        <v>190</v>
      </c>
    </row>
    <row r="270" spans="2:5" x14ac:dyDescent="0.35">
      <c r="B270" s="127">
        <v>43955</v>
      </c>
      <c r="C270" t="s">
        <v>125</v>
      </c>
      <c r="D270" t="s">
        <v>125</v>
      </c>
      <c r="E270">
        <v>44</v>
      </c>
    </row>
    <row r="271" spans="2:5" x14ac:dyDescent="0.35">
      <c r="B271" s="127">
        <v>43935</v>
      </c>
      <c r="C271" t="s">
        <v>125</v>
      </c>
      <c r="D271" t="s">
        <v>127</v>
      </c>
      <c r="E271">
        <v>4</v>
      </c>
    </row>
    <row r="272" spans="2:5" x14ac:dyDescent="0.35">
      <c r="B272" s="127">
        <v>43925</v>
      </c>
      <c r="C272" t="s">
        <v>127</v>
      </c>
      <c r="D272" t="s">
        <v>127</v>
      </c>
      <c r="E272">
        <v>4</v>
      </c>
    </row>
    <row r="273" spans="2:5" x14ac:dyDescent="0.35">
      <c r="B273" s="127">
        <v>43932</v>
      </c>
      <c r="C273" t="s">
        <v>126</v>
      </c>
      <c r="D273" t="s">
        <v>126</v>
      </c>
      <c r="E273">
        <v>503</v>
      </c>
    </row>
    <row r="274" spans="2:5" x14ac:dyDescent="0.35">
      <c r="B274" s="127">
        <v>43946</v>
      </c>
      <c r="C274" t="s">
        <v>125</v>
      </c>
      <c r="D274" t="s">
        <v>127</v>
      </c>
      <c r="E274">
        <v>3</v>
      </c>
    </row>
    <row r="275" spans="2:5" x14ac:dyDescent="0.35">
      <c r="B275" s="127">
        <v>43946</v>
      </c>
      <c r="C275" t="s">
        <v>127</v>
      </c>
      <c r="D275" t="s">
        <v>127</v>
      </c>
      <c r="E275">
        <v>2</v>
      </c>
    </row>
    <row r="276" spans="2:5" x14ac:dyDescent="0.35">
      <c r="B276" s="127">
        <v>43931</v>
      </c>
      <c r="C276" t="s">
        <v>125</v>
      </c>
      <c r="D276" t="s">
        <v>125</v>
      </c>
      <c r="E276">
        <v>182</v>
      </c>
    </row>
    <row r="277" spans="2:5" x14ac:dyDescent="0.35">
      <c r="B277" s="127">
        <v>43933</v>
      </c>
      <c r="C277" t="s">
        <v>125</v>
      </c>
      <c r="D277" t="s">
        <v>125</v>
      </c>
      <c r="E277">
        <v>142</v>
      </c>
    </row>
    <row r="278" spans="2:5" x14ac:dyDescent="0.35">
      <c r="B278" s="127">
        <v>43948</v>
      </c>
      <c r="C278" t="s">
        <v>126</v>
      </c>
      <c r="D278" t="s">
        <v>127</v>
      </c>
      <c r="E278">
        <v>5</v>
      </c>
    </row>
    <row r="279" spans="2:5" x14ac:dyDescent="0.35">
      <c r="B279" s="127">
        <v>43928</v>
      </c>
      <c r="C279" t="s">
        <v>125</v>
      </c>
      <c r="D279" t="s">
        <v>125</v>
      </c>
      <c r="E279">
        <v>207</v>
      </c>
    </row>
    <row r="280" spans="2:5" x14ac:dyDescent="0.35">
      <c r="B280" s="127">
        <v>43947</v>
      </c>
      <c r="C280" t="s">
        <v>125</v>
      </c>
      <c r="D280" t="s">
        <v>125</v>
      </c>
      <c r="E280">
        <v>69</v>
      </c>
    </row>
    <row r="281" spans="2:5" x14ac:dyDescent="0.35">
      <c r="B281" s="127">
        <v>43928</v>
      </c>
      <c r="C281" t="s">
        <v>126</v>
      </c>
      <c r="D281" t="s">
        <v>126</v>
      </c>
      <c r="E281">
        <v>501</v>
      </c>
    </row>
    <row r="282" spans="2:5" x14ac:dyDescent="0.35">
      <c r="B282" s="127">
        <v>43905</v>
      </c>
      <c r="C282" t="s">
        <v>125</v>
      </c>
      <c r="D282" t="s">
        <v>125</v>
      </c>
      <c r="E282">
        <v>3</v>
      </c>
    </row>
    <row r="283" spans="2:5" x14ac:dyDescent="0.35">
      <c r="B283" s="127">
        <v>43938</v>
      </c>
      <c r="C283" t="s">
        <v>125</v>
      </c>
      <c r="D283" t="s">
        <v>127</v>
      </c>
      <c r="E283">
        <v>3</v>
      </c>
    </row>
    <row r="284" spans="2:5" x14ac:dyDescent="0.35">
      <c r="B284" s="127">
        <v>43923</v>
      </c>
      <c r="C284" t="s">
        <v>127</v>
      </c>
      <c r="D284" t="s">
        <v>126</v>
      </c>
      <c r="E284">
        <v>18</v>
      </c>
    </row>
    <row r="285" spans="2:5" x14ac:dyDescent="0.35">
      <c r="B285" s="127">
        <v>43933</v>
      </c>
      <c r="C285" t="s">
        <v>127</v>
      </c>
      <c r="D285" t="s">
        <v>127</v>
      </c>
      <c r="E285">
        <v>3</v>
      </c>
    </row>
    <row r="286" spans="2:5" x14ac:dyDescent="0.35">
      <c r="B286" s="127">
        <v>43922</v>
      </c>
      <c r="C286" t="s">
        <v>125</v>
      </c>
      <c r="D286" t="s">
        <v>126</v>
      </c>
      <c r="E286">
        <v>28</v>
      </c>
    </row>
    <row r="287" spans="2:5" x14ac:dyDescent="0.35">
      <c r="B287" s="127">
        <v>43954</v>
      </c>
      <c r="C287" t="s">
        <v>126</v>
      </c>
      <c r="D287" t="s">
        <v>126</v>
      </c>
      <c r="E287">
        <v>185</v>
      </c>
    </row>
    <row r="288" spans="2:5" x14ac:dyDescent="0.35">
      <c r="B288" s="127">
        <v>43931</v>
      </c>
      <c r="C288" t="s">
        <v>125</v>
      </c>
      <c r="D288" t="s">
        <v>126</v>
      </c>
      <c r="E288">
        <v>48</v>
      </c>
    </row>
    <row r="289" spans="2:5" x14ac:dyDescent="0.35">
      <c r="B289" s="127">
        <v>43943</v>
      </c>
      <c r="C289" t="s">
        <v>125</v>
      </c>
      <c r="D289" t="s">
        <v>126</v>
      </c>
      <c r="E289">
        <v>21</v>
      </c>
    </row>
    <row r="290" spans="2:5" x14ac:dyDescent="0.35">
      <c r="B290" s="127">
        <v>43935</v>
      </c>
      <c r="C290" t="s">
        <v>127</v>
      </c>
      <c r="D290" t="s">
        <v>125</v>
      </c>
      <c r="E290">
        <v>2</v>
      </c>
    </row>
    <row r="291" spans="2:5" x14ac:dyDescent="0.35">
      <c r="B291" s="127">
        <v>43948</v>
      </c>
      <c r="C291" t="s">
        <v>125</v>
      </c>
      <c r="D291" t="s">
        <v>125</v>
      </c>
      <c r="E291">
        <v>52</v>
      </c>
    </row>
    <row r="292" spans="2:5" x14ac:dyDescent="0.35">
      <c r="B292" s="127">
        <v>43950</v>
      </c>
      <c r="C292" t="s">
        <v>126</v>
      </c>
      <c r="D292" t="s">
        <v>125</v>
      </c>
      <c r="E292">
        <v>3</v>
      </c>
    </row>
    <row r="293" spans="2:5" x14ac:dyDescent="0.35">
      <c r="B293" s="127">
        <v>43933</v>
      </c>
      <c r="C293" t="s">
        <v>125</v>
      </c>
      <c r="D293" t="s">
        <v>126</v>
      </c>
      <c r="E293">
        <v>33</v>
      </c>
    </row>
    <row r="294" spans="2:5" x14ac:dyDescent="0.35">
      <c r="B294" s="127">
        <v>43917</v>
      </c>
      <c r="C294" t="s">
        <v>126</v>
      </c>
      <c r="D294" t="s">
        <v>125</v>
      </c>
      <c r="E294">
        <v>5</v>
      </c>
    </row>
    <row r="295" spans="2:5" x14ac:dyDescent="0.35">
      <c r="B295" s="127">
        <v>43928</v>
      </c>
      <c r="C295" t="s">
        <v>127</v>
      </c>
      <c r="D295" t="s">
        <v>127</v>
      </c>
      <c r="E295">
        <v>6</v>
      </c>
    </row>
    <row r="296" spans="2:5" x14ac:dyDescent="0.35">
      <c r="B296" s="127">
        <v>43949</v>
      </c>
      <c r="C296" t="s">
        <v>127</v>
      </c>
      <c r="D296" t="s">
        <v>126</v>
      </c>
      <c r="E296">
        <v>11</v>
      </c>
    </row>
    <row r="297" spans="2:5" x14ac:dyDescent="0.35">
      <c r="B297" s="127">
        <v>43952</v>
      </c>
      <c r="C297" t="s">
        <v>125</v>
      </c>
      <c r="D297" t="s">
        <v>126</v>
      </c>
      <c r="E297">
        <v>29</v>
      </c>
    </row>
    <row r="298" spans="2:5" x14ac:dyDescent="0.35">
      <c r="B298" s="127">
        <v>43939</v>
      </c>
      <c r="C298" t="s">
        <v>127</v>
      </c>
      <c r="D298" t="s">
        <v>125</v>
      </c>
      <c r="E298">
        <v>3</v>
      </c>
    </row>
    <row r="299" spans="2:5" x14ac:dyDescent="0.35">
      <c r="B299" s="127">
        <v>43915</v>
      </c>
      <c r="C299" t="s">
        <v>125</v>
      </c>
      <c r="D299" t="s">
        <v>127</v>
      </c>
      <c r="E299">
        <v>3</v>
      </c>
    </row>
    <row r="300" spans="2:5" x14ac:dyDescent="0.35">
      <c r="B300" s="127">
        <v>43944</v>
      </c>
      <c r="C300" t="s">
        <v>126</v>
      </c>
      <c r="D300" t="s">
        <v>126</v>
      </c>
      <c r="E300">
        <v>316</v>
      </c>
    </row>
    <row r="301" spans="2:5" x14ac:dyDescent="0.35">
      <c r="B301" s="127">
        <v>43910</v>
      </c>
      <c r="C301" t="s">
        <v>125</v>
      </c>
      <c r="D301" t="s">
        <v>126</v>
      </c>
      <c r="E301">
        <v>5</v>
      </c>
    </row>
    <row r="302" spans="2:5" x14ac:dyDescent="0.35">
      <c r="B302" s="127">
        <v>43957</v>
      </c>
      <c r="C302" t="s">
        <v>127</v>
      </c>
      <c r="D302" t="s">
        <v>126</v>
      </c>
      <c r="E302">
        <v>7</v>
      </c>
    </row>
    <row r="303" spans="2:5" x14ac:dyDescent="0.35">
      <c r="B303" s="127">
        <v>43923</v>
      </c>
      <c r="C303" t="s">
        <v>127</v>
      </c>
      <c r="D303" t="s">
        <v>125</v>
      </c>
      <c r="E303">
        <v>5</v>
      </c>
    </row>
    <row r="304" spans="2:5" x14ac:dyDescent="0.35">
      <c r="B304" s="127">
        <v>43919</v>
      </c>
      <c r="C304" t="s">
        <v>125</v>
      </c>
      <c r="D304" t="s">
        <v>125</v>
      </c>
      <c r="E304">
        <v>234</v>
      </c>
    </row>
    <row r="305" spans="2:5" x14ac:dyDescent="0.35">
      <c r="B305" s="127">
        <v>43926</v>
      </c>
      <c r="C305" t="s">
        <v>125</v>
      </c>
      <c r="D305" t="s">
        <v>125</v>
      </c>
      <c r="E305">
        <v>194</v>
      </c>
    </row>
    <row r="306" spans="2:5" x14ac:dyDescent="0.35">
      <c r="B306" s="127">
        <v>43928</v>
      </c>
      <c r="C306" t="s">
        <v>126</v>
      </c>
      <c r="D306" t="s">
        <v>125</v>
      </c>
      <c r="E306">
        <v>6</v>
      </c>
    </row>
    <row r="307" spans="2:5" x14ac:dyDescent="0.35">
      <c r="B307" s="127">
        <v>43948</v>
      </c>
      <c r="C307" t="s">
        <v>125</v>
      </c>
      <c r="D307" t="s">
        <v>126</v>
      </c>
      <c r="E307">
        <v>17</v>
      </c>
    </row>
    <row r="308" spans="2:5" x14ac:dyDescent="0.35">
      <c r="B308" s="127">
        <v>43957</v>
      </c>
      <c r="C308" t="s">
        <v>126</v>
      </c>
      <c r="D308" t="s">
        <v>127</v>
      </c>
      <c r="E308">
        <v>1</v>
      </c>
    </row>
    <row r="309" spans="2:5" x14ac:dyDescent="0.35">
      <c r="B309" s="127">
        <v>43940</v>
      </c>
      <c r="C309" t="s">
        <v>127</v>
      </c>
      <c r="D309" t="s">
        <v>127</v>
      </c>
      <c r="E309">
        <v>2</v>
      </c>
    </row>
    <row r="310" spans="2:5" x14ac:dyDescent="0.35">
      <c r="B310" s="127">
        <v>43952</v>
      </c>
      <c r="C310" t="s">
        <v>126</v>
      </c>
      <c r="D310" t="s">
        <v>127</v>
      </c>
      <c r="E310">
        <v>4</v>
      </c>
    </row>
    <row r="311" spans="2:5" x14ac:dyDescent="0.35">
      <c r="B311" s="127">
        <v>43911</v>
      </c>
      <c r="C311" t="s">
        <v>126</v>
      </c>
      <c r="D311" t="s">
        <v>125</v>
      </c>
      <c r="E311">
        <v>5</v>
      </c>
    </row>
    <row r="312" spans="2:5" x14ac:dyDescent="0.35">
      <c r="B312" s="127">
        <v>43941</v>
      </c>
      <c r="C312" t="s">
        <v>126</v>
      </c>
      <c r="D312" t="s">
        <v>126</v>
      </c>
      <c r="E312">
        <v>392</v>
      </c>
    </row>
    <row r="313" spans="2:5" x14ac:dyDescent="0.35">
      <c r="B313" s="127">
        <v>43958</v>
      </c>
      <c r="C313" t="s">
        <v>127</v>
      </c>
      <c r="D313" t="s">
        <v>125</v>
      </c>
      <c r="E313">
        <v>1</v>
      </c>
    </row>
    <row r="314" spans="2:5" x14ac:dyDescent="0.35">
      <c r="B314" s="127">
        <v>43912</v>
      </c>
      <c r="C314" t="s">
        <v>126</v>
      </c>
      <c r="D314" t="s">
        <v>125</v>
      </c>
      <c r="E314">
        <v>1</v>
      </c>
    </row>
    <row r="315" spans="2:5" x14ac:dyDescent="0.35">
      <c r="B315" s="127">
        <v>43928</v>
      </c>
      <c r="C315" t="s">
        <v>125</v>
      </c>
      <c r="D315" t="s">
        <v>126</v>
      </c>
      <c r="E315">
        <v>43</v>
      </c>
    </row>
    <row r="316" spans="2:5" x14ac:dyDescent="0.35">
      <c r="B316" s="127">
        <v>43902</v>
      </c>
      <c r="C316" t="s">
        <v>125</v>
      </c>
      <c r="D316" t="s">
        <v>125</v>
      </c>
      <c r="E316">
        <v>1</v>
      </c>
    </row>
    <row r="317" spans="2:5" x14ac:dyDescent="0.35">
      <c r="B317" s="127">
        <v>43922</v>
      </c>
      <c r="C317" t="s">
        <v>127</v>
      </c>
      <c r="D317" t="s">
        <v>125</v>
      </c>
      <c r="E317">
        <v>6</v>
      </c>
    </row>
    <row r="318" spans="2:5" x14ac:dyDescent="0.35">
      <c r="B318" s="127">
        <v>43935</v>
      </c>
      <c r="C318" t="s">
        <v>126</v>
      </c>
      <c r="D318" t="s">
        <v>127</v>
      </c>
      <c r="E318">
        <v>5</v>
      </c>
    </row>
    <row r="319" spans="2:5" x14ac:dyDescent="0.35">
      <c r="B319" s="127">
        <v>43892</v>
      </c>
      <c r="C319" t="s">
        <v>125</v>
      </c>
      <c r="D319" t="s">
        <v>125</v>
      </c>
      <c r="E319">
        <v>1</v>
      </c>
    </row>
    <row r="320" spans="2:5" x14ac:dyDescent="0.35">
      <c r="B320" s="127">
        <v>43942</v>
      </c>
      <c r="C320" t="s">
        <v>127</v>
      </c>
      <c r="D320" t="s">
        <v>125</v>
      </c>
      <c r="E320">
        <v>1</v>
      </c>
    </row>
    <row r="321" spans="2:5" x14ac:dyDescent="0.35">
      <c r="B321" s="127">
        <v>43934</v>
      </c>
      <c r="C321" t="s">
        <v>125</v>
      </c>
      <c r="D321" t="s">
        <v>127</v>
      </c>
      <c r="E321">
        <v>3</v>
      </c>
    </row>
    <row r="322" spans="2:5" x14ac:dyDescent="0.35">
      <c r="B322" s="127">
        <v>43940</v>
      </c>
      <c r="C322" t="s">
        <v>125</v>
      </c>
      <c r="D322" t="s">
        <v>126</v>
      </c>
      <c r="E322">
        <v>33</v>
      </c>
    </row>
    <row r="323" spans="2:5" x14ac:dyDescent="0.35">
      <c r="B323" s="127">
        <v>43946</v>
      </c>
      <c r="C323" t="s">
        <v>126</v>
      </c>
      <c r="D323" t="s">
        <v>126</v>
      </c>
      <c r="E323">
        <v>263</v>
      </c>
    </row>
    <row r="324" spans="2:5" x14ac:dyDescent="0.35">
      <c r="B324" s="127">
        <v>43927</v>
      </c>
      <c r="C324" t="s">
        <v>125</v>
      </c>
      <c r="D324" t="s">
        <v>126</v>
      </c>
      <c r="E324">
        <v>36</v>
      </c>
    </row>
    <row r="325" spans="2:5" x14ac:dyDescent="0.35">
      <c r="B325" s="127">
        <v>43935</v>
      </c>
      <c r="C325" t="s">
        <v>127</v>
      </c>
      <c r="D325" t="s">
        <v>126</v>
      </c>
      <c r="E325">
        <v>30</v>
      </c>
    </row>
    <row r="326" spans="2:5" x14ac:dyDescent="0.35">
      <c r="B326" s="127">
        <v>43913</v>
      </c>
      <c r="C326" t="s">
        <v>125</v>
      </c>
      <c r="D326" t="s">
        <v>126</v>
      </c>
      <c r="E326">
        <v>7</v>
      </c>
    </row>
    <row r="327" spans="2:5" x14ac:dyDescent="0.35">
      <c r="B327" s="127">
        <v>43943</v>
      </c>
      <c r="C327" t="s">
        <v>127</v>
      </c>
      <c r="D327" t="s">
        <v>127</v>
      </c>
      <c r="E327">
        <v>7</v>
      </c>
    </row>
    <row r="328" spans="2:5" x14ac:dyDescent="0.35">
      <c r="B328" s="127">
        <v>43921</v>
      </c>
      <c r="C328" t="s">
        <v>126</v>
      </c>
      <c r="D328" t="s">
        <v>125</v>
      </c>
      <c r="E328">
        <v>4</v>
      </c>
    </row>
    <row r="329" spans="2:5" x14ac:dyDescent="0.35">
      <c r="B329" s="127">
        <v>43938</v>
      </c>
      <c r="C329" t="s">
        <v>127</v>
      </c>
      <c r="D329" t="s">
        <v>127</v>
      </c>
      <c r="E329">
        <v>2</v>
      </c>
    </row>
    <row r="330" spans="2:5" x14ac:dyDescent="0.35">
      <c r="B330" s="127">
        <v>43912</v>
      </c>
      <c r="C330" t="s">
        <v>126</v>
      </c>
      <c r="D330" t="s">
        <v>126</v>
      </c>
      <c r="E330">
        <v>48</v>
      </c>
    </row>
    <row r="331" spans="2:5" x14ac:dyDescent="0.35">
      <c r="B331" s="127">
        <v>43942</v>
      </c>
      <c r="C331" t="s">
        <v>127</v>
      </c>
      <c r="D331" t="s">
        <v>126</v>
      </c>
      <c r="E331">
        <v>18</v>
      </c>
    </row>
    <row r="332" spans="2:5" x14ac:dyDescent="0.35">
      <c r="B332" s="127">
        <v>43911</v>
      </c>
      <c r="C332" t="s">
        <v>126</v>
      </c>
      <c r="D332" t="s">
        <v>126</v>
      </c>
      <c r="E332">
        <v>26</v>
      </c>
    </row>
    <row r="333" spans="2:5" x14ac:dyDescent="0.35">
      <c r="B333" s="127">
        <v>43942</v>
      </c>
      <c r="C333" t="s">
        <v>126</v>
      </c>
      <c r="D333" t="s">
        <v>127</v>
      </c>
      <c r="E333">
        <v>6</v>
      </c>
    </row>
    <row r="334" spans="2:5" x14ac:dyDescent="0.35">
      <c r="B334" s="127">
        <v>43938</v>
      </c>
      <c r="C334" t="s">
        <v>126</v>
      </c>
      <c r="D334" t="s">
        <v>125</v>
      </c>
      <c r="E334">
        <v>4</v>
      </c>
    </row>
    <row r="335" spans="2:5" x14ac:dyDescent="0.35">
      <c r="B335" s="127">
        <v>43920</v>
      </c>
      <c r="C335" t="s">
        <v>126</v>
      </c>
      <c r="D335" t="s">
        <v>127</v>
      </c>
      <c r="E335">
        <v>6</v>
      </c>
    </row>
    <row r="336" spans="2:5" x14ac:dyDescent="0.35">
      <c r="B336" s="127">
        <v>43910</v>
      </c>
      <c r="C336" t="s">
        <v>125</v>
      </c>
      <c r="D336" t="s">
        <v>125</v>
      </c>
      <c r="E336">
        <v>23</v>
      </c>
    </row>
    <row r="337" spans="2:5" x14ac:dyDescent="0.35">
      <c r="B337" s="127">
        <v>43919</v>
      </c>
      <c r="C337" t="s">
        <v>125</v>
      </c>
      <c r="D337" t="s">
        <v>126</v>
      </c>
      <c r="E337">
        <v>50</v>
      </c>
    </row>
    <row r="338" spans="2:5" x14ac:dyDescent="0.35">
      <c r="B338" s="127">
        <v>43929</v>
      </c>
      <c r="C338" t="s">
        <v>126</v>
      </c>
      <c r="D338" t="s">
        <v>126</v>
      </c>
      <c r="E338">
        <v>587</v>
      </c>
    </row>
    <row r="339" spans="2:5" x14ac:dyDescent="0.35">
      <c r="B339" s="127">
        <v>43954</v>
      </c>
      <c r="C339" t="s">
        <v>125</v>
      </c>
      <c r="D339" t="s">
        <v>126</v>
      </c>
      <c r="E339">
        <v>9</v>
      </c>
    </row>
    <row r="340" spans="2:5" x14ac:dyDescent="0.35">
      <c r="B340" s="127">
        <v>43899</v>
      </c>
      <c r="C340" t="s">
        <v>125</v>
      </c>
      <c r="D340" t="s">
        <v>125</v>
      </c>
      <c r="E340">
        <v>1</v>
      </c>
    </row>
    <row r="341" spans="2:5" x14ac:dyDescent="0.35">
      <c r="B341" s="127">
        <v>43903</v>
      </c>
      <c r="C341" t="s">
        <v>39</v>
      </c>
      <c r="D341" t="s">
        <v>39</v>
      </c>
      <c r="E341">
        <v>13</v>
      </c>
    </row>
    <row r="342" spans="2:5" x14ac:dyDescent="0.35">
      <c r="B342" s="127">
        <v>43932</v>
      </c>
      <c r="C342" t="s">
        <v>126</v>
      </c>
      <c r="D342" t="s">
        <v>125</v>
      </c>
      <c r="E342">
        <v>6</v>
      </c>
    </row>
    <row r="343" spans="2:5" x14ac:dyDescent="0.35">
      <c r="B343" s="127">
        <v>43913</v>
      </c>
      <c r="C343" t="s">
        <v>125</v>
      </c>
      <c r="D343" t="s">
        <v>125</v>
      </c>
      <c r="E343">
        <v>52</v>
      </c>
    </row>
    <row r="344" spans="2:5" x14ac:dyDescent="0.35">
      <c r="B344" s="127">
        <v>43923</v>
      </c>
      <c r="C344" t="s">
        <v>125</v>
      </c>
      <c r="D344" t="s">
        <v>127</v>
      </c>
      <c r="E344">
        <v>3</v>
      </c>
    </row>
    <row r="345" spans="2:5" x14ac:dyDescent="0.35">
      <c r="B345" s="127">
        <v>43949</v>
      </c>
      <c r="C345" t="s">
        <v>125</v>
      </c>
      <c r="D345" t="s">
        <v>126</v>
      </c>
      <c r="E345">
        <v>26</v>
      </c>
    </row>
    <row r="346" spans="2:5" x14ac:dyDescent="0.35">
      <c r="B346" s="127">
        <v>43949</v>
      </c>
      <c r="C346" t="s">
        <v>127</v>
      </c>
      <c r="D346" t="s">
        <v>125</v>
      </c>
      <c r="E346">
        <v>1</v>
      </c>
    </row>
    <row r="347" spans="2:5" x14ac:dyDescent="0.35">
      <c r="B347" s="127">
        <v>43940</v>
      </c>
      <c r="C347" t="s">
        <v>125</v>
      </c>
      <c r="D347" t="s">
        <v>125</v>
      </c>
      <c r="E347">
        <v>105</v>
      </c>
    </row>
    <row r="348" spans="2:5" x14ac:dyDescent="0.35">
      <c r="B348" s="127">
        <v>43947</v>
      </c>
      <c r="C348" t="s">
        <v>127</v>
      </c>
      <c r="D348" t="s">
        <v>127</v>
      </c>
      <c r="E348">
        <v>2</v>
      </c>
    </row>
    <row r="349" spans="2:5" x14ac:dyDescent="0.35">
      <c r="B349" s="127">
        <v>43944</v>
      </c>
      <c r="C349" t="s">
        <v>127</v>
      </c>
      <c r="D349" t="s">
        <v>125</v>
      </c>
      <c r="E349">
        <v>2</v>
      </c>
    </row>
    <row r="350" spans="2:5" x14ac:dyDescent="0.35">
      <c r="B350" s="127">
        <v>43953</v>
      </c>
      <c r="C350" t="s">
        <v>125</v>
      </c>
      <c r="D350" t="s">
        <v>127</v>
      </c>
      <c r="E350">
        <v>1</v>
      </c>
    </row>
    <row r="351" spans="2:5" x14ac:dyDescent="0.35">
      <c r="B351" s="127">
        <v>43922</v>
      </c>
      <c r="C351" t="s">
        <v>125</v>
      </c>
      <c r="D351" t="s">
        <v>125</v>
      </c>
      <c r="E351">
        <v>177</v>
      </c>
    </row>
    <row r="352" spans="2:5" x14ac:dyDescent="0.35">
      <c r="B352" s="127">
        <v>43929</v>
      </c>
      <c r="C352" t="s">
        <v>127</v>
      </c>
      <c r="D352" t="s">
        <v>127</v>
      </c>
      <c r="E352">
        <v>3</v>
      </c>
    </row>
    <row r="353" spans="2:5" x14ac:dyDescent="0.35">
      <c r="B353" s="127">
        <v>43954</v>
      </c>
      <c r="C353" t="s">
        <v>126</v>
      </c>
      <c r="D353" t="s">
        <v>125</v>
      </c>
      <c r="E353">
        <v>1</v>
      </c>
    </row>
    <row r="354" spans="2:5" x14ac:dyDescent="0.35">
      <c r="B354" s="127">
        <v>43908</v>
      </c>
      <c r="C354" t="s">
        <v>39</v>
      </c>
      <c r="D354" t="s">
        <v>39</v>
      </c>
      <c r="E354">
        <v>41</v>
      </c>
    </row>
    <row r="355" spans="2:5" x14ac:dyDescent="0.35">
      <c r="B355" s="127">
        <v>43950</v>
      </c>
      <c r="C355" t="s">
        <v>126</v>
      </c>
      <c r="D355" t="s">
        <v>126</v>
      </c>
      <c r="E355">
        <v>233</v>
      </c>
    </row>
    <row r="356" spans="2:5" x14ac:dyDescent="0.35">
      <c r="B356" s="127">
        <v>43921</v>
      </c>
      <c r="C356" t="s">
        <v>125</v>
      </c>
      <c r="D356" t="s">
        <v>127</v>
      </c>
      <c r="E356">
        <v>1</v>
      </c>
    </row>
    <row r="357" spans="2:5" x14ac:dyDescent="0.35">
      <c r="B357" s="127">
        <v>43956</v>
      </c>
      <c r="C357" t="s">
        <v>125</v>
      </c>
      <c r="D357" t="s">
        <v>125</v>
      </c>
      <c r="E357">
        <v>33</v>
      </c>
    </row>
    <row r="358" spans="2:5" x14ac:dyDescent="0.35">
      <c r="B358" s="127">
        <v>43931</v>
      </c>
      <c r="C358" t="s">
        <v>126</v>
      </c>
      <c r="D358" t="s">
        <v>127</v>
      </c>
      <c r="E358">
        <v>6</v>
      </c>
    </row>
    <row r="359" spans="2:5" x14ac:dyDescent="0.35">
      <c r="B359" s="127">
        <v>43941</v>
      </c>
      <c r="C359" t="s">
        <v>127</v>
      </c>
      <c r="D359" t="s">
        <v>127</v>
      </c>
      <c r="E359">
        <v>2</v>
      </c>
    </row>
    <row r="360" spans="2:5" x14ac:dyDescent="0.35">
      <c r="B360" s="127">
        <v>43902</v>
      </c>
      <c r="C360" t="s">
        <v>127</v>
      </c>
      <c r="D360" t="s">
        <v>126</v>
      </c>
      <c r="E360">
        <v>1</v>
      </c>
    </row>
    <row r="361" spans="2:5" x14ac:dyDescent="0.35">
      <c r="B361" s="127">
        <v>43927</v>
      </c>
      <c r="C361" t="s">
        <v>126</v>
      </c>
      <c r="D361" t="s">
        <v>127</v>
      </c>
      <c r="E361">
        <v>9</v>
      </c>
    </row>
    <row r="362" spans="2:5" x14ac:dyDescent="0.35">
      <c r="B362" s="127">
        <v>43920</v>
      </c>
      <c r="C362" t="s">
        <v>127</v>
      </c>
      <c r="D362" t="s">
        <v>127</v>
      </c>
      <c r="E362">
        <v>3</v>
      </c>
    </row>
    <row r="363" spans="2:5" x14ac:dyDescent="0.35">
      <c r="B363" s="127">
        <v>43929</v>
      </c>
      <c r="C363" t="s">
        <v>125</v>
      </c>
      <c r="D363" t="s">
        <v>127</v>
      </c>
      <c r="E363">
        <v>5</v>
      </c>
    </row>
    <row r="364" spans="2:5" x14ac:dyDescent="0.35">
      <c r="B364" s="127">
        <v>43960</v>
      </c>
      <c r="C364" t="s">
        <v>126</v>
      </c>
      <c r="D364" t="s">
        <v>127</v>
      </c>
      <c r="E364">
        <v>1</v>
      </c>
    </row>
    <row r="365" spans="2:5" x14ac:dyDescent="0.35">
      <c r="B365" s="127">
        <v>43943</v>
      </c>
      <c r="C365" t="s">
        <v>125</v>
      </c>
      <c r="D365" t="s">
        <v>125</v>
      </c>
      <c r="E365">
        <v>93</v>
      </c>
    </row>
    <row r="366" spans="2:5" x14ac:dyDescent="0.35">
      <c r="B366" s="127">
        <v>43960</v>
      </c>
      <c r="C366" t="s">
        <v>127</v>
      </c>
      <c r="D366" t="s">
        <v>126</v>
      </c>
      <c r="E366">
        <v>8</v>
      </c>
    </row>
    <row r="367" spans="2:5" x14ac:dyDescent="0.35">
      <c r="B367" s="127">
        <v>43962</v>
      </c>
      <c r="C367" t="s">
        <v>125</v>
      </c>
      <c r="D367" t="s">
        <v>126</v>
      </c>
      <c r="E367">
        <v>3</v>
      </c>
    </row>
    <row r="368" spans="2:5" x14ac:dyDescent="0.35">
      <c r="B368" s="127">
        <v>43917</v>
      </c>
      <c r="C368" t="s">
        <v>125</v>
      </c>
      <c r="D368" t="s">
        <v>127</v>
      </c>
      <c r="E368">
        <v>3</v>
      </c>
    </row>
    <row r="369" spans="2:5" x14ac:dyDescent="0.35">
      <c r="B369" s="127">
        <v>43937</v>
      </c>
      <c r="C369" t="s">
        <v>125</v>
      </c>
      <c r="D369" t="s">
        <v>127</v>
      </c>
      <c r="E369">
        <v>4</v>
      </c>
    </row>
    <row r="370" spans="2:5" x14ac:dyDescent="0.35">
      <c r="B370" s="127">
        <v>43914</v>
      </c>
      <c r="C370" t="s">
        <v>127</v>
      </c>
      <c r="D370" t="s">
        <v>126</v>
      </c>
      <c r="E370">
        <v>7</v>
      </c>
    </row>
    <row r="371" spans="2:5" x14ac:dyDescent="0.35">
      <c r="B371" s="127">
        <v>43952</v>
      </c>
      <c r="C371" t="s">
        <v>125</v>
      </c>
      <c r="D371" t="s">
        <v>125</v>
      </c>
      <c r="E371">
        <v>53</v>
      </c>
    </row>
    <row r="372" spans="2:5" x14ac:dyDescent="0.35">
      <c r="B372" s="127">
        <v>43916</v>
      </c>
      <c r="C372" t="s">
        <v>125</v>
      </c>
      <c r="D372" t="s">
        <v>126</v>
      </c>
      <c r="E372">
        <v>13</v>
      </c>
    </row>
    <row r="373" spans="2:5" x14ac:dyDescent="0.35">
      <c r="B373" s="127">
        <v>43951</v>
      </c>
      <c r="C373" t="s">
        <v>126</v>
      </c>
      <c r="D373" t="s">
        <v>125</v>
      </c>
      <c r="E373">
        <v>2</v>
      </c>
    </row>
    <row r="374" spans="2:5" x14ac:dyDescent="0.35">
      <c r="B374" s="127">
        <v>43915</v>
      </c>
      <c r="C374" t="s">
        <v>125</v>
      </c>
      <c r="D374" t="s">
        <v>126</v>
      </c>
      <c r="E374">
        <v>22</v>
      </c>
    </row>
    <row r="375" spans="2:5" x14ac:dyDescent="0.35">
      <c r="B375" s="127">
        <v>43948</v>
      </c>
      <c r="C375" t="s">
        <v>127</v>
      </c>
      <c r="D375" t="s">
        <v>126</v>
      </c>
      <c r="E375">
        <v>12</v>
      </c>
    </row>
    <row r="376" spans="2:5" x14ac:dyDescent="0.35">
      <c r="B376" s="127">
        <v>43958</v>
      </c>
      <c r="C376" t="s">
        <v>125</v>
      </c>
      <c r="D376" t="s">
        <v>125</v>
      </c>
      <c r="E376">
        <v>31</v>
      </c>
    </row>
    <row r="377" spans="2:5" x14ac:dyDescent="0.35">
      <c r="B377" s="127">
        <v>43904</v>
      </c>
      <c r="C377" t="s">
        <v>125</v>
      </c>
      <c r="D377" t="s">
        <v>125</v>
      </c>
      <c r="E377">
        <v>3</v>
      </c>
    </row>
    <row r="378" spans="2:5" x14ac:dyDescent="0.35">
      <c r="B378" s="127">
        <v>43937</v>
      </c>
      <c r="C378" t="s">
        <v>126</v>
      </c>
      <c r="D378" t="s">
        <v>125</v>
      </c>
      <c r="E378">
        <v>2</v>
      </c>
    </row>
    <row r="379" spans="2:5" x14ac:dyDescent="0.35">
      <c r="B379" s="127">
        <v>43958</v>
      </c>
      <c r="C379" t="s">
        <v>125</v>
      </c>
      <c r="D379" t="s">
        <v>126</v>
      </c>
      <c r="E379">
        <v>18</v>
      </c>
    </row>
    <row r="380" spans="2:5" x14ac:dyDescent="0.35">
      <c r="B380" s="127">
        <v>43916</v>
      </c>
      <c r="C380" t="s">
        <v>125</v>
      </c>
      <c r="D380" t="s">
        <v>125</v>
      </c>
      <c r="E380">
        <v>120</v>
      </c>
    </row>
    <row r="381" spans="2:5" x14ac:dyDescent="0.35">
      <c r="B381" s="127">
        <v>43923</v>
      </c>
      <c r="C381" t="s">
        <v>126</v>
      </c>
      <c r="D381" t="s">
        <v>126</v>
      </c>
      <c r="E381">
        <v>364</v>
      </c>
    </row>
    <row r="382" spans="2:5" x14ac:dyDescent="0.35">
      <c r="B382" s="127">
        <v>43936</v>
      </c>
      <c r="C382" t="s">
        <v>126</v>
      </c>
      <c r="D382" t="s">
        <v>126</v>
      </c>
      <c r="E382">
        <v>455</v>
      </c>
    </row>
    <row r="383" spans="2:5" x14ac:dyDescent="0.35">
      <c r="B383" s="127">
        <v>43959</v>
      </c>
      <c r="C383" t="s">
        <v>125</v>
      </c>
      <c r="D383" t="s">
        <v>125</v>
      </c>
      <c r="E383">
        <v>33</v>
      </c>
    </row>
    <row r="384" spans="2:5" x14ac:dyDescent="0.35">
      <c r="B384" s="127">
        <v>43952</v>
      </c>
      <c r="C384" t="s">
        <v>127</v>
      </c>
      <c r="D384" t="s">
        <v>125</v>
      </c>
      <c r="E384">
        <v>3</v>
      </c>
    </row>
    <row r="385" spans="2:5" x14ac:dyDescent="0.35">
      <c r="B385" s="127">
        <v>43901</v>
      </c>
      <c r="C385" t="s">
        <v>39</v>
      </c>
      <c r="D385" t="s">
        <v>39</v>
      </c>
      <c r="E385">
        <v>6</v>
      </c>
    </row>
    <row r="386" spans="2:5" x14ac:dyDescent="0.35">
      <c r="B386" s="127">
        <v>43930</v>
      </c>
      <c r="C386" t="s">
        <v>127</v>
      </c>
      <c r="D386" t="s">
        <v>125</v>
      </c>
      <c r="E386">
        <v>5</v>
      </c>
    </row>
    <row r="387" spans="2:5" x14ac:dyDescent="0.35">
      <c r="B387" s="127">
        <v>43924</v>
      </c>
      <c r="C387" t="s">
        <v>126</v>
      </c>
      <c r="D387" t="s">
        <v>126</v>
      </c>
      <c r="E387">
        <v>432</v>
      </c>
    </row>
    <row r="388" spans="2:5" x14ac:dyDescent="0.35">
      <c r="B388" s="127">
        <v>43939</v>
      </c>
      <c r="C388" t="s">
        <v>126</v>
      </c>
      <c r="D388" t="s">
        <v>126</v>
      </c>
      <c r="E388">
        <v>356</v>
      </c>
    </row>
    <row r="389" spans="2:5" x14ac:dyDescent="0.35">
      <c r="B389" s="127">
        <v>43900</v>
      </c>
      <c r="C389" t="s">
        <v>39</v>
      </c>
      <c r="D389" t="s">
        <v>39</v>
      </c>
      <c r="E389">
        <v>1</v>
      </c>
    </row>
    <row r="390" spans="2:5" x14ac:dyDescent="0.35">
      <c r="B390" s="127">
        <v>43960</v>
      </c>
      <c r="C390" t="s">
        <v>127</v>
      </c>
      <c r="D390" t="s">
        <v>125</v>
      </c>
      <c r="E390">
        <v>1</v>
      </c>
    </row>
    <row r="391" spans="2:5" x14ac:dyDescent="0.35">
      <c r="B391" s="127">
        <v>43956</v>
      </c>
      <c r="C391" t="s">
        <v>125</v>
      </c>
      <c r="D391" t="s">
        <v>126</v>
      </c>
      <c r="E391">
        <v>8</v>
      </c>
    </row>
    <row r="392" spans="2:5" x14ac:dyDescent="0.35">
      <c r="B392" s="127">
        <v>43926</v>
      </c>
      <c r="C392" t="s">
        <v>125</v>
      </c>
      <c r="D392" t="s">
        <v>126</v>
      </c>
      <c r="E392">
        <v>48</v>
      </c>
    </row>
    <row r="393" spans="2:5" x14ac:dyDescent="0.35">
      <c r="B393" s="127">
        <v>43931</v>
      </c>
      <c r="C393" t="s">
        <v>127</v>
      </c>
      <c r="D393" t="s">
        <v>125</v>
      </c>
      <c r="E393">
        <v>4</v>
      </c>
    </row>
    <row r="394" spans="2:5" x14ac:dyDescent="0.35">
      <c r="B394" s="127">
        <v>43958</v>
      </c>
      <c r="C394" t="s">
        <v>127</v>
      </c>
      <c r="D394" t="s">
        <v>126</v>
      </c>
      <c r="E394">
        <v>10</v>
      </c>
    </row>
    <row r="395" spans="2:5" x14ac:dyDescent="0.35">
      <c r="B395" s="127">
        <v>43909</v>
      </c>
      <c r="C395" t="s">
        <v>39</v>
      </c>
      <c r="D395" t="s">
        <v>39</v>
      </c>
      <c r="E395">
        <v>37</v>
      </c>
    </row>
    <row r="396" spans="2:5" x14ac:dyDescent="0.35">
      <c r="B396" s="127">
        <v>43958</v>
      </c>
      <c r="C396" t="s">
        <v>126</v>
      </c>
      <c r="D396" t="s">
        <v>127</v>
      </c>
      <c r="E396">
        <v>3</v>
      </c>
    </row>
    <row r="397" spans="2:5" x14ac:dyDescent="0.35">
      <c r="B397" s="127">
        <v>43920</v>
      </c>
      <c r="C397" t="s">
        <v>125</v>
      </c>
      <c r="D397" t="s">
        <v>125</v>
      </c>
      <c r="E397">
        <v>175</v>
      </c>
    </row>
    <row r="398" spans="2:5" x14ac:dyDescent="0.35">
      <c r="B398" s="127">
        <v>43953</v>
      </c>
      <c r="C398" t="s">
        <v>127</v>
      </c>
      <c r="D398" t="s">
        <v>127</v>
      </c>
      <c r="E398">
        <v>2</v>
      </c>
    </row>
    <row r="399" spans="2:5" x14ac:dyDescent="0.35">
      <c r="B399" s="127">
        <v>43961</v>
      </c>
      <c r="C399" t="s">
        <v>126</v>
      </c>
      <c r="D399" t="s">
        <v>126</v>
      </c>
      <c r="E399">
        <v>101</v>
      </c>
    </row>
    <row r="400" spans="2:5" x14ac:dyDescent="0.35">
      <c r="B400" s="127">
        <v>43926</v>
      </c>
      <c r="C400" t="s">
        <v>126</v>
      </c>
      <c r="D400" t="s">
        <v>126</v>
      </c>
      <c r="E400">
        <v>459</v>
      </c>
    </row>
    <row r="401" spans="2:5" x14ac:dyDescent="0.35">
      <c r="B401" s="127">
        <v>43951</v>
      </c>
      <c r="C401" t="s">
        <v>126</v>
      </c>
      <c r="D401" t="s">
        <v>126</v>
      </c>
      <c r="E401">
        <v>204</v>
      </c>
    </row>
    <row r="402" spans="2:5" x14ac:dyDescent="0.35">
      <c r="B402" s="127">
        <v>43926</v>
      </c>
      <c r="C402" t="s">
        <v>127</v>
      </c>
      <c r="D402" t="s">
        <v>127</v>
      </c>
      <c r="E402">
        <v>3</v>
      </c>
    </row>
    <row r="403" spans="2:5" x14ac:dyDescent="0.35">
      <c r="B403" s="127">
        <v>43947</v>
      </c>
      <c r="C403" t="s">
        <v>126</v>
      </c>
      <c r="D403" t="s">
        <v>127</v>
      </c>
      <c r="E403">
        <v>4</v>
      </c>
    </row>
    <row r="404" spans="2:5" x14ac:dyDescent="0.35">
      <c r="B404" s="127">
        <v>43896</v>
      </c>
      <c r="C404" t="s">
        <v>39</v>
      </c>
      <c r="D404" t="s">
        <v>39</v>
      </c>
      <c r="E404">
        <v>2</v>
      </c>
    </row>
    <row r="405" spans="2:5" x14ac:dyDescent="0.35">
      <c r="B405" s="127">
        <v>43944</v>
      </c>
      <c r="C405" t="s">
        <v>126</v>
      </c>
      <c r="D405" t="s">
        <v>125</v>
      </c>
      <c r="E405">
        <v>2</v>
      </c>
    </row>
    <row r="406" spans="2:5" x14ac:dyDescent="0.35">
      <c r="B406" s="127">
        <v>43930</v>
      </c>
      <c r="C406" t="s">
        <v>125</v>
      </c>
      <c r="D406" t="s">
        <v>126</v>
      </c>
      <c r="E406">
        <v>36</v>
      </c>
    </row>
    <row r="407" spans="2:5" x14ac:dyDescent="0.35">
      <c r="B407" s="127">
        <v>43918</v>
      </c>
      <c r="C407" t="s">
        <v>125</v>
      </c>
      <c r="D407" t="s">
        <v>127</v>
      </c>
      <c r="E407">
        <v>2</v>
      </c>
    </row>
    <row r="408" spans="2:5" x14ac:dyDescent="0.35">
      <c r="B408" s="127">
        <v>43959</v>
      </c>
      <c r="C408" t="s">
        <v>126</v>
      </c>
      <c r="D408" t="s">
        <v>126</v>
      </c>
      <c r="E408">
        <v>125</v>
      </c>
    </row>
    <row r="409" spans="2:5" x14ac:dyDescent="0.35">
      <c r="B409" s="127">
        <v>43915</v>
      </c>
      <c r="C409" t="s">
        <v>125</v>
      </c>
      <c r="D409" t="s">
        <v>125</v>
      </c>
      <c r="E409">
        <v>97</v>
      </c>
    </row>
    <row r="410" spans="2:5" x14ac:dyDescent="0.35">
      <c r="B410" s="127">
        <v>43932</v>
      </c>
      <c r="C410" t="s">
        <v>125</v>
      </c>
      <c r="D410" t="s">
        <v>127</v>
      </c>
      <c r="E410">
        <v>2</v>
      </c>
    </row>
    <row r="411" spans="2:5" x14ac:dyDescent="0.35">
      <c r="B411" s="127">
        <v>43959</v>
      </c>
      <c r="C411" t="s">
        <v>125</v>
      </c>
      <c r="D411" t="s">
        <v>126</v>
      </c>
      <c r="E411">
        <v>10</v>
      </c>
    </row>
    <row r="412" spans="2:5" x14ac:dyDescent="0.35">
      <c r="B412" s="127">
        <v>43930</v>
      </c>
      <c r="C412" t="s">
        <v>126</v>
      </c>
      <c r="D412" t="s">
        <v>127</v>
      </c>
      <c r="E412">
        <v>10</v>
      </c>
    </row>
    <row r="413" spans="2:5" x14ac:dyDescent="0.35">
      <c r="B413" s="127">
        <v>43924</v>
      </c>
      <c r="C413" t="s">
        <v>127</v>
      </c>
      <c r="D413" t="s">
        <v>127</v>
      </c>
      <c r="E413">
        <v>3</v>
      </c>
    </row>
    <row r="414" spans="2:5" x14ac:dyDescent="0.35">
      <c r="B414" s="127">
        <v>43925</v>
      </c>
      <c r="C414" t="s">
        <v>125</v>
      </c>
      <c r="D414" t="s">
        <v>126</v>
      </c>
      <c r="E414">
        <v>41</v>
      </c>
    </row>
    <row r="415" spans="2:5" x14ac:dyDescent="0.35">
      <c r="B415" s="127">
        <v>43940</v>
      </c>
      <c r="C415" t="s">
        <v>127</v>
      </c>
      <c r="D415" t="s">
        <v>126</v>
      </c>
      <c r="E415">
        <v>26</v>
      </c>
    </row>
    <row r="416" spans="2:5" x14ac:dyDescent="0.35">
      <c r="B416" s="127">
        <v>43932</v>
      </c>
      <c r="C416" t="s">
        <v>127</v>
      </c>
      <c r="D416" t="s">
        <v>126</v>
      </c>
      <c r="E416">
        <v>28</v>
      </c>
    </row>
    <row r="417" spans="2:5" x14ac:dyDescent="0.35">
      <c r="B417" s="127">
        <v>43934</v>
      </c>
      <c r="C417" t="s">
        <v>126</v>
      </c>
      <c r="D417" t="s">
        <v>126</v>
      </c>
      <c r="E417">
        <v>461</v>
      </c>
    </row>
    <row r="418" spans="2:5" x14ac:dyDescent="0.35">
      <c r="B418" s="127">
        <v>43934</v>
      </c>
      <c r="C418" t="s">
        <v>127</v>
      </c>
      <c r="D418" t="s">
        <v>127</v>
      </c>
      <c r="E418">
        <v>3</v>
      </c>
    </row>
    <row r="419" spans="2:5" x14ac:dyDescent="0.35">
      <c r="B419" s="127">
        <v>43914</v>
      </c>
      <c r="C419" t="s">
        <v>127</v>
      </c>
      <c r="D419" t="s">
        <v>125</v>
      </c>
      <c r="E419">
        <v>2</v>
      </c>
    </row>
    <row r="420" spans="2:5" x14ac:dyDescent="0.35">
      <c r="B420" s="127">
        <v>43955</v>
      </c>
      <c r="C420" t="s">
        <v>125</v>
      </c>
      <c r="D420" t="s">
        <v>126</v>
      </c>
      <c r="E420">
        <v>13</v>
      </c>
    </row>
    <row r="421" spans="2:5" x14ac:dyDescent="0.35">
      <c r="B421" s="127">
        <v>43936</v>
      </c>
      <c r="C421" t="s">
        <v>127</v>
      </c>
      <c r="D421" t="s">
        <v>127</v>
      </c>
      <c r="E421">
        <v>1</v>
      </c>
    </row>
    <row r="422" spans="2:5" x14ac:dyDescent="0.35">
      <c r="B422" s="127">
        <v>43954</v>
      </c>
      <c r="C422" t="s">
        <v>125</v>
      </c>
      <c r="D422" t="s">
        <v>125</v>
      </c>
      <c r="E422">
        <v>32</v>
      </c>
    </row>
    <row r="423" spans="2:5" x14ac:dyDescent="0.35">
      <c r="B423" s="127">
        <v>43933</v>
      </c>
      <c r="C423" t="s">
        <v>126</v>
      </c>
      <c r="D423" t="s">
        <v>127</v>
      </c>
      <c r="E423">
        <v>5</v>
      </c>
    </row>
    <row r="424" spans="2:5" x14ac:dyDescent="0.35">
      <c r="B424" s="127">
        <v>43914</v>
      </c>
      <c r="C424" t="s">
        <v>39</v>
      </c>
      <c r="D424" t="s">
        <v>39</v>
      </c>
      <c r="E424">
        <v>1</v>
      </c>
    </row>
    <row r="425" spans="2:5" x14ac:dyDescent="0.35">
      <c r="B425" s="127">
        <v>43916</v>
      </c>
      <c r="C425" t="s">
        <v>126</v>
      </c>
      <c r="D425" t="s">
        <v>126</v>
      </c>
      <c r="E425">
        <v>169</v>
      </c>
    </row>
    <row r="426" spans="2:5" x14ac:dyDescent="0.35">
      <c r="B426" s="127">
        <v>43924</v>
      </c>
      <c r="C426" t="s">
        <v>126</v>
      </c>
      <c r="D426" t="s">
        <v>125</v>
      </c>
      <c r="E426">
        <v>2</v>
      </c>
    </row>
    <row r="427" spans="2:5" x14ac:dyDescent="0.35">
      <c r="B427" s="127">
        <v>43939</v>
      </c>
      <c r="C427" t="s">
        <v>126</v>
      </c>
      <c r="D427" t="s">
        <v>125</v>
      </c>
      <c r="E427">
        <v>1</v>
      </c>
    </row>
    <row r="428" spans="2:5" x14ac:dyDescent="0.35">
      <c r="B428" s="127">
        <v>43918</v>
      </c>
      <c r="C428" t="s">
        <v>127</v>
      </c>
      <c r="D428" t="s">
        <v>126</v>
      </c>
      <c r="E428">
        <v>8</v>
      </c>
    </row>
    <row r="429" spans="2:5" x14ac:dyDescent="0.35">
      <c r="B429" s="127">
        <v>43939</v>
      </c>
      <c r="C429" t="s">
        <v>125</v>
      </c>
      <c r="D429" t="s">
        <v>127</v>
      </c>
      <c r="E429">
        <v>2</v>
      </c>
    </row>
    <row r="430" spans="2:5" x14ac:dyDescent="0.35">
      <c r="B430" s="127">
        <v>43905</v>
      </c>
      <c r="C430" t="s">
        <v>39</v>
      </c>
      <c r="D430" t="s">
        <v>39</v>
      </c>
      <c r="E430">
        <v>20</v>
      </c>
    </row>
    <row r="431" spans="2:5" x14ac:dyDescent="0.35">
      <c r="B431" s="127">
        <v>43904</v>
      </c>
      <c r="C431" t="s">
        <v>39</v>
      </c>
      <c r="D431" t="s">
        <v>39</v>
      </c>
      <c r="E431">
        <v>18</v>
      </c>
    </row>
    <row r="432" spans="2:5" x14ac:dyDescent="0.35">
      <c r="B432" s="127">
        <v>43914</v>
      </c>
      <c r="C432" t="s">
        <v>125</v>
      </c>
      <c r="D432" t="s">
        <v>126</v>
      </c>
      <c r="E432">
        <v>17</v>
      </c>
    </row>
    <row r="433" spans="2:5" x14ac:dyDescent="0.35">
      <c r="B433" s="127">
        <v>43943</v>
      </c>
      <c r="C433" t="s">
        <v>125</v>
      </c>
      <c r="D433" t="s">
        <v>127</v>
      </c>
      <c r="E433">
        <v>4</v>
      </c>
    </row>
    <row r="434" spans="2:5" x14ac:dyDescent="0.35">
      <c r="B434" s="127">
        <v>43940</v>
      </c>
      <c r="C434" t="s">
        <v>127</v>
      </c>
      <c r="D434" t="s">
        <v>125</v>
      </c>
      <c r="E434">
        <v>2</v>
      </c>
    </row>
    <row r="435" spans="2:5" x14ac:dyDescent="0.35">
      <c r="B435" s="127">
        <v>43952</v>
      </c>
      <c r="C435" t="s">
        <v>127</v>
      </c>
      <c r="D435" t="s">
        <v>126</v>
      </c>
      <c r="E435">
        <v>13</v>
      </c>
    </row>
    <row r="436" spans="2:5" x14ac:dyDescent="0.35">
      <c r="B436" s="127">
        <v>43921</v>
      </c>
      <c r="C436" t="s">
        <v>127</v>
      </c>
      <c r="D436" t="s">
        <v>127</v>
      </c>
      <c r="E436">
        <v>1</v>
      </c>
    </row>
    <row r="437" spans="2:5" x14ac:dyDescent="0.35">
      <c r="B437" s="127">
        <v>43951</v>
      </c>
      <c r="C437" t="s">
        <v>127</v>
      </c>
      <c r="D437" t="s">
        <v>127</v>
      </c>
      <c r="E437">
        <v>2</v>
      </c>
    </row>
    <row r="438" spans="2:5" x14ac:dyDescent="0.35">
      <c r="B438" s="127">
        <v>43907</v>
      </c>
      <c r="C438" t="s">
        <v>125</v>
      </c>
      <c r="D438" t="s">
        <v>126</v>
      </c>
      <c r="E438">
        <v>1</v>
      </c>
    </row>
    <row r="439" spans="2:5" x14ac:dyDescent="0.35">
      <c r="B439" s="127">
        <v>43942</v>
      </c>
      <c r="C439" t="s">
        <v>125</v>
      </c>
      <c r="D439" t="s">
        <v>126</v>
      </c>
      <c r="E439">
        <v>35</v>
      </c>
    </row>
    <row r="440" spans="2:5" x14ac:dyDescent="0.35">
      <c r="B440" s="127">
        <v>43924</v>
      </c>
      <c r="C440" t="s">
        <v>125</v>
      </c>
      <c r="D440" t="s">
        <v>127</v>
      </c>
      <c r="E440">
        <v>2</v>
      </c>
    </row>
    <row r="441" spans="2:5" x14ac:dyDescent="0.35">
      <c r="B441" s="127">
        <v>43944</v>
      </c>
      <c r="C441" t="s">
        <v>127</v>
      </c>
      <c r="D441" t="s">
        <v>126</v>
      </c>
      <c r="E441">
        <v>21</v>
      </c>
    </row>
    <row r="442" spans="2:5" x14ac:dyDescent="0.35">
      <c r="B442" s="127">
        <v>43953</v>
      </c>
      <c r="C442" t="s">
        <v>126</v>
      </c>
      <c r="D442" t="s">
        <v>126</v>
      </c>
      <c r="E442">
        <v>195</v>
      </c>
    </row>
    <row r="443" spans="2:5" x14ac:dyDescent="0.35">
      <c r="B443" s="127">
        <v>43922</v>
      </c>
      <c r="C443" t="s">
        <v>126</v>
      </c>
      <c r="D443" t="s">
        <v>127</v>
      </c>
      <c r="E443">
        <v>5</v>
      </c>
    </row>
    <row r="444" spans="2:5" x14ac:dyDescent="0.35">
      <c r="B444" s="127">
        <v>43911</v>
      </c>
      <c r="C444" t="s">
        <v>39</v>
      </c>
      <c r="D444" t="s">
        <v>39</v>
      </c>
      <c r="E444">
        <v>43</v>
      </c>
    </row>
    <row r="445" spans="2:5" x14ac:dyDescent="0.35">
      <c r="B445" s="127">
        <v>43912</v>
      </c>
      <c r="C445" t="s">
        <v>39</v>
      </c>
      <c r="D445" t="s">
        <v>39</v>
      </c>
      <c r="E445">
        <v>41</v>
      </c>
    </row>
    <row r="446" spans="2:5" x14ac:dyDescent="0.35">
      <c r="B446" s="127">
        <v>43962</v>
      </c>
      <c r="C446" t="s">
        <v>126</v>
      </c>
      <c r="D446" t="s">
        <v>127</v>
      </c>
      <c r="E446">
        <v>2</v>
      </c>
    </row>
    <row r="447" spans="2:5" x14ac:dyDescent="0.35">
      <c r="B447" s="127">
        <v>43942</v>
      </c>
      <c r="C447" t="s">
        <v>125</v>
      </c>
      <c r="D447" t="s">
        <v>125</v>
      </c>
      <c r="E447">
        <v>100</v>
      </c>
    </row>
    <row r="448" spans="2:5" x14ac:dyDescent="0.35">
      <c r="B448" s="127">
        <v>43941</v>
      </c>
      <c r="C448" t="s">
        <v>125</v>
      </c>
      <c r="D448" t="s">
        <v>127</v>
      </c>
      <c r="E448">
        <v>6</v>
      </c>
    </row>
    <row r="449" spans="2:5" x14ac:dyDescent="0.35">
      <c r="B449" s="127">
        <v>43926</v>
      </c>
      <c r="C449" t="s">
        <v>126</v>
      </c>
      <c r="D449" t="s">
        <v>125</v>
      </c>
      <c r="E449">
        <v>3</v>
      </c>
    </row>
    <row r="450" spans="2:5" x14ac:dyDescent="0.35">
      <c r="B450" s="127">
        <v>43917</v>
      </c>
      <c r="C450" t="s">
        <v>127</v>
      </c>
      <c r="D450" t="s">
        <v>127</v>
      </c>
      <c r="E450">
        <v>1</v>
      </c>
    </row>
    <row r="451" spans="2:5" x14ac:dyDescent="0.35">
      <c r="B451" s="127">
        <v>43920</v>
      </c>
      <c r="C451" t="s">
        <v>125</v>
      </c>
      <c r="D451" t="s">
        <v>126</v>
      </c>
      <c r="E451">
        <v>54</v>
      </c>
    </row>
    <row r="452" spans="2:5" x14ac:dyDescent="0.35">
      <c r="B452" s="127">
        <v>43919</v>
      </c>
      <c r="C452" t="s">
        <v>127</v>
      </c>
      <c r="D452" t="s">
        <v>127</v>
      </c>
      <c r="E452">
        <v>3</v>
      </c>
    </row>
    <row r="453" spans="2:5" x14ac:dyDescent="0.35">
      <c r="B453" s="127">
        <v>43906</v>
      </c>
      <c r="C453" t="s">
        <v>125</v>
      </c>
      <c r="D453" t="s">
        <v>125</v>
      </c>
      <c r="E453">
        <v>10</v>
      </c>
    </row>
    <row r="454" spans="2:5" x14ac:dyDescent="0.35">
      <c r="B454" s="127">
        <v>43914</v>
      </c>
      <c r="C454" t="s">
        <v>125</v>
      </c>
      <c r="D454" t="s">
        <v>125</v>
      </c>
      <c r="E454">
        <v>76</v>
      </c>
    </row>
    <row r="455" spans="2:5" x14ac:dyDescent="0.35">
      <c r="B455" s="127">
        <v>43910</v>
      </c>
      <c r="C455" t="s">
        <v>127</v>
      </c>
      <c r="D455" t="s">
        <v>126</v>
      </c>
      <c r="E455">
        <v>3</v>
      </c>
    </row>
    <row r="456" spans="2:5" x14ac:dyDescent="0.35">
      <c r="B456" s="127">
        <v>43916</v>
      </c>
      <c r="C456" t="s">
        <v>126</v>
      </c>
      <c r="D456" t="s">
        <v>125</v>
      </c>
      <c r="E456">
        <v>7</v>
      </c>
    </row>
    <row r="457" spans="2:5" x14ac:dyDescent="0.35">
      <c r="B457" s="127">
        <v>43955</v>
      </c>
      <c r="C457" t="s">
        <v>127</v>
      </c>
      <c r="D457" t="s">
        <v>127</v>
      </c>
      <c r="E457">
        <v>4</v>
      </c>
    </row>
    <row r="458" spans="2:5" x14ac:dyDescent="0.35">
      <c r="B458" s="127">
        <v>43918</v>
      </c>
      <c r="C458" t="s">
        <v>127</v>
      </c>
      <c r="D458" t="s">
        <v>125</v>
      </c>
      <c r="E458">
        <v>3</v>
      </c>
    </row>
    <row r="459" spans="2:5" x14ac:dyDescent="0.35">
      <c r="B459" s="127">
        <v>43925</v>
      </c>
      <c r="C459" t="s">
        <v>125</v>
      </c>
      <c r="D459" t="s">
        <v>125</v>
      </c>
      <c r="E459">
        <v>210</v>
      </c>
    </row>
    <row r="460" spans="2:5" x14ac:dyDescent="0.35">
      <c r="B460" s="127">
        <v>43940</v>
      </c>
      <c r="C460" t="s">
        <v>126</v>
      </c>
      <c r="D460" t="s">
        <v>127</v>
      </c>
      <c r="E460">
        <v>4</v>
      </c>
    </row>
    <row r="461" spans="2:5" x14ac:dyDescent="0.35">
      <c r="B461" s="127">
        <v>43944</v>
      </c>
      <c r="C461" t="s">
        <v>125</v>
      </c>
      <c r="D461" t="s">
        <v>127</v>
      </c>
      <c r="E461">
        <v>2</v>
      </c>
    </row>
    <row r="462" spans="2:5" x14ac:dyDescent="0.35">
      <c r="B462" s="127">
        <v>43930</v>
      </c>
      <c r="C462" t="s">
        <v>127</v>
      </c>
      <c r="D462" t="s">
        <v>126</v>
      </c>
      <c r="E462">
        <v>21</v>
      </c>
    </row>
    <row r="463" spans="2:5" x14ac:dyDescent="0.35">
      <c r="B463" s="127">
        <v>43936</v>
      </c>
      <c r="C463" t="s">
        <v>126</v>
      </c>
      <c r="D463" t="s">
        <v>125</v>
      </c>
      <c r="E463">
        <v>5</v>
      </c>
    </row>
    <row r="464" spans="2:5" x14ac:dyDescent="0.35">
      <c r="B464" s="127">
        <v>43945</v>
      </c>
      <c r="C464" t="s">
        <v>126</v>
      </c>
      <c r="D464" t="s">
        <v>126</v>
      </c>
      <c r="E464">
        <v>305</v>
      </c>
    </row>
    <row r="465" spans="2:5" x14ac:dyDescent="0.35">
      <c r="B465" s="127">
        <v>43923</v>
      </c>
      <c r="C465" t="s">
        <v>126</v>
      </c>
      <c r="D465" t="s">
        <v>125</v>
      </c>
      <c r="E465">
        <v>5</v>
      </c>
    </row>
    <row r="466" spans="2:5" x14ac:dyDescent="0.35">
      <c r="B466" s="127">
        <v>43950</v>
      </c>
      <c r="C466" t="s">
        <v>125</v>
      </c>
      <c r="D466" t="s">
        <v>127</v>
      </c>
      <c r="E466">
        <v>1</v>
      </c>
    </row>
    <row r="467" spans="2:5" x14ac:dyDescent="0.35">
      <c r="B467" s="127">
        <v>43908</v>
      </c>
      <c r="C467" t="s">
        <v>125</v>
      </c>
      <c r="D467" t="s">
        <v>126</v>
      </c>
      <c r="E467">
        <v>2</v>
      </c>
    </row>
    <row r="468" spans="2:5" x14ac:dyDescent="0.35">
      <c r="B468" s="127">
        <v>43956</v>
      </c>
      <c r="C468" t="s">
        <v>127</v>
      </c>
      <c r="D468" t="s">
        <v>127</v>
      </c>
      <c r="E468">
        <v>1</v>
      </c>
    </row>
    <row r="469" spans="2:5" x14ac:dyDescent="0.35">
      <c r="B469" s="127">
        <v>43930</v>
      </c>
      <c r="C469" t="s">
        <v>125</v>
      </c>
      <c r="D469" t="s">
        <v>125</v>
      </c>
      <c r="E469">
        <v>180</v>
      </c>
    </row>
    <row r="470" spans="2:5" x14ac:dyDescent="0.35">
      <c r="B470" s="127">
        <v>43962</v>
      </c>
      <c r="C470" t="s">
        <v>127</v>
      </c>
      <c r="D470" t="s">
        <v>126</v>
      </c>
      <c r="E470">
        <v>2</v>
      </c>
    </row>
    <row r="471" spans="2:5" x14ac:dyDescent="0.35">
      <c r="B471" s="127">
        <v>43948</v>
      </c>
      <c r="C471" t="s">
        <v>127</v>
      </c>
      <c r="D471" t="s">
        <v>125</v>
      </c>
      <c r="E471">
        <v>3</v>
      </c>
    </row>
    <row r="472" spans="2:5" x14ac:dyDescent="0.35">
      <c r="B472" s="127">
        <v>43936</v>
      </c>
      <c r="C472" t="s">
        <v>125</v>
      </c>
      <c r="D472" t="s">
        <v>127</v>
      </c>
      <c r="E472">
        <v>3</v>
      </c>
    </row>
    <row r="473" spans="2:5" x14ac:dyDescent="0.35">
      <c r="B473" s="127">
        <v>43922</v>
      </c>
      <c r="C473" t="s">
        <v>127</v>
      </c>
      <c r="D473" t="s">
        <v>126</v>
      </c>
      <c r="E473">
        <v>15</v>
      </c>
    </row>
    <row r="474" spans="2:5" x14ac:dyDescent="0.35">
      <c r="B474" s="127">
        <v>43937</v>
      </c>
      <c r="C474" t="s">
        <v>126</v>
      </c>
      <c r="D474" t="s">
        <v>126</v>
      </c>
      <c r="E474">
        <v>427</v>
      </c>
    </row>
    <row r="475" spans="2:5" x14ac:dyDescent="0.35">
      <c r="B475" s="127">
        <v>43903</v>
      </c>
      <c r="C475" t="s">
        <v>126</v>
      </c>
      <c r="D475" t="s">
        <v>126</v>
      </c>
      <c r="E475">
        <v>4</v>
      </c>
    </row>
    <row r="476" spans="2:5" x14ac:dyDescent="0.35">
      <c r="B476" s="127">
        <v>43955</v>
      </c>
      <c r="C476" t="s">
        <v>126</v>
      </c>
      <c r="D476" t="s">
        <v>127</v>
      </c>
      <c r="E476">
        <v>3</v>
      </c>
    </row>
    <row r="477" spans="2:5" x14ac:dyDescent="0.35">
      <c r="B477" s="127">
        <v>43962</v>
      </c>
      <c r="C477" t="s">
        <v>125</v>
      </c>
      <c r="D477" t="s">
        <v>125</v>
      </c>
      <c r="E477">
        <v>8</v>
      </c>
    </row>
    <row r="478" spans="2:5" x14ac:dyDescent="0.35">
      <c r="B478" s="127">
        <v>43909</v>
      </c>
      <c r="C478" t="s">
        <v>126</v>
      </c>
      <c r="D478" t="s">
        <v>126</v>
      </c>
      <c r="E478">
        <v>14</v>
      </c>
    </row>
    <row r="479" spans="2:5" x14ac:dyDescent="0.35">
      <c r="B479" s="127">
        <v>43911</v>
      </c>
      <c r="C479" t="s">
        <v>125</v>
      </c>
      <c r="D479" t="s">
        <v>127</v>
      </c>
      <c r="E479">
        <v>2</v>
      </c>
    </row>
    <row r="480" spans="2:5" x14ac:dyDescent="0.35">
      <c r="B480" s="127">
        <v>43907</v>
      </c>
      <c r="C480" t="s">
        <v>125</v>
      </c>
      <c r="D480" t="s">
        <v>125</v>
      </c>
      <c r="E480">
        <v>6</v>
      </c>
    </row>
    <row r="481" spans="2:5" x14ac:dyDescent="0.35">
      <c r="B481" s="127">
        <v>43945</v>
      </c>
      <c r="C481" t="s">
        <v>125</v>
      </c>
      <c r="D481" t="s">
        <v>127</v>
      </c>
      <c r="E48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52"/>
  <sheetViews>
    <sheetView zoomScale="85" zoomScaleNormal="85" workbookViewId="0"/>
  </sheetViews>
  <sheetFormatPr defaultColWidth="9.08984375" defaultRowHeight="14.5" x14ac:dyDescent="0.35"/>
  <cols>
    <col min="1" max="1" width="2" style="7" customWidth="1"/>
    <col min="2" max="2" width="14.6328125" style="20" customWidth="1"/>
    <col min="3" max="3" width="41.54296875" style="20" customWidth="1"/>
    <col min="4" max="4" width="18.54296875" style="20" customWidth="1"/>
    <col min="5" max="5" width="15.36328125" style="20" customWidth="1"/>
    <col min="6" max="6" width="21.6328125" style="20" customWidth="1"/>
    <col min="7" max="13" width="15.36328125" style="20" customWidth="1"/>
    <col min="14" max="16384" width="9.08984375" style="20"/>
  </cols>
  <sheetData>
    <row r="1" spans="1:14" s="1" customFormat="1" ht="14.15" customHeight="1" x14ac:dyDescent="0.3">
      <c r="B1" s="2" t="s">
        <v>0</v>
      </c>
    </row>
    <row r="2" spans="1:14" s="1" customFormat="1" ht="14.15" customHeight="1" x14ac:dyDescent="0.3"/>
    <row r="3" spans="1:14" s="7" customFormat="1" ht="18.75" customHeight="1" x14ac:dyDescent="0.3">
      <c r="A3" s="3"/>
      <c r="B3" s="4" t="s">
        <v>1</v>
      </c>
      <c r="C3" s="5" t="s">
        <v>143</v>
      </c>
      <c r="D3" s="5"/>
      <c r="E3" s="6"/>
      <c r="F3" s="3"/>
    </row>
    <row r="4" spans="1:14" s="7" customFormat="1" ht="29.4" customHeight="1" x14ac:dyDescent="0.35">
      <c r="A4" s="3"/>
      <c r="B4" s="4" t="s">
        <v>3</v>
      </c>
      <c r="C4" s="249" t="s">
        <v>142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F5" s="11"/>
    </row>
    <row r="6" spans="1:14" s="7" customFormat="1" ht="14.4" x14ac:dyDescent="0.2">
      <c r="A6" s="3"/>
      <c r="B6" s="8" t="s">
        <v>5</v>
      </c>
      <c r="C6" s="12" t="s">
        <v>6</v>
      </c>
      <c r="D6" s="12"/>
      <c r="E6" s="11"/>
      <c r="F6" s="11"/>
    </row>
    <row r="7" spans="1:14" s="7" customFormat="1" ht="14.4" x14ac:dyDescent="0.2">
      <c r="A7" s="3"/>
      <c r="B7" s="8" t="s">
        <v>7</v>
      </c>
      <c r="C7" s="12" t="s">
        <v>8</v>
      </c>
      <c r="D7" s="12"/>
      <c r="E7" s="11"/>
      <c r="F7" s="11"/>
    </row>
    <row r="8" spans="1:14" s="7" customFormat="1" ht="14.4" x14ac:dyDescent="0.2">
      <c r="A8" s="3"/>
      <c r="B8" s="8" t="s">
        <v>9</v>
      </c>
      <c r="C8" s="13" t="s">
        <v>197</v>
      </c>
      <c r="D8" s="14"/>
      <c r="E8" s="11"/>
      <c r="F8" s="11"/>
    </row>
    <row r="9" spans="1:14" s="7" customFormat="1" ht="12.65" x14ac:dyDescent="0.2">
      <c r="A9" s="3"/>
      <c r="B9" s="8" t="s">
        <v>10</v>
      </c>
      <c r="C9" s="12" t="s">
        <v>11</v>
      </c>
      <c r="D9" s="15"/>
      <c r="E9" s="12"/>
      <c r="F9" s="3"/>
    </row>
    <row r="10" spans="1:14" s="7" customFormat="1" ht="12.65" x14ac:dyDescent="0.2">
      <c r="A10" s="3"/>
      <c r="B10" s="8" t="s">
        <v>12</v>
      </c>
      <c r="C10" s="12" t="s">
        <v>13</v>
      </c>
      <c r="D10" s="15"/>
      <c r="E10" s="12"/>
      <c r="F10" s="3"/>
    </row>
    <row r="11" spans="1:14" s="7" customFormat="1" ht="14.4" x14ac:dyDescent="0.3">
      <c r="A11" s="3"/>
      <c r="B11" s="8" t="s">
        <v>14</v>
      </c>
      <c r="C11" s="16" t="s">
        <v>15</v>
      </c>
      <c r="D11" s="17"/>
      <c r="E11" s="12"/>
      <c r="F11" s="18"/>
    </row>
    <row r="12" spans="1:14" s="7" customFormat="1" ht="12.65" x14ac:dyDescent="0.2">
      <c r="A12" s="3"/>
      <c r="B12" s="3"/>
      <c r="C12" s="3"/>
      <c r="D12" s="3"/>
      <c r="E12" s="3"/>
      <c r="F12" s="3"/>
    </row>
    <row r="13" spans="1:14" ht="16.25" x14ac:dyDescent="0.3">
      <c r="A13" s="3"/>
      <c r="B13" s="251" t="s">
        <v>16</v>
      </c>
      <c r="C13" s="251"/>
      <c r="D13" s="251"/>
      <c r="E13" s="251"/>
      <c r="F13" s="251"/>
    </row>
    <row r="14" spans="1:14" ht="10.25" customHeight="1" x14ac:dyDescent="0.3">
      <c r="A14" s="3"/>
      <c r="B14" s="6"/>
      <c r="C14" s="6"/>
      <c r="D14" s="6"/>
      <c r="E14" s="6"/>
      <c r="F14" s="6"/>
    </row>
    <row r="15" spans="1:14" ht="14.4" x14ac:dyDescent="0.3">
      <c r="A15" s="3"/>
      <c r="B15" s="3"/>
      <c r="C15" s="3"/>
      <c r="D15" s="3"/>
      <c r="E15" s="3"/>
      <c r="F15" s="3"/>
    </row>
    <row r="16" spans="1:14" s="23" customFormat="1" ht="40.5" x14ac:dyDescent="0.35">
      <c r="A16" s="3"/>
      <c r="B16" s="21" t="s">
        <v>17</v>
      </c>
      <c r="C16" s="22"/>
      <c r="D16" s="206" t="s">
        <v>18</v>
      </c>
      <c r="E16" s="204" t="s">
        <v>19</v>
      </c>
      <c r="F16" s="204" t="s">
        <v>20</v>
      </c>
      <c r="H16" s="20"/>
    </row>
    <row r="17" spans="1:21" ht="14.4" x14ac:dyDescent="0.3">
      <c r="B17" s="252" t="s">
        <v>21</v>
      </c>
      <c r="C17" s="253"/>
      <c r="D17" s="151">
        <v>90701</v>
      </c>
      <c r="E17" s="24">
        <v>1</v>
      </c>
      <c r="F17" s="24">
        <v>1</v>
      </c>
    </row>
    <row r="18" spans="1:21" s="7" customFormat="1" ht="6.75" customHeight="1" x14ac:dyDescent="0.3">
      <c r="D18" s="153"/>
      <c r="E18" s="25"/>
      <c r="F18" s="25"/>
      <c r="G18" s="26"/>
      <c r="H18" s="20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ht="14.4" x14ac:dyDescent="0.3">
      <c r="A19" s="20"/>
      <c r="B19" s="27" t="s">
        <v>40</v>
      </c>
      <c r="C19" s="28"/>
      <c r="D19" s="191">
        <v>67672</v>
      </c>
      <c r="E19" s="29">
        <v>0.746099822493688</v>
      </c>
      <c r="F19" s="30">
        <v>0.81858979786860853</v>
      </c>
    </row>
    <row r="20" spans="1:21" ht="14.4" x14ac:dyDescent="0.3">
      <c r="A20" s="20"/>
      <c r="B20" s="31" t="s">
        <v>41</v>
      </c>
      <c r="C20" s="32"/>
      <c r="D20" s="192">
        <v>773</v>
      </c>
      <c r="E20" s="33">
        <v>8.5225080208597478E-3</v>
      </c>
      <c r="F20" s="34">
        <v>9.3505425250093744E-3</v>
      </c>
    </row>
    <row r="21" spans="1:21" ht="14.4" x14ac:dyDescent="0.3">
      <c r="A21" s="20"/>
      <c r="B21" s="31" t="s">
        <v>42</v>
      </c>
      <c r="C21" s="32"/>
      <c r="D21" s="192">
        <v>2751</v>
      </c>
      <c r="E21" s="33">
        <v>3.0330426345905777E-2</v>
      </c>
      <c r="F21" s="34">
        <v>3.3277286528202832E-2</v>
      </c>
    </row>
    <row r="22" spans="1:21" ht="14.4" x14ac:dyDescent="0.3">
      <c r="A22" s="20"/>
      <c r="B22" s="35"/>
      <c r="C22" s="36"/>
      <c r="D22" s="193">
        <v>71196</v>
      </c>
      <c r="E22" s="37">
        <v>0.78495275686045363</v>
      </c>
      <c r="F22" s="38">
        <v>0.8612176269218208</v>
      </c>
      <c r="G22" s="39"/>
    </row>
    <row r="23" spans="1:21" ht="14.4" x14ac:dyDescent="0.3">
      <c r="A23" s="20"/>
      <c r="B23" s="31" t="s">
        <v>43</v>
      </c>
      <c r="C23" s="32"/>
      <c r="D23" s="192">
        <v>117</v>
      </c>
      <c r="E23" s="33">
        <v>1.2899527017342697E-3</v>
      </c>
      <c r="F23" s="34">
        <v>1.4152826331514836E-3</v>
      </c>
    </row>
    <row r="24" spans="1:21" x14ac:dyDescent="0.35">
      <c r="A24" s="20"/>
      <c r="B24" s="40" t="s">
        <v>44</v>
      </c>
      <c r="C24" s="41"/>
      <c r="D24" s="194">
        <v>52</v>
      </c>
      <c r="E24" s="42">
        <v>5.7331231188189767E-4</v>
      </c>
      <c r="F24" s="43">
        <v>6.2901450362288158E-4</v>
      </c>
    </row>
    <row r="25" spans="1:21" x14ac:dyDescent="0.35">
      <c r="A25" s="20"/>
      <c r="B25" s="40" t="s">
        <v>45</v>
      </c>
      <c r="C25" s="41"/>
      <c r="D25" s="194">
        <v>105</v>
      </c>
      <c r="E25" s="42">
        <v>1.1576498605307549E-3</v>
      </c>
      <c r="F25" s="43">
        <v>1.2701254400077418E-3</v>
      </c>
    </row>
    <row r="26" spans="1:21" x14ac:dyDescent="0.35">
      <c r="A26" s="20"/>
      <c r="B26" s="40" t="s">
        <v>46</v>
      </c>
      <c r="C26" s="41"/>
      <c r="D26" s="194">
        <v>195</v>
      </c>
      <c r="E26" s="42">
        <v>2.1499211695571161E-3</v>
      </c>
      <c r="F26" s="43">
        <v>2.3588043885858058E-3</v>
      </c>
    </row>
    <row r="27" spans="1:21" x14ac:dyDescent="0.35">
      <c r="A27" s="20"/>
      <c r="B27" s="44"/>
      <c r="C27" s="45"/>
      <c r="D27" s="195">
        <v>469</v>
      </c>
      <c r="E27" s="46">
        <v>5.1708360437040385E-3</v>
      </c>
      <c r="F27" s="46">
        <v>5.6732269653679132E-3</v>
      </c>
    </row>
    <row r="28" spans="1:21" x14ac:dyDescent="0.35">
      <c r="A28" s="20"/>
      <c r="B28" s="40" t="s">
        <v>47</v>
      </c>
      <c r="C28" s="41"/>
      <c r="D28" s="194">
        <v>2352</v>
      </c>
      <c r="E28" s="42">
        <v>2.5931356875888909E-2</v>
      </c>
      <c r="F28" s="43">
        <v>2.8450809856173414E-2</v>
      </c>
    </row>
    <row r="29" spans="1:21" x14ac:dyDescent="0.35">
      <c r="A29" s="20"/>
      <c r="B29" s="40" t="s">
        <v>48</v>
      </c>
      <c r="C29" s="41"/>
      <c r="D29" s="194">
        <v>1979</v>
      </c>
      <c r="E29" s="42">
        <v>2.1818943561812989E-2</v>
      </c>
      <c r="F29" s="43">
        <v>2.3938840435955438E-2</v>
      </c>
    </row>
    <row r="30" spans="1:21" x14ac:dyDescent="0.35">
      <c r="A30" s="20"/>
      <c r="B30" s="40" t="s">
        <v>49</v>
      </c>
      <c r="C30" s="41"/>
      <c r="D30" s="194">
        <v>745</v>
      </c>
      <c r="E30" s="42">
        <v>8.2138013913848808E-3</v>
      </c>
      <c r="F30" s="43">
        <v>9.011842407673977E-3</v>
      </c>
    </row>
    <row r="31" spans="1:21" x14ac:dyDescent="0.35">
      <c r="A31" s="20"/>
      <c r="B31" s="40" t="s">
        <v>50</v>
      </c>
      <c r="C31" s="41"/>
      <c r="D31" s="194">
        <v>1231</v>
      </c>
      <c r="E31" s="42">
        <v>1.357206646012723E-2</v>
      </c>
      <c r="F31" s="43">
        <v>1.4890708729995525E-2</v>
      </c>
    </row>
    <row r="32" spans="1:21" x14ac:dyDescent="0.35">
      <c r="A32" s="20"/>
      <c r="B32" s="40" t="s">
        <v>51</v>
      </c>
      <c r="C32" s="41"/>
      <c r="D32" s="194">
        <v>1464</v>
      </c>
      <c r="E32" s="42">
        <v>1.6140946626828811E-2</v>
      </c>
      <c r="F32" s="43">
        <v>1.7709177563536512E-2</v>
      </c>
    </row>
    <row r="33" spans="1:6" x14ac:dyDescent="0.35">
      <c r="A33" s="20"/>
      <c r="B33" s="40" t="s">
        <v>52</v>
      </c>
      <c r="C33" s="41"/>
      <c r="D33" s="194">
        <v>940</v>
      </c>
      <c r="E33" s="42">
        <v>1.0363722560941997E-2</v>
      </c>
      <c r="F33" s="43">
        <v>1.1370646796259784E-2</v>
      </c>
    </row>
    <row r="34" spans="1:6" x14ac:dyDescent="0.35">
      <c r="A34" s="20"/>
      <c r="B34" s="40" t="s">
        <v>53</v>
      </c>
      <c r="C34" s="41"/>
      <c r="D34" s="194">
        <v>467</v>
      </c>
      <c r="E34" s="42">
        <v>5.1487855701701198E-3</v>
      </c>
      <c r="F34" s="43">
        <v>5.6490340998439558E-3</v>
      </c>
    </row>
    <row r="35" spans="1:6" x14ac:dyDescent="0.35">
      <c r="A35" s="20"/>
      <c r="B35" s="40" t="s">
        <v>54</v>
      </c>
      <c r="C35" s="41"/>
      <c r="D35" s="194">
        <v>222</v>
      </c>
      <c r="E35" s="42">
        <v>2.4476025622650246E-3</v>
      </c>
      <c r="F35" s="43">
        <v>2.6854080731592254E-3</v>
      </c>
    </row>
    <row r="36" spans="1:6" x14ac:dyDescent="0.35">
      <c r="A36" s="20"/>
      <c r="B36" s="40" t="s">
        <v>55</v>
      </c>
      <c r="C36" s="41"/>
      <c r="D36" s="194">
        <v>1604</v>
      </c>
      <c r="E36" s="42">
        <v>1.7684479774203152E-2</v>
      </c>
      <c r="F36" s="43">
        <v>1.9402678150213501E-2</v>
      </c>
    </row>
    <row r="37" spans="1:6" x14ac:dyDescent="0.35">
      <c r="A37" s="20"/>
      <c r="B37" s="44"/>
      <c r="C37" s="45"/>
      <c r="D37" s="195">
        <v>11004</v>
      </c>
      <c r="E37" s="46">
        <v>0.12132170538362311</v>
      </c>
      <c r="F37" s="46">
        <v>0.13310914611281133</v>
      </c>
    </row>
    <row r="38" spans="1:6" x14ac:dyDescent="0.35">
      <c r="A38" s="20"/>
      <c r="B38" s="40" t="s">
        <v>56</v>
      </c>
      <c r="C38" s="41"/>
      <c r="D38" s="194">
        <v>7270</v>
      </c>
      <c r="E38" s="42">
        <v>8.0153471295796072E-2</v>
      </c>
      <c r="F38" s="43"/>
    </row>
    <row r="39" spans="1:6" x14ac:dyDescent="0.35">
      <c r="A39" s="20"/>
      <c r="B39" s="40" t="s">
        <v>57</v>
      </c>
      <c r="C39" s="41"/>
      <c r="D39" s="194">
        <v>762</v>
      </c>
      <c r="E39" s="42">
        <v>8.4012304164231919E-3</v>
      </c>
      <c r="F39" s="43"/>
    </row>
    <row r="40" spans="1:6" x14ac:dyDescent="0.35">
      <c r="A40" s="20"/>
      <c r="B40" s="47"/>
      <c r="C40" s="48"/>
      <c r="D40" s="196">
        <v>8032</v>
      </c>
      <c r="E40" s="49">
        <v>8.8554701712219269E-2</v>
      </c>
      <c r="F40" s="49"/>
    </row>
    <row r="41" spans="1:6" x14ac:dyDescent="0.35">
      <c r="A41" s="20"/>
      <c r="B41" s="50"/>
      <c r="C41" s="51"/>
      <c r="D41" s="52"/>
      <c r="E41" s="53"/>
      <c r="F41" s="53"/>
    </row>
    <row r="45" spans="1:6" x14ac:dyDescent="0.35">
      <c r="C45" s="54"/>
    </row>
    <row r="52" spans="4:5" x14ac:dyDescent="0.35">
      <c r="D52" s="55"/>
      <c r="E52" s="55"/>
    </row>
  </sheetData>
  <mergeCells count="3">
    <mergeCell ref="B13:F13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G51"/>
  <sheetViews>
    <sheetView zoomScale="85" zoomScaleNormal="85" workbookViewId="0"/>
  </sheetViews>
  <sheetFormatPr defaultColWidth="9.08984375" defaultRowHeight="14.5" x14ac:dyDescent="0.35"/>
  <cols>
    <col min="1" max="1" width="2" style="7" customWidth="1"/>
    <col min="2" max="2" width="14.6328125" style="20" customWidth="1"/>
    <col min="3" max="3" width="41.54296875" style="20" customWidth="1"/>
    <col min="4" max="83" width="15.81640625" style="20" customWidth="1"/>
    <col min="84" max="84" width="2.54296875" style="20" customWidth="1"/>
    <col min="85" max="85" width="15.81640625" style="20" customWidth="1"/>
    <col min="86" max="16384" width="9.08984375" style="20"/>
  </cols>
  <sheetData>
    <row r="1" spans="1:85" s="1" customFormat="1" ht="14.15" customHeight="1" x14ac:dyDescent="0.35">
      <c r="B1" s="2" t="s">
        <v>0</v>
      </c>
      <c r="E1" s="244" t="s">
        <v>198</v>
      </c>
    </row>
    <row r="2" spans="1:85" s="1" customFormat="1" ht="14.15" customHeight="1" x14ac:dyDescent="0.35"/>
    <row r="3" spans="1:85" s="7" customFormat="1" ht="18.75" customHeight="1" x14ac:dyDescent="0.3">
      <c r="A3" s="3"/>
      <c r="B3" s="4" t="s">
        <v>1</v>
      </c>
      <c r="C3" s="5" t="s">
        <v>143</v>
      </c>
      <c r="D3" s="5"/>
    </row>
    <row r="4" spans="1:85" s="7" customFormat="1" ht="29.4" customHeight="1" x14ac:dyDescent="0.3">
      <c r="A4" s="3"/>
      <c r="B4" s="4" t="s">
        <v>3</v>
      </c>
      <c r="C4" s="249" t="s">
        <v>182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</row>
    <row r="5" spans="1:85" s="7" customFormat="1" ht="19.5" customHeight="1" x14ac:dyDescent="0.3">
      <c r="A5" s="3"/>
      <c r="B5" s="8" t="s">
        <v>4</v>
      </c>
      <c r="C5" s="9" t="s">
        <v>196</v>
      </c>
      <c r="D5" s="10"/>
    </row>
    <row r="6" spans="1:85" s="7" customFormat="1" ht="13.5" x14ac:dyDescent="0.3">
      <c r="A6" s="3"/>
      <c r="B6" s="8" t="s">
        <v>5</v>
      </c>
      <c r="C6" s="12" t="s">
        <v>6</v>
      </c>
      <c r="D6" s="12"/>
    </row>
    <row r="7" spans="1:85" s="7" customFormat="1" ht="13.5" x14ac:dyDescent="0.3">
      <c r="A7" s="3"/>
      <c r="B7" s="8" t="s">
        <v>7</v>
      </c>
      <c r="C7" s="12" t="s">
        <v>8</v>
      </c>
      <c r="D7" s="12"/>
    </row>
    <row r="8" spans="1:85" s="7" customFormat="1" ht="13.5" x14ac:dyDescent="0.3">
      <c r="A8" s="3"/>
      <c r="B8" s="8" t="s">
        <v>9</v>
      </c>
      <c r="C8" s="13" t="s">
        <v>197</v>
      </c>
      <c r="D8" s="14"/>
    </row>
    <row r="9" spans="1:85" s="7" customFormat="1" ht="13.5" x14ac:dyDescent="0.3">
      <c r="A9" s="3"/>
      <c r="B9" s="8" t="s">
        <v>10</v>
      </c>
      <c r="C9" s="12" t="s">
        <v>11</v>
      </c>
      <c r="D9" s="15"/>
    </row>
    <row r="10" spans="1:85" s="7" customFormat="1" ht="13.5" x14ac:dyDescent="0.3">
      <c r="A10" s="3"/>
      <c r="B10" s="8" t="s">
        <v>12</v>
      </c>
      <c r="C10" s="12" t="s">
        <v>13</v>
      </c>
      <c r="D10" s="15"/>
    </row>
    <row r="11" spans="1:85" s="7" customFormat="1" x14ac:dyDescent="0.35">
      <c r="A11" s="3"/>
      <c r="B11" s="8" t="s">
        <v>14</v>
      </c>
      <c r="C11" s="16" t="s">
        <v>15</v>
      </c>
      <c r="D11" s="17"/>
    </row>
    <row r="12" spans="1:85" s="7" customFormat="1" ht="13.5" x14ac:dyDescent="0.3">
      <c r="A12" s="3"/>
      <c r="B12" s="3"/>
      <c r="C12" s="3"/>
      <c r="D12" s="3"/>
      <c r="F12" s="246"/>
    </row>
    <row r="13" spans="1:85" ht="15.5" x14ac:dyDescent="0.35">
      <c r="A13" s="3"/>
      <c r="B13" s="251" t="s">
        <v>186</v>
      </c>
      <c r="C13" s="251"/>
      <c r="D13" s="251"/>
    </row>
    <row r="14" spans="1:85" x14ac:dyDescent="0.35">
      <c r="A14" s="3"/>
      <c r="B14" s="3"/>
      <c r="C14" s="3"/>
      <c r="D14" s="3"/>
      <c r="CE14" s="271" t="s">
        <v>198</v>
      </c>
    </row>
    <row r="15" spans="1:85" s="23" customFormat="1" ht="27" x14ac:dyDescent="0.35">
      <c r="A15" s="3"/>
      <c r="B15" s="21" t="s">
        <v>17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G15" s="206" t="s">
        <v>21</v>
      </c>
    </row>
    <row r="16" spans="1:85" x14ac:dyDescent="0.35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5472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1370</v>
      </c>
      <c r="AN16" s="151">
        <v>1647</v>
      </c>
      <c r="AO16" s="151">
        <v>1923</v>
      </c>
      <c r="AP16" s="151">
        <v>2079</v>
      </c>
      <c r="AQ16" s="151">
        <v>2129</v>
      </c>
      <c r="AR16" s="151">
        <v>1943</v>
      </c>
      <c r="AS16" s="151">
        <v>2009</v>
      </c>
      <c r="AT16" s="151">
        <v>2231</v>
      </c>
      <c r="AU16" s="151">
        <v>2826</v>
      </c>
      <c r="AV16" s="151">
        <v>3358</v>
      </c>
      <c r="AW16" s="151">
        <v>4576</v>
      </c>
      <c r="AX16" s="151">
        <v>5579</v>
      </c>
      <c r="AY16" s="151">
        <v>5677</v>
      </c>
      <c r="AZ16" s="151">
        <v>4688</v>
      </c>
      <c r="BA16" s="151">
        <v>3676</v>
      </c>
      <c r="BB16" s="151">
        <v>2773</v>
      </c>
      <c r="BC16" s="151">
        <v>2077</v>
      </c>
      <c r="BD16" s="151">
        <v>1321</v>
      </c>
      <c r="BE16" s="151">
        <v>905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145</v>
      </c>
      <c r="BK16" s="151">
        <v>116</v>
      </c>
      <c r="BL16" s="151">
        <v>100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76</v>
      </c>
      <c r="BV16" s="151">
        <v>112</v>
      </c>
      <c r="BW16" s="151">
        <v>145</v>
      </c>
      <c r="BX16" s="151">
        <v>226</v>
      </c>
      <c r="BY16" s="151">
        <v>342</v>
      </c>
      <c r="BZ16" s="151">
        <v>404</v>
      </c>
      <c r="CA16" s="151">
        <v>422</v>
      </c>
      <c r="CB16" s="151">
        <v>432</v>
      </c>
      <c r="CC16" s="151">
        <v>503</v>
      </c>
      <c r="CD16" s="151">
        <v>504</v>
      </c>
      <c r="CE16" s="151">
        <v>142</v>
      </c>
      <c r="CG16" s="151">
        <v>90701</v>
      </c>
    </row>
    <row r="17" spans="1:85" s="7" customFormat="1" ht="6.75" customHeight="1" x14ac:dyDescent="0.35">
      <c r="D17" s="153"/>
      <c r="E17" s="26"/>
      <c r="F17" s="20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CG17" s="153"/>
    </row>
    <row r="18" spans="1:85" x14ac:dyDescent="0.35">
      <c r="A18" s="219" t="s">
        <v>22</v>
      </c>
      <c r="B18" s="27" t="s">
        <v>40</v>
      </c>
      <c r="C18" s="28"/>
      <c r="D18" s="191">
        <v>0</v>
      </c>
      <c r="E18" s="191">
        <v>7</v>
      </c>
      <c r="F18" s="191">
        <v>51</v>
      </c>
      <c r="G18" s="191">
        <v>347</v>
      </c>
      <c r="H18" s="191">
        <v>1324</v>
      </c>
      <c r="I18" s="191">
        <v>3153</v>
      </c>
      <c r="J18" s="191">
        <v>3843</v>
      </c>
      <c r="K18" s="191">
        <v>3180</v>
      </c>
      <c r="L18" s="191">
        <v>2404</v>
      </c>
      <c r="M18" s="191">
        <v>1666</v>
      </c>
      <c r="N18" s="191">
        <v>1292</v>
      </c>
      <c r="O18" s="191">
        <v>921</v>
      </c>
      <c r="P18" s="191">
        <v>818</v>
      </c>
      <c r="Q18" s="191">
        <v>655</v>
      </c>
      <c r="R18" s="191">
        <v>539</v>
      </c>
      <c r="S18" s="191">
        <v>341</v>
      </c>
      <c r="T18" s="191">
        <v>280</v>
      </c>
      <c r="U18" s="191">
        <v>248</v>
      </c>
      <c r="V18" s="191">
        <v>148</v>
      </c>
      <c r="W18" s="191">
        <v>117</v>
      </c>
      <c r="X18" s="191">
        <v>77</v>
      </c>
      <c r="Y18" s="191">
        <v>58</v>
      </c>
      <c r="Z18" s="191">
        <v>37</v>
      </c>
      <c r="AA18" s="191">
        <v>38</v>
      </c>
      <c r="AB18" s="191">
        <v>34</v>
      </c>
      <c r="AC18" s="191">
        <v>32</v>
      </c>
      <c r="AD18" s="191">
        <v>29</v>
      </c>
      <c r="AE18" s="191">
        <v>28</v>
      </c>
      <c r="AF18" s="191">
        <v>50</v>
      </c>
      <c r="AG18" s="191">
        <v>66</v>
      </c>
      <c r="AH18" s="191">
        <v>135</v>
      </c>
      <c r="AI18" s="191">
        <v>213</v>
      </c>
      <c r="AJ18" s="191">
        <v>301</v>
      </c>
      <c r="AK18" s="191">
        <v>493</v>
      </c>
      <c r="AL18" s="191">
        <v>802</v>
      </c>
      <c r="AM18" s="191">
        <v>1122</v>
      </c>
      <c r="AN18" s="191">
        <v>1349</v>
      </c>
      <c r="AO18" s="191">
        <v>1548</v>
      </c>
      <c r="AP18" s="191">
        <v>1674</v>
      </c>
      <c r="AQ18" s="191">
        <v>1730</v>
      </c>
      <c r="AR18" s="191">
        <v>1572</v>
      </c>
      <c r="AS18" s="191">
        <v>1602</v>
      </c>
      <c r="AT18" s="191">
        <v>1797</v>
      </c>
      <c r="AU18" s="191">
        <v>2226</v>
      </c>
      <c r="AV18" s="191">
        <v>2498</v>
      </c>
      <c r="AW18" s="191">
        <v>3289</v>
      </c>
      <c r="AX18" s="191">
        <v>4035</v>
      </c>
      <c r="AY18" s="191">
        <v>4078</v>
      </c>
      <c r="AZ18" s="191">
        <v>3466</v>
      </c>
      <c r="BA18" s="191">
        <v>2708</v>
      </c>
      <c r="BB18" s="191">
        <v>2092</v>
      </c>
      <c r="BC18" s="191">
        <v>1568</v>
      </c>
      <c r="BD18" s="191">
        <v>1005</v>
      </c>
      <c r="BE18" s="191">
        <v>692</v>
      </c>
      <c r="BF18" s="191">
        <v>479</v>
      </c>
      <c r="BG18" s="191">
        <v>305</v>
      </c>
      <c r="BH18" s="191">
        <v>178</v>
      </c>
      <c r="BI18" s="191">
        <v>145</v>
      </c>
      <c r="BJ18" s="191">
        <v>98</v>
      </c>
      <c r="BK18" s="191">
        <v>83</v>
      </c>
      <c r="BL18" s="191">
        <v>71</v>
      </c>
      <c r="BM18" s="191">
        <v>47</v>
      </c>
      <c r="BN18" s="191">
        <v>39</v>
      </c>
      <c r="BO18" s="191">
        <v>20</v>
      </c>
      <c r="BP18" s="191">
        <v>18</v>
      </c>
      <c r="BQ18" s="191">
        <v>26</v>
      </c>
      <c r="BR18" s="191">
        <v>21</v>
      </c>
      <c r="BS18" s="191">
        <v>26</v>
      </c>
      <c r="BT18" s="191">
        <v>34</v>
      </c>
      <c r="BU18" s="191">
        <v>48</v>
      </c>
      <c r="BV18" s="191">
        <v>75</v>
      </c>
      <c r="BW18" s="191">
        <v>98</v>
      </c>
      <c r="BX18" s="191">
        <v>161</v>
      </c>
      <c r="BY18" s="191">
        <v>242</v>
      </c>
      <c r="BZ18" s="191">
        <v>296</v>
      </c>
      <c r="CA18" s="191">
        <v>295</v>
      </c>
      <c r="CB18" s="191">
        <v>301</v>
      </c>
      <c r="CC18" s="191">
        <v>337</v>
      </c>
      <c r="CD18" s="191">
        <v>351</v>
      </c>
      <c r="CE18" s="191">
        <v>100</v>
      </c>
      <c r="CG18" s="191">
        <v>67672</v>
      </c>
    </row>
    <row r="19" spans="1:85" x14ac:dyDescent="0.35">
      <c r="A19" s="219" t="s">
        <v>23</v>
      </c>
      <c r="B19" s="31" t="s">
        <v>41</v>
      </c>
      <c r="C19" s="32"/>
      <c r="D19" s="192">
        <v>0</v>
      </c>
      <c r="E19" s="192">
        <v>0</v>
      </c>
      <c r="F19" s="192">
        <v>1</v>
      </c>
      <c r="G19" s="192">
        <v>11</v>
      </c>
      <c r="H19" s="192">
        <v>29</v>
      </c>
      <c r="I19" s="192">
        <v>52</v>
      </c>
      <c r="J19" s="192">
        <v>40</v>
      </c>
      <c r="K19" s="192">
        <v>38</v>
      </c>
      <c r="L19" s="192">
        <v>25</v>
      </c>
      <c r="M19" s="192">
        <v>15</v>
      </c>
      <c r="N19" s="192">
        <v>14</v>
      </c>
      <c r="O19" s="192">
        <v>4</v>
      </c>
      <c r="P19" s="192">
        <v>7</v>
      </c>
      <c r="Q19" s="192">
        <v>5</v>
      </c>
      <c r="R19" s="192">
        <v>2</v>
      </c>
      <c r="S19" s="192">
        <v>8</v>
      </c>
      <c r="T19" s="192">
        <v>3</v>
      </c>
      <c r="U19" s="192">
        <v>1</v>
      </c>
      <c r="V19" s="192">
        <v>1</v>
      </c>
      <c r="W19" s="192">
        <v>1</v>
      </c>
      <c r="X19" s="192">
        <v>0</v>
      </c>
      <c r="Y19" s="192">
        <v>0</v>
      </c>
      <c r="Z19" s="192">
        <v>2</v>
      </c>
      <c r="AA19" s="192">
        <v>2</v>
      </c>
      <c r="AB19" s="192">
        <v>0</v>
      </c>
      <c r="AC19" s="192">
        <v>0</v>
      </c>
      <c r="AD19" s="192">
        <v>1</v>
      </c>
      <c r="AE19" s="192">
        <v>1</v>
      </c>
      <c r="AF19" s="192">
        <v>0</v>
      </c>
      <c r="AG19" s="192">
        <v>3</v>
      </c>
      <c r="AH19" s="192">
        <v>2</v>
      </c>
      <c r="AI19" s="192">
        <v>1</v>
      </c>
      <c r="AJ19" s="192">
        <v>3</v>
      </c>
      <c r="AK19" s="192">
        <v>8</v>
      </c>
      <c r="AL19" s="192">
        <v>7</v>
      </c>
      <c r="AM19" s="192">
        <v>20</v>
      </c>
      <c r="AN19" s="192">
        <v>7</v>
      </c>
      <c r="AO19" s="192">
        <v>13</v>
      </c>
      <c r="AP19" s="192">
        <v>16</v>
      </c>
      <c r="AQ19" s="192">
        <v>15</v>
      </c>
      <c r="AR19" s="192">
        <v>14</v>
      </c>
      <c r="AS19" s="192">
        <v>17</v>
      </c>
      <c r="AT19" s="192">
        <v>17</v>
      </c>
      <c r="AU19" s="192">
        <v>26</v>
      </c>
      <c r="AV19" s="192">
        <v>20</v>
      </c>
      <c r="AW19" s="192">
        <v>44</v>
      </c>
      <c r="AX19" s="192">
        <v>43</v>
      </c>
      <c r="AY19" s="192">
        <v>53</v>
      </c>
      <c r="AZ19" s="192">
        <v>36</v>
      </c>
      <c r="BA19" s="192">
        <v>44</v>
      </c>
      <c r="BB19" s="192">
        <v>20</v>
      </c>
      <c r="BC19" s="192">
        <v>18</v>
      </c>
      <c r="BD19" s="192">
        <v>6</v>
      </c>
      <c r="BE19" s="192">
        <v>10</v>
      </c>
      <c r="BF19" s="192">
        <v>5</v>
      </c>
      <c r="BG19" s="192">
        <v>4</v>
      </c>
      <c r="BH19" s="192">
        <v>1</v>
      </c>
      <c r="BI19" s="192">
        <v>2</v>
      </c>
      <c r="BJ19" s="192">
        <v>0</v>
      </c>
      <c r="BK19" s="192">
        <v>3</v>
      </c>
      <c r="BL19" s="192">
        <v>2</v>
      </c>
      <c r="BM19" s="192">
        <v>0</v>
      </c>
      <c r="BN19" s="192">
        <v>0</v>
      </c>
      <c r="BO19" s="192">
        <v>1</v>
      </c>
      <c r="BP19" s="192">
        <v>0</v>
      </c>
      <c r="BQ19" s="192">
        <v>1</v>
      </c>
      <c r="BR19" s="192">
        <v>0</v>
      </c>
      <c r="BS19" s="192">
        <v>0</v>
      </c>
      <c r="BT19" s="192">
        <v>1</v>
      </c>
      <c r="BU19" s="192">
        <v>1</v>
      </c>
      <c r="BV19" s="192">
        <v>1</v>
      </c>
      <c r="BW19" s="192">
        <v>1</v>
      </c>
      <c r="BX19" s="192">
        <v>1</v>
      </c>
      <c r="BY19" s="192">
        <v>5</v>
      </c>
      <c r="BZ19" s="192">
        <v>3</v>
      </c>
      <c r="CA19" s="192">
        <v>5</v>
      </c>
      <c r="CB19" s="192">
        <v>2</v>
      </c>
      <c r="CC19" s="192">
        <v>3</v>
      </c>
      <c r="CD19" s="192">
        <v>5</v>
      </c>
      <c r="CE19" s="192">
        <v>0</v>
      </c>
      <c r="CG19" s="192">
        <v>773</v>
      </c>
    </row>
    <row r="20" spans="1:85" x14ac:dyDescent="0.35">
      <c r="A20" s="219" t="s">
        <v>24</v>
      </c>
      <c r="B20" s="31" t="s">
        <v>42</v>
      </c>
      <c r="C20" s="32"/>
      <c r="D20" s="192">
        <v>0</v>
      </c>
      <c r="E20" s="192">
        <v>0</v>
      </c>
      <c r="F20" s="192">
        <v>3</v>
      </c>
      <c r="G20" s="192">
        <v>23</v>
      </c>
      <c r="H20" s="192">
        <v>78</v>
      </c>
      <c r="I20" s="192">
        <v>160</v>
      </c>
      <c r="J20" s="192">
        <v>157</v>
      </c>
      <c r="K20" s="192">
        <v>142</v>
      </c>
      <c r="L20" s="192">
        <v>122</v>
      </c>
      <c r="M20" s="192">
        <v>40</v>
      </c>
      <c r="N20" s="192">
        <v>53</v>
      </c>
      <c r="O20" s="192">
        <v>27</v>
      </c>
      <c r="P20" s="192">
        <v>31</v>
      </c>
      <c r="Q20" s="192">
        <v>22</v>
      </c>
      <c r="R20" s="192">
        <v>20</v>
      </c>
      <c r="S20" s="192">
        <v>7</v>
      </c>
      <c r="T20" s="192">
        <v>8</v>
      </c>
      <c r="U20" s="192">
        <v>7</v>
      </c>
      <c r="V20" s="192">
        <v>3</v>
      </c>
      <c r="W20" s="192">
        <v>4</v>
      </c>
      <c r="X20" s="192">
        <v>5</v>
      </c>
      <c r="Y20" s="192">
        <v>2</v>
      </c>
      <c r="Z20" s="192">
        <v>2</v>
      </c>
      <c r="AA20" s="192">
        <v>1</v>
      </c>
      <c r="AB20" s="192">
        <v>2</v>
      </c>
      <c r="AC20" s="192">
        <v>1</v>
      </c>
      <c r="AD20" s="192">
        <v>0</v>
      </c>
      <c r="AE20" s="192">
        <v>1</v>
      </c>
      <c r="AF20" s="192">
        <v>1</v>
      </c>
      <c r="AG20" s="192">
        <v>0</v>
      </c>
      <c r="AH20" s="192">
        <v>3</v>
      </c>
      <c r="AI20" s="192">
        <v>3</v>
      </c>
      <c r="AJ20" s="192">
        <v>7</v>
      </c>
      <c r="AK20" s="192">
        <v>14</v>
      </c>
      <c r="AL20" s="192">
        <v>23</v>
      </c>
      <c r="AM20" s="192">
        <v>16</v>
      </c>
      <c r="AN20" s="192">
        <v>27</v>
      </c>
      <c r="AO20" s="192">
        <v>50</v>
      </c>
      <c r="AP20" s="192">
        <v>42</v>
      </c>
      <c r="AQ20" s="192">
        <v>37</v>
      </c>
      <c r="AR20" s="192">
        <v>41</v>
      </c>
      <c r="AS20" s="192">
        <v>62</v>
      </c>
      <c r="AT20" s="192">
        <v>69</v>
      </c>
      <c r="AU20" s="192">
        <v>89</v>
      </c>
      <c r="AV20" s="192">
        <v>139</v>
      </c>
      <c r="AW20" s="192">
        <v>188</v>
      </c>
      <c r="AX20" s="192">
        <v>210</v>
      </c>
      <c r="AY20" s="192">
        <v>199</v>
      </c>
      <c r="AZ20" s="192">
        <v>150</v>
      </c>
      <c r="BA20" s="192">
        <v>95</v>
      </c>
      <c r="BB20" s="192">
        <v>70</v>
      </c>
      <c r="BC20" s="192">
        <v>50</v>
      </c>
      <c r="BD20" s="192">
        <v>40</v>
      </c>
      <c r="BE20" s="192">
        <v>20</v>
      </c>
      <c r="BF20" s="192">
        <v>17</v>
      </c>
      <c r="BG20" s="192">
        <v>10</v>
      </c>
      <c r="BH20" s="192">
        <v>8</v>
      </c>
      <c r="BI20" s="192">
        <v>11</v>
      </c>
      <c r="BJ20" s="192">
        <v>2</v>
      </c>
      <c r="BK20" s="192">
        <v>2</v>
      </c>
      <c r="BL20" s="192">
        <v>2</v>
      </c>
      <c r="BM20" s="192">
        <v>5</v>
      </c>
      <c r="BN20" s="192">
        <v>1</v>
      </c>
      <c r="BO20" s="192">
        <v>2</v>
      </c>
      <c r="BP20" s="192">
        <v>1</v>
      </c>
      <c r="BQ20" s="192">
        <v>1</v>
      </c>
      <c r="BR20" s="192">
        <v>2</v>
      </c>
      <c r="BS20" s="192">
        <v>4</v>
      </c>
      <c r="BT20" s="192">
        <v>4</v>
      </c>
      <c r="BU20" s="192">
        <v>1</v>
      </c>
      <c r="BV20" s="192">
        <v>9</v>
      </c>
      <c r="BW20" s="192">
        <v>3</v>
      </c>
      <c r="BX20" s="192">
        <v>6</v>
      </c>
      <c r="BY20" s="192">
        <v>9</v>
      </c>
      <c r="BZ20" s="192">
        <v>12</v>
      </c>
      <c r="CA20" s="192">
        <v>13</v>
      </c>
      <c r="CB20" s="192">
        <v>18</v>
      </c>
      <c r="CC20" s="192">
        <v>20</v>
      </c>
      <c r="CD20" s="192">
        <v>17</v>
      </c>
      <c r="CE20" s="192">
        <v>5</v>
      </c>
      <c r="CG20" s="192">
        <v>2751</v>
      </c>
    </row>
    <row r="21" spans="1:85" x14ac:dyDescent="0.35">
      <c r="A21" s="26"/>
      <c r="B21" s="35"/>
      <c r="C21" s="36"/>
      <c r="D21" s="193">
        <v>0</v>
      </c>
      <c r="E21" s="193">
        <v>7</v>
      </c>
      <c r="F21" s="193">
        <v>55</v>
      </c>
      <c r="G21" s="193">
        <v>381</v>
      </c>
      <c r="H21" s="193">
        <v>1431</v>
      </c>
      <c r="I21" s="193">
        <v>3365</v>
      </c>
      <c r="J21" s="193">
        <v>4040</v>
      </c>
      <c r="K21" s="193">
        <v>3360</v>
      </c>
      <c r="L21" s="193">
        <v>2551</v>
      </c>
      <c r="M21" s="193">
        <v>1721</v>
      </c>
      <c r="N21" s="193">
        <v>1359</v>
      </c>
      <c r="O21" s="193">
        <v>952</v>
      </c>
      <c r="P21" s="193">
        <v>856</v>
      </c>
      <c r="Q21" s="193">
        <v>682</v>
      </c>
      <c r="R21" s="193">
        <v>561</v>
      </c>
      <c r="S21" s="193">
        <v>356</v>
      </c>
      <c r="T21" s="193">
        <v>291</v>
      </c>
      <c r="U21" s="193">
        <v>256</v>
      </c>
      <c r="V21" s="193">
        <v>152</v>
      </c>
      <c r="W21" s="193">
        <v>122</v>
      </c>
      <c r="X21" s="193">
        <v>82</v>
      </c>
      <c r="Y21" s="193">
        <v>60</v>
      </c>
      <c r="Z21" s="193">
        <v>41</v>
      </c>
      <c r="AA21" s="193">
        <v>41</v>
      </c>
      <c r="AB21" s="193">
        <v>36</v>
      </c>
      <c r="AC21" s="193">
        <v>33</v>
      </c>
      <c r="AD21" s="193">
        <v>30</v>
      </c>
      <c r="AE21" s="193">
        <v>30</v>
      </c>
      <c r="AF21" s="193">
        <v>51</v>
      </c>
      <c r="AG21" s="193">
        <v>69</v>
      </c>
      <c r="AH21" s="193">
        <v>140</v>
      </c>
      <c r="AI21" s="193">
        <v>217</v>
      </c>
      <c r="AJ21" s="193">
        <v>311</v>
      </c>
      <c r="AK21" s="193">
        <v>515</v>
      </c>
      <c r="AL21" s="193">
        <v>832</v>
      </c>
      <c r="AM21" s="193">
        <v>1158</v>
      </c>
      <c r="AN21" s="193">
        <v>1383</v>
      </c>
      <c r="AO21" s="193">
        <v>1611</v>
      </c>
      <c r="AP21" s="193">
        <v>1732</v>
      </c>
      <c r="AQ21" s="193">
        <v>1782</v>
      </c>
      <c r="AR21" s="193">
        <v>1627</v>
      </c>
      <c r="AS21" s="193">
        <v>1681</v>
      </c>
      <c r="AT21" s="193">
        <v>1883</v>
      </c>
      <c r="AU21" s="193">
        <v>2341</v>
      </c>
      <c r="AV21" s="193">
        <v>2657</v>
      </c>
      <c r="AW21" s="193">
        <v>3521</v>
      </c>
      <c r="AX21" s="193">
        <v>4288</v>
      </c>
      <c r="AY21" s="193">
        <v>4330</v>
      </c>
      <c r="AZ21" s="193">
        <v>3652</v>
      </c>
      <c r="BA21" s="193">
        <v>2847</v>
      </c>
      <c r="BB21" s="193">
        <v>2182</v>
      </c>
      <c r="BC21" s="193">
        <v>1636</v>
      </c>
      <c r="BD21" s="193">
        <v>1051</v>
      </c>
      <c r="BE21" s="193">
        <v>722</v>
      </c>
      <c r="BF21" s="193">
        <v>501</v>
      </c>
      <c r="BG21" s="193">
        <v>319</v>
      </c>
      <c r="BH21" s="193">
        <v>187</v>
      </c>
      <c r="BI21" s="193">
        <v>158</v>
      </c>
      <c r="BJ21" s="193">
        <v>100</v>
      </c>
      <c r="BK21" s="193">
        <v>88</v>
      </c>
      <c r="BL21" s="193">
        <v>75</v>
      </c>
      <c r="BM21" s="193">
        <v>52</v>
      </c>
      <c r="BN21" s="193">
        <v>40</v>
      </c>
      <c r="BO21" s="193">
        <v>23</v>
      </c>
      <c r="BP21" s="193">
        <v>19</v>
      </c>
      <c r="BQ21" s="193">
        <v>28</v>
      </c>
      <c r="BR21" s="193">
        <v>23</v>
      </c>
      <c r="BS21" s="193">
        <v>30</v>
      </c>
      <c r="BT21" s="193">
        <v>39</v>
      </c>
      <c r="BU21" s="193">
        <v>50</v>
      </c>
      <c r="BV21" s="193">
        <v>85</v>
      </c>
      <c r="BW21" s="193">
        <v>102</v>
      </c>
      <c r="BX21" s="193">
        <v>168</v>
      </c>
      <c r="BY21" s="193">
        <v>256</v>
      </c>
      <c r="BZ21" s="193">
        <v>311</v>
      </c>
      <c r="CA21" s="193">
        <v>313</v>
      </c>
      <c r="CB21" s="193">
        <v>321</v>
      </c>
      <c r="CC21" s="193">
        <v>360</v>
      </c>
      <c r="CD21" s="193">
        <v>373</v>
      </c>
      <c r="CE21" s="193">
        <v>105</v>
      </c>
      <c r="CG21" s="193">
        <v>71196</v>
      </c>
    </row>
    <row r="22" spans="1:85" x14ac:dyDescent="0.35">
      <c r="A22" s="219" t="s">
        <v>25</v>
      </c>
      <c r="B22" s="31" t="s">
        <v>43</v>
      </c>
      <c r="C22" s="32"/>
      <c r="D22" s="192">
        <v>0</v>
      </c>
      <c r="E22" s="192">
        <v>0</v>
      </c>
      <c r="F22" s="192">
        <v>0</v>
      </c>
      <c r="G22" s="192">
        <v>1</v>
      </c>
      <c r="H22" s="192">
        <v>3</v>
      </c>
      <c r="I22" s="192">
        <v>12</v>
      </c>
      <c r="J22" s="192">
        <v>10</v>
      </c>
      <c r="K22" s="192">
        <v>9</v>
      </c>
      <c r="L22" s="192">
        <v>5</v>
      </c>
      <c r="M22" s="192">
        <v>4</v>
      </c>
      <c r="N22" s="192">
        <v>0</v>
      </c>
      <c r="O22" s="192">
        <v>0</v>
      </c>
      <c r="P22" s="192">
        <v>1</v>
      </c>
      <c r="Q22" s="192">
        <v>0</v>
      </c>
      <c r="R22" s="192">
        <v>1</v>
      </c>
      <c r="S22" s="192">
        <v>0</v>
      </c>
      <c r="T22" s="192">
        <v>0</v>
      </c>
      <c r="U22" s="192">
        <v>1</v>
      </c>
      <c r="V22" s="192">
        <v>0</v>
      </c>
      <c r="W22" s="192">
        <v>0</v>
      </c>
      <c r="X22" s="192">
        <v>0</v>
      </c>
      <c r="Y22" s="192">
        <v>0</v>
      </c>
      <c r="Z22" s="192">
        <v>0</v>
      </c>
      <c r="AA22" s="192">
        <v>0</v>
      </c>
      <c r="AB22" s="192">
        <v>0</v>
      </c>
      <c r="AC22" s="192">
        <v>0</v>
      </c>
      <c r="AD22" s="192">
        <v>0</v>
      </c>
      <c r="AE22" s="192">
        <v>0</v>
      </c>
      <c r="AF22" s="192">
        <v>0</v>
      </c>
      <c r="AG22" s="192">
        <v>0</v>
      </c>
      <c r="AH22" s="192">
        <v>0</v>
      </c>
      <c r="AI22" s="192">
        <v>0</v>
      </c>
      <c r="AJ22" s="192">
        <v>0</v>
      </c>
      <c r="AK22" s="192">
        <v>0</v>
      </c>
      <c r="AL22" s="192">
        <v>0</v>
      </c>
      <c r="AM22" s="192">
        <v>0</v>
      </c>
      <c r="AN22" s="192">
        <v>3</v>
      </c>
      <c r="AO22" s="192">
        <v>2</v>
      </c>
      <c r="AP22" s="192">
        <v>2</v>
      </c>
      <c r="AQ22" s="192">
        <v>3</v>
      </c>
      <c r="AR22" s="192">
        <v>1</v>
      </c>
      <c r="AS22" s="192">
        <v>0</v>
      </c>
      <c r="AT22" s="192">
        <v>1</v>
      </c>
      <c r="AU22" s="192">
        <v>1</v>
      </c>
      <c r="AV22" s="192">
        <v>4</v>
      </c>
      <c r="AW22" s="192">
        <v>4</v>
      </c>
      <c r="AX22" s="192">
        <v>9</v>
      </c>
      <c r="AY22" s="192">
        <v>12</v>
      </c>
      <c r="AZ22" s="192">
        <v>6</v>
      </c>
      <c r="BA22" s="192">
        <v>7</v>
      </c>
      <c r="BB22" s="192">
        <v>2</v>
      </c>
      <c r="BC22" s="192">
        <v>1</v>
      </c>
      <c r="BD22" s="192">
        <v>1</v>
      </c>
      <c r="BE22" s="192">
        <v>1</v>
      </c>
      <c r="BF22" s="192">
        <v>1</v>
      </c>
      <c r="BG22" s="192">
        <v>0</v>
      </c>
      <c r="BH22" s="192">
        <v>0</v>
      </c>
      <c r="BI22" s="192">
        <v>2</v>
      </c>
      <c r="BJ22" s="192">
        <v>1</v>
      </c>
      <c r="BK22" s="192">
        <v>0</v>
      </c>
      <c r="BL22" s="192">
        <v>0</v>
      </c>
      <c r="BM22" s="192">
        <v>0</v>
      </c>
      <c r="BN22" s="192">
        <v>0</v>
      </c>
      <c r="BO22" s="192">
        <v>0</v>
      </c>
      <c r="BP22" s="192">
        <v>0</v>
      </c>
      <c r="BQ22" s="192">
        <v>0</v>
      </c>
      <c r="BR22" s="192">
        <v>0</v>
      </c>
      <c r="BS22" s="192">
        <v>0</v>
      </c>
      <c r="BT22" s="192">
        <v>0</v>
      </c>
      <c r="BU22" s="192">
        <v>0</v>
      </c>
      <c r="BV22" s="192">
        <v>0</v>
      </c>
      <c r="BW22" s="192">
        <v>0</v>
      </c>
      <c r="BX22" s="192">
        <v>0</v>
      </c>
      <c r="BY22" s="192">
        <v>1</v>
      </c>
      <c r="BZ22" s="192">
        <v>0</v>
      </c>
      <c r="CA22" s="192">
        <v>1</v>
      </c>
      <c r="CB22" s="192">
        <v>0</v>
      </c>
      <c r="CC22" s="192">
        <v>2</v>
      </c>
      <c r="CD22" s="192">
        <v>1</v>
      </c>
      <c r="CE22" s="192">
        <v>1</v>
      </c>
      <c r="CG22" s="192">
        <v>117</v>
      </c>
    </row>
    <row r="23" spans="1:85" x14ac:dyDescent="0.35">
      <c r="A23" s="219" t="s">
        <v>26</v>
      </c>
      <c r="B23" s="40" t="s">
        <v>44</v>
      </c>
      <c r="C23" s="41"/>
      <c r="D23" s="194">
        <v>0</v>
      </c>
      <c r="E23" s="194">
        <v>0</v>
      </c>
      <c r="F23" s="194">
        <v>0</v>
      </c>
      <c r="G23" s="194">
        <v>1</v>
      </c>
      <c r="H23" s="194">
        <v>2</v>
      </c>
      <c r="I23" s="194">
        <v>3</v>
      </c>
      <c r="J23" s="194">
        <v>2</v>
      </c>
      <c r="K23" s="194">
        <v>2</v>
      </c>
      <c r="L23" s="194">
        <v>1</v>
      </c>
      <c r="M23" s="194">
        <v>2</v>
      </c>
      <c r="N23" s="194">
        <v>0</v>
      </c>
      <c r="O23" s="194">
        <v>1</v>
      </c>
      <c r="P23" s="194">
        <v>0</v>
      </c>
      <c r="Q23" s="194">
        <v>0</v>
      </c>
      <c r="R23" s="194">
        <v>1</v>
      </c>
      <c r="S23" s="194">
        <v>0</v>
      </c>
      <c r="T23" s="194">
        <v>0</v>
      </c>
      <c r="U23" s="194">
        <v>0</v>
      </c>
      <c r="V23" s="194">
        <v>0</v>
      </c>
      <c r="W23" s="194">
        <v>0</v>
      </c>
      <c r="X23" s="194">
        <v>0</v>
      </c>
      <c r="Y23" s="194">
        <v>0</v>
      </c>
      <c r="Z23" s="194">
        <v>0</v>
      </c>
      <c r="AA23" s="194">
        <v>0</v>
      </c>
      <c r="AB23" s="194">
        <v>1</v>
      </c>
      <c r="AC23" s="194">
        <v>0</v>
      </c>
      <c r="AD23" s="194">
        <v>0</v>
      </c>
      <c r="AE23" s="194">
        <v>0</v>
      </c>
      <c r="AF23" s="194">
        <v>0</v>
      </c>
      <c r="AG23" s="194">
        <v>1</v>
      </c>
      <c r="AH23" s="194">
        <v>0</v>
      </c>
      <c r="AI23" s="194">
        <v>0</v>
      </c>
      <c r="AJ23" s="194">
        <v>1</v>
      </c>
      <c r="AK23" s="194">
        <v>0</v>
      </c>
      <c r="AL23" s="194">
        <v>0</v>
      </c>
      <c r="AM23" s="194">
        <v>0</v>
      </c>
      <c r="AN23" s="194">
        <v>0</v>
      </c>
      <c r="AO23" s="194">
        <v>0</v>
      </c>
      <c r="AP23" s="194">
        <v>3</v>
      </c>
      <c r="AQ23" s="194">
        <v>1</v>
      </c>
      <c r="AR23" s="194">
        <v>1</v>
      </c>
      <c r="AS23" s="194">
        <v>0</v>
      </c>
      <c r="AT23" s="194">
        <v>2</v>
      </c>
      <c r="AU23" s="194">
        <v>0</v>
      </c>
      <c r="AV23" s="194">
        <v>2</v>
      </c>
      <c r="AW23" s="194">
        <v>1</v>
      </c>
      <c r="AX23" s="194">
        <v>6</v>
      </c>
      <c r="AY23" s="194">
        <v>5</v>
      </c>
      <c r="AZ23" s="194">
        <v>2</v>
      </c>
      <c r="BA23" s="194">
        <v>2</v>
      </c>
      <c r="BB23" s="194">
        <v>2</v>
      </c>
      <c r="BC23" s="194">
        <v>2</v>
      </c>
      <c r="BD23" s="194">
        <v>1</v>
      </c>
      <c r="BE23" s="194">
        <v>0</v>
      </c>
      <c r="BF23" s="194">
        <v>1</v>
      </c>
      <c r="BG23" s="194">
        <v>0</v>
      </c>
      <c r="BH23" s="194">
        <v>0</v>
      </c>
      <c r="BI23" s="194">
        <v>0</v>
      </c>
      <c r="BJ23" s="194">
        <v>0</v>
      </c>
      <c r="BK23" s="194">
        <v>0</v>
      </c>
      <c r="BL23" s="194">
        <v>0</v>
      </c>
      <c r="BM23" s="194">
        <v>0</v>
      </c>
      <c r="BN23" s="194">
        <v>0</v>
      </c>
      <c r="BO23" s="194">
        <v>1</v>
      </c>
      <c r="BP23" s="194">
        <v>0</v>
      </c>
      <c r="BQ23" s="194">
        <v>0</v>
      </c>
      <c r="BR23" s="194">
        <v>0</v>
      </c>
      <c r="BS23" s="194">
        <v>0</v>
      </c>
      <c r="BT23" s="194">
        <v>0</v>
      </c>
      <c r="BU23" s="194">
        <v>0</v>
      </c>
      <c r="BV23" s="194">
        <v>0</v>
      </c>
      <c r="BW23" s="194">
        <v>0</v>
      </c>
      <c r="BX23" s="194">
        <v>0</v>
      </c>
      <c r="BY23" s="194">
        <v>0</v>
      </c>
      <c r="BZ23" s="194">
        <v>0</v>
      </c>
      <c r="CA23" s="194">
        <v>0</v>
      </c>
      <c r="CB23" s="194">
        <v>0</v>
      </c>
      <c r="CC23" s="194">
        <v>0</v>
      </c>
      <c r="CD23" s="194">
        <v>2</v>
      </c>
      <c r="CE23" s="194">
        <v>0</v>
      </c>
      <c r="CG23" s="194">
        <v>52</v>
      </c>
    </row>
    <row r="24" spans="1:85" x14ac:dyDescent="0.35">
      <c r="A24" s="219" t="s">
        <v>27</v>
      </c>
      <c r="B24" s="40" t="s">
        <v>45</v>
      </c>
      <c r="C24" s="41"/>
      <c r="D24" s="194">
        <v>0</v>
      </c>
      <c r="E24" s="194">
        <v>0</v>
      </c>
      <c r="F24" s="194">
        <v>0</v>
      </c>
      <c r="G24" s="194">
        <v>2</v>
      </c>
      <c r="H24" s="194">
        <v>2</v>
      </c>
      <c r="I24" s="194">
        <v>6</v>
      </c>
      <c r="J24" s="194">
        <v>9</v>
      </c>
      <c r="K24" s="194">
        <v>5</v>
      </c>
      <c r="L24" s="194">
        <v>4</v>
      </c>
      <c r="M24" s="194">
        <v>2</v>
      </c>
      <c r="N24" s="194">
        <v>0</v>
      </c>
      <c r="O24" s="194">
        <v>1</v>
      </c>
      <c r="P24" s="194">
        <v>0</v>
      </c>
      <c r="Q24" s="194">
        <v>1</v>
      </c>
      <c r="R24" s="194">
        <v>1</v>
      </c>
      <c r="S24" s="194">
        <v>0</v>
      </c>
      <c r="T24" s="194">
        <v>0</v>
      </c>
      <c r="U24" s="194">
        <v>1</v>
      </c>
      <c r="V24" s="194">
        <v>0</v>
      </c>
      <c r="W24" s="194">
        <v>0</v>
      </c>
      <c r="X24" s="194">
        <v>0</v>
      </c>
      <c r="Y24" s="194">
        <v>0</v>
      </c>
      <c r="Z24" s="194">
        <v>0</v>
      </c>
      <c r="AA24" s="194">
        <v>0</v>
      </c>
      <c r="AB24" s="194">
        <v>0</v>
      </c>
      <c r="AC24" s="194">
        <v>0</v>
      </c>
      <c r="AD24" s="194">
        <v>0</v>
      </c>
      <c r="AE24" s="194">
        <v>0</v>
      </c>
      <c r="AF24" s="194">
        <v>0</v>
      </c>
      <c r="AG24" s="194">
        <v>0</v>
      </c>
      <c r="AH24" s="194">
        <v>0</v>
      </c>
      <c r="AI24" s="194">
        <v>0</v>
      </c>
      <c r="AJ24" s="194">
        <v>0</v>
      </c>
      <c r="AK24" s="194">
        <v>1</v>
      </c>
      <c r="AL24" s="194">
        <v>1</v>
      </c>
      <c r="AM24" s="194">
        <v>0</v>
      </c>
      <c r="AN24" s="194">
        <v>1</v>
      </c>
      <c r="AO24" s="194">
        <v>1</v>
      </c>
      <c r="AP24" s="194">
        <v>3</v>
      </c>
      <c r="AQ24" s="194">
        <v>1</v>
      </c>
      <c r="AR24" s="194">
        <v>0</v>
      </c>
      <c r="AS24" s="194">
        <v>1</v>
      </c>
      <c r="AT24" s="194">
        <v>3</v>
      </c>
      <c r="AU24" s="194">
        <v>1</v>
      </c>
      <c r="AV24" s="194">
        <v>1</v>
      </c>
      <c r="AW24" s="194">
        <v>10</v>
      </c>
      <c r="AX24" s="194">
        <v>7</v>
      </c>
      <c r="AY24" s="194">
        <v>10</v>
      </c>
      <c r="AZ24" s="194">
        <v>8</v>
      </c>
      <c r="BA24" s="194">
        <v>3</v>
      </c>
      <c r="BB24" s="194">
        <v>5</v>
      </c>
      <c r="BC24" s="194">
        <v>0</v>
      </c>
      <c r="BD24" s="194">
        <v>3</v>
      </c>
      <c r="BE24" s="194">
        <v>4</v>
      </c>
      <c r="BF24" s="194">
        <v>0</v>
      </c>
      <c r="BG24" s="194">
        <v>0</v>
      </c>
      <c r="BH24" s="194">
        <v>0</v>
      </c>
      <c r="BI24" s="194">
        <v>2</v>
      </c>
      <c r="BJ24" s="194">
        <v>0</v>
      </c>
      <c r="BK24" s="194">
        <v>0</v>
      </c>
      <c r="BL24" s="194">
        <v>0</v>
      </c>
      <c r="BM24" s="194">
        <v>0</v>
      </c>
      <c r="BN24" s="194">
        <v>0</v>
      </c>
      <c r="BO24" s="194">
        <v>0</v>
      </c>
      <c r="BP24" s="194">
        <v>0</v>
      </c>
      <c r="BQ24" s="194">
        <v>0</v>
      </c>
      <c r="BR24" s="194">
        <v>0</v>
      </c>
      <c r="BS24" s="194">
        <v>0</v>
      </c>
      <c r="BT24" s="194">
        <v>0</v>
      </c>
      <c r="BU24" s="194">
        <v>1</v>
      </c>
      <c r="BV24" s="194">
        <v>0</v>
      </c>
      <c r="BW24" s="194">
        <v>0</v>
      </c>
      <c r="BX24" s="194">
        <v>1</v>
      </c>
      <c r="BY24" s="194">
        <v>0</v>
      </c>
      <c r="BZ24" s="194">
        <v>1</v>
      </c>
      <c r="CA24" s="194">
        <v>0</v>
      </c>
      <c r="CB24" s="194">
        <v>0</v>
      </c>
      <c r="CC24" s="194">
        <v>0</v>
      </c>
      <c r="CD24" s="194">
        <v>2</v>
      </c>
      <c r="CE24" s="194">
        <v>0</v>
      </c>
      <c r="CG24" s="194">
        <v>105</v>
      </c>
    </row>
    <row r="25" spans="1:85" x14ac:dyDescent="0.35">
      <c r="A25" s="219" t="s">
        <v>28</v>
      </c>
      <c r="B25" s="40" t="s">
        <v>46</v>
      </c>
      <c r="C25" s="41"/>
      <c r="D25" s="194">
        <v>0</v>
      </c>
      <c r="E25" s="194">
        <v>0</v>
      </c>
      <c r="F25" s="194">
        <v>0</v>
      </c>
      <c r="G25" s="194">
        <v>3</v>
      </c>
      <c r="H25" s="194">
        <v>6</v>
      </c>
      <c r="I25" s="194">
        <v>10</v>
      </c>
      <c r="J25" s="194">
        <v>13</v>
      </c>
      <c r="K25" s="194">
        <v>11</v>
      </c>
      <c r="L25" s="194">
        <v>6</v>
      </c>
      <c r="M25" s="194">
        <v>6</v>
      </c>
      <c r="N25" s="194">
        <v>3</v>
      </c>
      <c r="O25" s="194">
        <v>3</v>
      </c>
      <c r="P25" s="194">
        <v>0</v>
      </c>
      <c r="Q25" s="194">
        <v>3</v>
      </c>
      <c r="R25" s="194">
        <v>1</v>
      </c>
      <c r="S25" s="194">
        <v>0</v>
      </c>
      <c r="T25" s="194">
        <v>1</v>
      </c>
      <c r="U25" s="194">
        <v>0</v>
      </c>
      <c r="V25" s="194">
        <v>1</v>
      </c>
      <c r="W25" s="194">
        <v>0</v>
      </c>
      <c r="X25" s="194">
        <v>1</v>
      </c>
      <c r="Y25" s="194">
        <v>0</v>
      </c>
      <c r="Z25" s="194">
        <v>0</v>
      </c>
      <c r="AA25" s="194">
        <v>0</v>
      </c>
      <c r="AB25" s="194">
        <v>0</v>
      </c>
      <c r="AC25" s="194">
        <v>0</v>
      </c>
      <c r="AD25" s="194">
        <v>0</v>
      </c>
      <c r="AE25" s="194">
        <v>0</v>
      </c>
      <c r="AF25" s="194">
        <v>0</v>
      </c>
      <c r="AG25" s="194">
        <v>1</v>
      </c>
      <c r="AH25" s="194">
        <v>1</v>
      </c>
      <c r="AI25" s="194">
        <v>0</v>
      </c>
      <c r="AJ25" s="194">
        <v>1</v>
      </c>
      <c r="AK25" s="194">
        <v>0</v>
      </c>
      <c r="AL25" s="194">
        <v>0</v>
      </c>
      <c r="AM25" s="194">
        <v>1</v>
      </c>
      <c r="AN25" s="194">
        <v>0</v>
      </c>
      <c r="AO25" s="194">
        <v>3</v>
      </c>
      <c r="AP25" s="194">
        <v>4</v>
      </c>
      <c r="AQ25" s="194">
        <v>2</v>
      </c>
      <c r="AR25" s="194">
        <v>2</v>
      </c>
      <c r="AS25" s="194">
        <v>1</v>
      </c>
      <c r="AT25" s="194">
        <v>2</v>
      </c>
      <c r="AU25" s="194">
        <v>8</v>
      </c>
      <c r="AV25" s="194">
        <v>6</v>
      </c>
      <c r="AW25" s="194">
        <v>16</v>
      </c>
      <c r="AX25" s="194">
        <v>9</v>
      </c>
      <c r="AY25" s="194">
        <v>18</v>
      </c>
      <c r="AZ25" s="194">
        <v>15</v>
      </c>
      <c r="BA25" s="194">
        <v>10</v>
      </c>
      <c r="BB25" s="194">
        <v>4</v>
      </c>
      <c r="BC25" s="194">
        <v>6</v>
      </c>
      <c r="BD25" s="194">
        <v>1</v>
      </c>
      <c r="BE25" s="194">
        <v>2</v>
      </c>
      <c r="BF25" s="194">
        <v>1</v>
      </c>
      <c r="BG25" s="194">
        <v>0</v>
      </c>
      <c r="BH25" s="194">
        <v>0</v>
      </c>
      <c r="BI25" s="194">
        <v>1</v>
      </c>
      <c r="BJ25" s="194">
        <v>0</v>
      </c>
      <c r="BK25" s="194">
        <v>1</v>
      </c>
      <c r="BL25" s="194">
        <v>0</v>
      </c>
      <c r="BM25" s="194">
        <v>0</v>
      </c>
      <c r="BN25" s="194">
        <v>0</v>
      </c>
      <c r="BO25" s="194">
        <v>1</v>
      </c>
      <c r="BP25" s="194">
        <v>0</v>
      </c>
      <c r="BQ25" s="194">
        <v>0</v>
      </c>
      <c r="BR25" s="194">
        <v>0</v>
      </c>
      <c r="BS25" s="194">
        <v>1</v>
      </c>
      <c r="BT25" s="194">
        <v>0</v>
      </c>
      <c r="BU25" s="194">
        <v>1</v>
      </c>
      <c r="BV25" s="194">
        <v>0</v>
      </c>
      <c r="BW25" s="194">
        <v>2</v>
      </c>
      <c r="BX25" s="194">
        <v>0</v>
      </c>
      <c r="BY25" s="194">
        <v>2</v>
      </c>
      <c r="BZ25" s="194">
        <v>0</v>
      </c>
      <c r="CA25" s="194">
        <v>1</v>
      </c>
      <c r="CB25" s="194">
        <v>0</v>
      </c>
      <c r="CC25" s="194">
        <v>1</v>
      </c>
      <c r="CD25" s="194">
        <v>1</v>
      </c>
      <c r="CE25" s="194">
        <v>1</v>
      </c>
      <c r="CG25" s="194">
        <v>195</v>
      </c>
    </row>
    <row r="26" spans="1:85" x14ac:dyDescent="0.35">
      <c r="A26" s="26"/>
      <c r="B26" s="44"/>
      <c r="C26" s="45"/>
      <c r="D26" s="195">
        <v>0</v>
      </c>
      <c r="E26" s="195">
        <v>0</v>
      </c>
      <c r="F26" s="195">
        <v>0</v>
      </c>
      <c r="G26" s="195">
        <v>7</v>
      </c>
      <c r="H26" s="195">
        <v>13</v>
      </c>
      <c r="I26" s="195">
        <v>31</v>
      </c>
      <c r="J26" s="195">
        <v>34</v>
      </c>
      <c r="K26" s="195">
        <v>27</v>
      </c>
      <c r="L26" s="195">
        <v>16</v>
      </c>
      <c r="M26" s="195">
        <v>14</v>
      </c>
      <c r="N26" s="195">
        <v>3</v>
      </c>
      <c r="O26" s="195">
        <v>5</v>
      </c>
      <c r="P26" s="195">
        <v>1</v>
      </c>
      <c r="Q26" s="195">
        <v>4</v>
      </c>
      <c r="R26" s="195">
        <v>4</v>
      </c>
      <c r="S26" s="195">
        <v>0</v>
      </c>
      <c r="T26" s="195">
        <v>1</v>
      </c>
      <c r="U26" s="195">
        <v>2</v>
      </c>
      <c r="V26" s="195">
        <v>1</v>
      </c>
      <c r="W26" s="195">
        <v>0</v>
      </c>
      <c r="X26" s="195">
        <v>1</v>
      </c>
      <c r="Y26" s="195">
        <v>0</v>
      </c>
      <c r="Z26" s="195">
        <v>0</v>
      </c>
      <c r="AA26" s="195">
        <v>0</v>
      </c>
      <c r="AB26" s="195">
        <v>1</v>
      </c>
      <c r="AC26" s="195">
        <v>0</v>
      </c>
      <c r="AD26" s="195">
        <v>0</v>
      </c>
      <c r="AE26" s="195">
        <v>0</v>
      </c>
      <c r="AF26" s="195">
        <v>0</v>
      </c>
      <c r="AG26" s="195">
        <v>2</v>
      </c>
      <c r="AH26" s="195">
        <v>1</v>
      </c>
      <c r="AI26" s="195">
        <v>0</v>
      </c>
      <c r="AJ26" s="195">
        <v>2</v>
      </c>
      <c r="AK26" s="195">
        <v>1</v>
      </c>
      <c r="AL26" s="195">
        <v>1</v>
      </c>
      <c r="AM26" s="195">
        <v>1</v>
      </c>
      <c r="AN26" s="195">
        <v>4</v>
      </c>
      <c r="AO26" s="195">
        <v>6</v>
      </c>
      <c r="AP26" s="195">
        <v>12</v>
      </c>
      <c r="AQ26" s="195">
        <v>7</v>
      </c>
      <c r="AR26" s="195">
        <v>4</v>
      </c>
      <c r="AS26" s="195">
        <v>2</v>
      </c>
      <c r="AT26" s="195">
        <v>8</v>
      </c>
      <c r="AU26" s="195">
        <v>10</v>
      </c>
      <c r="AV26" s="195">
        <v>13</v>
      </c>
      <c r="AW26" s="195">
        <v>31</v>
      </c>
      <c r="AX26" s="195">
        <v>31</v>
      </c>
      <c r="AY26" s="195">
        <v>45</v>
      </c>
      <c r="AZ26" s="195">
        <v>31</v>
      </c>
      <c r="BA26" s="195">
        <v>22</v>
      </c>
      <c r="BB26" s="195">
        <v>13</v>
      </c>
      <c r="BC26" s="195">
        <v>9</v>
      </c>
      <c r="BD26" s="195">
        <v>6</v>
      </c>
      <c r="BE26" s="195">
        <v>7</v>
      </c>
      <c r="BF26" s="195">
        <v>3</v>
      </c>
      <c r="BG26" s="195">
        <v>0</v>
      </c>
      <c r="BH26" s="195">
        <v>0</v>
      </c>
      <c r="BI26" s="195">
        <v>5</v>
      </c>
      <c r="BJ26" s="195">
        <v>1</v>
      </c>
      <c r="BK26" s="195">
        <v>1</v>
      </c>
      <c r="BL26" s="195">
        <v>0</v>
      </c>
      <c r="BM26" s="195">
        <v>0</v>
      </c>
      <c r="BN26" s="195">
        <v>0</v>
      </c>
      <c r="BO26" s="195">
        <v>2</v>
      </c>
      <c r="BP26" s="195">
        <v>0</v>
      </c>
      <c r="BQ26" s="195">
        <v>0</v>
      </c>
      <c r="BR26" s="195">
        <v>0</v>
      </c>
      <c r="BS26" s="195">
        <v>1</v>
      </c>
      <c r="BT26" s="195">
        <v>0</v>
      </c>
      <c r="BU26" s="195">
        <v>2</v>
      </c>
      <c r="BV26" s="195">
        <v>0</v>
      </c>
      <c r="BW26" s="195">
        <v>2</v>
      </c>
      <c r="BX26" s="195">
        <v>1</v>
      </c>
      <c r="BY26" s="195">
        <v>3</v>
      </c>
      <c r="BZ26" s="195">
        <v>1</v>
      </c>
      <c r="CA26" s="195">
        <v>2</v>
      </c>
      <c r="CB26" s="195">
        <v>0</v>
      </c>
      <c r="CC26" s="195">
        <v>3</v>
      </c>
      <c r="CD26" s="195">
        <v>6</v>
      </c>
      <c r="CE26" s="195">
        <v>2</v>
      </c>
      <c r="CG26" s="240">
        <v>469</v>
      </c>
    </row>
    <row r="27" spans="1:85" x14ac:dyDescent="0.35">
      <c r="A27" s="219" t="s">
        <v>29</v>
      </c>
      <c r="B27" s="40" t="s">
        <v>47</v>
      </c>
      <c r="C27" s="41"/>
      <c r="D27" s="194">
        <v>0</v>
      </c>
      <c r="E27" s="194">
        <v>0</v>
      </c>
      <c r="F27" s="194">
        <v>8</v>
      </c>
      <c r="G27" s="194">
        <v>23</v>
      </c>
      <c r="H27" s="194">
        <v>77</v>
      </c>
      <c r="I27" s="194">
        <v>146</v>
      </c>
      <c r="J27" s="194">
        <v>163</v>
      </c>
      <c r="K27" s="194">
        <v>114</v>
      </c>
      <c r="L27" s="194">
        <v>68</v>
      </c>
      <c r="M27" s="194">
        <v>49</v>
      </c>
      <c r="N27" s="194">
        <v>35</v>
      </c>
      <c r="O27" s="194">
        <v>31</v>
      </c>
      <c r="P27" s="194">
        <v>15</v>
      </c>
      <c r="Q27" s="194">
        <v>16</v>
      </c>
      <c r="R27" s="194">
        <v>9</v>
      </c>
      <c r="S27" s="194">
        <v>7</v>
      </c>
      <c r="T27" s="194">
        <v>9</v>
      </c>
      <c r="U27" s="194">
        <v>5</v>
      </c>
      <c r="V27" s="194">
        <v>2</v>
      </c>
      <c r="W27" s="194">
        <v>4</v>
      </c>
      <c r="X27" s="194">
        <v>4</v>
      </c>
      <c r="Y27" s="194">
        <v>1</v>
      </c>
      <c r="Z27" s="194">
        <v>1</v>
      </c>
      <c r="AA27" s="194">
        <v>2</v>
      </c>
      <c r="AB27" s="194">
        <v>2</v>
      </c>
      <c r="AC27" s="194">
        <v>1</v>
      </c>
      <c r="AD27" s="194">
        <v>2</v>
      </c>
      <c r="AE27" s="194">
        <v>2</v>
      </c>
      <c r="AF27" s="194">
        <v>2</v>
      </c>
      <c r="AG27" s="194">
        <v>5</v>
      </c>
      <c r="AH27" s="194">
        <v>6</v>
      </c>
      <c r="AI27" s="194">
        <v>12</v>
      </c>
      <c r="AJ27" s="194">
        <v>13</v>
      </c>
      <c r="AK27" s="194">
        <v>13</v>
      </c>
      <c r="AL27" s="194">
        <v>16</v>
      </c>
      <c r="AM27" s="194">
        <v>28</v>
      </c>
      <c r="AN27" s="194">
        <v>36</v>
      </c>
      <c r="AO27" s="194">
        <v>46</v>
      </c>
      <c r="AP27" s="194">
        <v>52</v>
      </c>
      <c r="AQ27" s="194">
        <v>40</v>
      </c>
      <c r="AR27" s="194">
        <v>35</v>
      </c>
      <c r="AS27" s="194">
        <v>52</v>
      </c>
      <c r="AT27" s="194">
        <v>36</v>
      </c>
      <c r="AU27" s="194">
        <v>66</v>
      </c>
      <c r="AV27" s="194">
        <v>80</v>
      </c>
      <c r="AW27" s="194">
        <v>123</v>
      </c>
      <c r="AX27" s="194">
        <v>133</v>
      </c>
      <c r="AY27" s="194">
        <v>154</v>
      </c>
      <c r="AZ27" s="194">
        <v>126</v>
      </c>
      <c r="BA27" s="194">
        <v>105</v>
      </c>
      <c r="BB27" s="194">
        <v>82</v>
      </c>
      <c r="BC27" s="194">
        <v>63</v>
      </c>
      <c r="BD27" s="194">
        <v>39</v>
      </c>
      <c r="BE27" s="194">
        <v>20</v>
      </c>
      <c r="BF27" s="194">
        <v>13</v>
      </c>
      <c r="BG27" s="194">
        <v>14</v>
      </c>
      <c r="BH27" s="194">
        <v>8</v>
      </c>
      <c r="BI27" s="194">
        <v>4</v>
      </c>
      <c r="BJ27" s="194">
        <v>9</v>
      </c>
      <c r="BK27" s="194">
        <v>4</v>
      </c>
      <c r="BL27" s="194">
        <v>6</v>
      </c>
      <c r="BM27" s="194">
        <v>5</v>
      </c>
      <c r="BN27" s="194">
        <v>4</v>
      </c>
      <c r="BO27" s="194">
        <v>3</v>
      </c>
      <c r="BP27" s="194">
        <v>1</v>
      </c>
      <c r="BQ27" s="194">
        <v>2</v>
      </c>
      <c r="BR27" s="194">
        <v>8</v>
      </c>
      <c r="BS27" s="194">
        <v>1</v>
      </c>
      <c r="BT27" s="194">
        <v>3</v>
      </c>
      <c r="BU27" s="194">
        <v>1</v>
      </c>
      <c r="BV27" s="194">
        <v>5</v>
      </c>
      <c r="BW27" s="194">
        <v>1</v>
      </c>
      <c r="BX27" s="194">
        <v>2</v>
      </c>
      <c r="BY27" s="194">
        <v>8</v>
      </c>
      <c r="BZ27" s="194">
        <v>11</v>
      </c>
      <c r="CA27" s="194">
        <v>14</v>
      </c>
      <c r="CB27" s="194">
        <v>14</v>
      </c>
      <c r="CC27" s="194">
        <v>16</v>
      </c>
      <c r="CD27" s="194">
        <v>14</v>
      </c>
      <c r="CE27" s="194">
        <v>2</v>
      </c>
      <c r="CG27" s="194">
        <v>2352</v>
      </c>
    </row>
    <row r="28" spans="1:85" x14ac:dyDescent="0.35">
      <c r="A28" s="219" t="s">
        <v>30</v>
      </c>
      <c r="B28" s="40" t="s">
        <v>48</v>
      </c>
      <c r="C28" s="41"/>
      <c r="D28" s="194">
        <v>0</v>
      </c>
      <c r="E28" s="194">
        <v>1</v>
      </c>
      <c r="F28" s="194">
        <v>0</v>
      </c>
      <c r="G28" s="194">
        <v>9</v>
      </c>
      <c r="H28" s="194">
        <v>48</v>
      </c>
      <c r="I28" s="194">
        <v>111</v>
      </c>
      <c r="J28" s="194">
        <v>117</v>
      </c>
      <c r="K28" s="194">
        <v>66</v>
      </c>
      <c r="L28" s="194">
        <v>43</v>
      </c>
      <c r="M28" s="194">
        <v>24</v>
      </c>
      <c r="N28" s="194">
        <v>24</v>
      </c>
      <c r="O28" s="194">
        <v>13</v>
      </c>
      <c r="P28" s="194">
        <v>4</v>
      </c>
      <c r="Q28" s="194">
        <v>4</v>
      </c>
      <c r="R28" s="194">
        <v>4</v>
      </c>
      <c r="S28" s="194">
        <v>8</v>
      </c>
      <c r="T28" s="194">
        <v>8</v>
      </c>
      <c r="U28" s="194">
        <v>5</v>
      </c>
      <c r="V28" s="194">
        <v>7</v>
      </c>
      <c r="W28" s="194">
        <v>5</v>
      </c>
      <c r="X28" s="194">
        <v>7</v>
      </c>
      <c r="Y28" s="194">
        <v>6</v>
      </c>
      <c r="Z28" s="194">
        <v>2</v>
      </c>
      <c r="AA28" s="194">
        <v>6</v>
      </c>
      <c r="AB28" s="194">
        <v>3</v>
      </c>
      <c r="AC28" s="194">
        <v>4</v>
      </c>
      <c r="AD28" s="194">
        <v>4</v>
      </c>
      <c r="AE28" s="194">
        <v>5</v>
      </c>
      <c r="AF28" s="194">
        <v>5</v>
      </c>
      <c r="AG28" s="194">
        <v>16</v>
      </c>
      <c r="AH28" s="194">
        <v>18</v>
      </c>
      <c r="AI28" s="194">
        <v>17</v>
      </c>
      <c r="AJ28" s="194">
        <v>15</v>
      </c>
      <c r="AK28" s="194">
        <v>27</v>
      </c>
      <c r="AL28" s="194">
        <v>40</v>
      </c>
      <c r="AM28" s="194">
        <v>39</v>
      </c>
      <c r="AN28" s="194">
        <v>50</v>
      </c>
      <c r="AO28" s="194">
        <v>57</v>
      </c>
      <c r="AP28" s="194">
        <v>48</v>
      </c>
      <c r="AQ28" s="194">
        <v>65</v>
      </c>
      <c r="AR28" s="194">
        <v>44</v>
      </c>
      <c r="AS28" s="194">
        <v>43</v>
      </c>
      <c r="AT28" s="194">
        <v>35</v>
      </c>
      <c r="AU28" s="194">
        <v>38</v>
      </c>
      <c r="AV28" s="194">
        <v>67</v>
      </c>
      <c r="AW28" s="194">
        <v>72</v>
      </c>
      <c r="AX28" s="194">
        <v>124</v>
      </c>
      <c r="AY28" s="194">
        <v>109</v>
      </c>
      <c r="AZ28" s="194">
        <v>71</v>
      </c>
      <c r="BA28" s="194">
        <v>63</v>
      </c>
      <c r="BB28" s="194">
        <v>52</v>
      </c>
      <c r="BC28" s="194">
        <v>51</v>
      </c>
      <c r="BD28" s="194">
        <v>33</v>
      </c>
      <c r="BE28" s="194">
        <v>17</v>
      </c>
      <c r="BF28" s="194">
        <v>16</v>
      </c>
      <c r="BG28" s="194">
        <v>17</v>
      </c>
      <c r="BH28" s="194">
        <v>11</v>
      </c>
      <c r="BI28" s="194">
        <v>6</v>
      </c>
      <c r="BJ28" s="194">
        <v>7</v>
      </c>
      <c r="BK28" s="194">
        <v>9</v>
      </c>
      <c r="BL28" s="194">
        <v>6</v>
      </c>
      <c r="BM28" s="194">
        <v>2</v>
      </c>
      <c r="BN28" s="194">
        <v>4</v>
      </c>
      <c r="BO28" s="194">
        <v>3</v>
      </c>
      <c r="BP28" s="194">
        <v>4</v>
      </c>
      <c r="BQ28" s="194">
        <v>6</v>
      </c>
      <c r="BR28" s="194">
        <v>6</v>
      </c>
      <c r="BS28" s="194">
        <v>3</v>
      </c>
      <c r="BT28" s="194">
        <v>3</v>
      </c>
      <c r="BU28" s="194">
        <v>5</v>
      </c>
      <c r="BV28" s="194">
        <v>9</v>
      </c>
      <c r="BW28" s="194">
        <v>8</v>
      </c>
      <c r="BX28" s="194">
        <v>14</v>
      </c>
      <c r="BY28" s="194">
        <v>10</v>
      </c>
      <c r="BZ28" s="194">
        <v>8</v>
      </c>
      <c r="CA28" s="194">
        <v>12</v>
      </c>
      <c r="CB28" s="194">
        <v>15</v>
      </c>
      <c r="CC28" s="194">
        <v>14</v>
      </c>
      <c r="CD28" s="194">
        <v>23</v>
      </c>
      <c r="CE28" s="194">
        <v>4</v>
      </c>
      <c r="CG28" s="194">
        <v>1979</v>
      </c>
    </row>
    <row r="29" spans="1:85" x14ac:dyDescent="0.35">
      <c r="A29" s="219" t="s">
        <v>31</v>
      </c>
      <c r="B29" s="40" t="s">
        <v>49</v>
      </c>
      <c r="C29" s="41"/>
      <c r="D29" s="194">
        <v>0</v>
      </c>
      <c r="E29" s="194">
        <v>1</v>
      </c>
      <c r="F29" s="194">
        <v>2</v>
      </c>
      <c r="G29" s="194">
        <v>6</v>
      </c>
      <c r="H29" s="194">
        <v>29</v>
      </c>
      <c r="I29" s="194">
        <v>30</v>
      </c>
      <c r="J29" s="194">
        <v>44</v>
      </c>
      <c r="K29" s="194">
        <v>21</v>
      </c>
      <c r="L29" s="194">
        <v>9</v>
      </c>
      <c r="M29" s="194">
        <v>6</v>
      </c>
      <c r="N29" s="194">
        <v>3</v>
      </c>
      <c r="O29" s="194">
        <v>6</v>
      </c>
      <c r="P29" s="194">
        <v>4</v>
      </c>
      <c r="Q29" s="194">
        <v>4</v>
      </c>
      <c r="R29" s="194">
        <v>1</v>
      </c>
      <c r="S29" s="194">
        <v>1</v>
      </c>
      <c r="T29" s="194">
        <v>2</v>
      </c>
      <c r="U29" s="194">
        <v>1</v>
      </c>
      <c r="V29" s="194">
        <v>2</v>
      </c>
      <c r="W29" s="194">
        <v>2</v>
      </c>
      <c r="X29" s="194">
        <v>0</v>
      </c>
      <c r="Y29" s="194">
        <v>2</v>
      </c>
      <c r="Z29" s="194">
        <v>0</v>
      </c>
      <c r="AA29" s="194">
        <v>0</v>
      </c>
      <c r="AB29" s="194">
        <v>0</v>
      </c>
      <c r="AC29" s="194">
        <v>1</v>
      </c>
      <c r="AD29" s="194">
        <v>1</v>
      </c>
      <c r="AE29" s="194">
        <v>0</v>
      </c>
      <c r="AF29" s="194">
        <v>0</v>
      </c>
      <c r="AG29" s="194">
        <v>0</v>
      </c>
      <c r="AH29" s="194">
        <v>2</v>
      </c>
      <c r="AI29" s="194">
        <v>3</v>
      </c>
      <c r="AJ29" s="194">
        <v>4</v>
      </c>
      <c r="AK29" s="194">
        <v>5</v>
      </c>
      <c r="AL29" s="194">
        <v>5</v>
      </c>
      <c r="AM29" s="194">
        <v>9</v>
      </c>
      <c r="AN29" s="194">
        <v>9</v>
      </c>
      <c r="AO29" s="194">
        <v>8</v>
      </c>
      <c r="AP29" s="194">
        <v>16</v>
      </c>
      <c r="AQ29" s="194">
        <v>20</v>
      </c>
      <c r="AR29" s="194">
        <v>14</v>
      </c>
      <c r="AS29" s="194">
        <v>11</v>
      </c>
      <c r="AT29" s="194">
        <v>22</v>
      </c>
      <c r="AU29" s="194">
        <v>28</v>
      </c>
      <c r="AV29" s="194">
        <v>38</v>
      </c>
      <c r="AW29" s="194">
        <v>66</v>
      </c>
      <c r="AX29" s="194">
        <v>65</v>
      </c>
      <c r="AY29" s="194">
        <v>60</v>
      </c>
      <c r="AZ29" s="194">
        <v>46</v>
      </c>
      <c r="BA29" s="194">
        <v>27</v>
      </c>
      <c r="BB29" s="194">
        <v>27</v>
      </c>
      <c r="BC29" s="194">
        <v>10</v>
      </c>
      <c r="BD29" s="194">
        <v>8</v>
      </c>
      <c r="BE29" s="194">
        <v>4</v>
      </c>
      <c r="BF29" s="194">
        <v>1</v>
      </c>
      <c r="BG29" s="194">
        <v>2</v>
      </c>
      <c r="BH29" s="194">
        <v>1</v>
      </c>
      <c r="BI29" s="194">
        <v>4</v>
      </c>
      <c r="BJ29" s="194">
        <v>0</v>
      </c>
      <c r="BK29" s="194">
        <v>2</v>
      </c>
      <c r="BL29" s="194">
        <v>1</v>
      </c>
      <c r="BM29" s="194">
        <v>2</v>
      </c>
      <c r="BN29" s="194">
        <v>1</v>
      </c>
      <c r="BO29" s="194">
        <v>0</v>
      </c>
      <c r="BP29" s="194">
        <v>0</v>
      </c>
      <c r="BQ29" s="194">
        <v>2</v>
      </c>
      <c r="BR29" s="194">
        <v>2</v>
      </c>
      <c r="BS29" s="194">
        <v>1</v>
      </c>
      <c r="BT29" s="194">
        <v>2</v>
      </c>
      <c r="BU29" s="194">
        <v>3</v>
      </c>
      <c r="BV29" s="194">
        <v>0</v>
      </c>
      <c r="BW29" s="194">
        <v>2</v>
      </c>
      <c r="BX29" s="194">
        <v>0</v>
      </c>
      <c r="BY29" s="194">
        <v>3</v>
      </c>
      <c r="BZ29" s="194">
        <v>5</v>
      </c>
      <c r="CA29" s="194">
        <v>4</v>
      </c>
      <c r="CB29" s="194">
        <v>7</v>
      </c>
      <c r="CC29" s="194">
        <v>9</v>
      </c>
      <c r="CD29" s="194">
        <v>6</v>
      </c>
      <c r="CE29" s="194">
        <v>0</v>
      </c>
      <c r="CG29" s="194">
        <v>745</v>
      </c>
    </row>
    <row r="30" spans="1:85" x14ac:dyDescent="0.35">
      <c r="A30" s="219" t="s">
        <v>32</v>
      </c>
      <c r="B30" s="40" t="s">
        <v>50</v>
      </c>
      <c r="C30" s="41"/>
      <c r="D30" s="194">
        <v>0</v>
      </c>
      <c r="E30" s="194">
        <v>0</v>
      </c>
      <c r="F30" s="194">
        <v>0</v>
      </c>
      <c r="G30" s="194">
        <v>18</v>
      </c>
      <c r="H30" s="194">
        <v>46</v>
      </c>
      <c r="I30" s="194">
        <v>72</v>
      </c>
      <c r="J30" s="194">
        <v>92</v>
      </c>
      <c r="K30" s="194">
        <v>73</v>
      </c>
      <c r="L30" s="194">
        <v>37</v>
      </c>
      <c r="M30" s="194">
        <v>23</v>
      </c>
      <c r="N30" s="194">
        <v>21</v>
      </c>
      <c r="O30" s="194">
        <v>12</v>
      </c>
      <c r="P30" s="194">
        <v>10</v>
      </c>
      <c r="Q30" s="194">
        <v>8</v>
      </c>
      <c r="R30" s="194">
        <v>2</v>
      </c>
      <c r="S30" s="194">
        <v>5</v>
      </c>
      <c r="T30" s="194">
        <v>1</v>
      </c>
      <c r="U30" s="194">
        <v>1</v>
      </c>
      <c r="V30" s="194">
        <v>2</v>
      </c>
      <c r="W30" s="194">
        <v>2</v>
      </c>
      <c r="X30" s="194">
        <v>3</v>
      </c>
      <c r="Y30" s="194">
        <v>2</v>
      </c>
      <c r="Z30" s="194">
        <v>3</v>
      </c>
      <c r="AA30" s="194">
        <v>1</v>
      </c>
      <c r="AB30" s="194">
        <v>1</v>
      </c>
      <c r="AC30" s="194">
        <v>2</v>
      </c>
      <c r="AD30" s="194">
        <v>1</v>
      </c>
      <c r="AE30" s="194">
        <v>2</v>
      </c>
      <c r="AF30" s="194">
        <v>1</v>
      </c>
      <c r="AG30" s="194">
        <v>2</v>
      </c>
      <c r="AH30" s="194">
        <v>0</v>
      </c>
      <c r="AI30" s="194">
        <v>4</v>
      </c>
      <c r="AJ30" s="194">
        <v>5</v>
      </c>
      <c r="AK30" s="194">
        <v>11</v>
      </c>
      <c r="AL30" s="194">
        <v>8</v>
      </c>
      <c r="AM30" s="194">
        <v>10</v>
      </c>
      <c r="AN30" s="194">
        <v>8</v>
      </c>
      <c r="AO30" s="194">
        <v>22</v>
      </c>
      <c r="AP30" s="194">
        <v>21</v>
      </c>
      <c r="AQ30" s="194">
        <v>20</v>
      </c>
      <c r="AR30" s="194">
        <v>20</v>
      </c>
      <c r="AS30" s="194">
        <v>21</v>
      </c>
      <c r="AT30" s="194">
        <v>14</v>
      </c>
      <c r="AU30" s="194">
        <v>33</v>
      </c>
      <c r="AV30" s="194">
        <v>46</v>
      </c>
      <c r="AW30" s="194">
        <v>77</v>
      </c>
      <c r="AX30" s="194">
        <v>90</v>
      </c>
      <c r="AY30" s="194">
        <v>93</v>
      </c>
      <c r="AZ30" s="194">
        <v>70</v>
      </c>
      <c r="BA30" s="194">
        <v>59</v>
      </c>
      <c r="BB30" s="194">
        <v>37</v>
      </c>
      <c r="BC30" s="194">
        <v>25</v>
      </c>
      <c r="BD30" s="194">
        <v>14</v>
      </c>
      <c r="BE30" s="194">
        <v>10</v>
      </c>
      <c r="BF30" s="194">
        <v>9</v>
      </c>
      <c r="BG30" s="194">
        <v>6</v>
      </c>
      <c r="BH30" s="194">
        <v>2</v>
      </c>
      <c r="BI30" s="194">
        <v>1</v>
      </c>
      <c r="BJ30" s="194">
        <v>3</v>
      </c>
      <c r="BK30" s="194">
        <v>3</v>
      </c>
      <c r="BL30" s="194">
        <v>0</v>
      </c>
      <c r="BM30" s="194">
        <v>1</v>
      </c>
      <c r="BN30" s="194">
        <v>1</v>
      </c>
      <c r="BO30" s="194">
        <v>0</v>
      </c>
      <c r="BP30" s="194">
        <v>0</v>
      </c>
      <c r="BQ30" s="194">
        <v>0</v>
      </c>
      <c r="BR30" s="194">
        <v>0</v>
      </c>
      <c r="BS30" s="194">
        <v>2</v>
      </c>
      <c r="BT30" s="194">
        <v>1</v>
      </c>
      <c r="BU30" s="194">
        <v>0</v>
      </c>
      <c r="BV30" s="194">
        <v>1</v>
      </c>
      <c r="BW30" s="194">
        <v>3</v>
      </c>
      <c r="BX30" s="194">
        <v>3</v>
      </c>
      <c r="BY30" s="194">
        <v>3</v>
      </c>
      <c r="BZ30" s="194">
        <v>8</v>
      </c>
      <c r="CA30" s="194">
        <v>6</v>
      </c>
      <c r="CB30" s="194">
        <v>3</v>
      </c>
      <c r="CC30" s="194">
        <v>6</v>
      </c>
      <c r="CD30" s="194">
        <v>8</v>
      </c>
      <c r="CE30" s="194">
        <v>0</v>
      </c>
      <c r="CG30" s="194">
        <v>1231</v>
      </c>
    </row>
    <row r="31" spans="1:85" x14ac:dyDescent="0.35">
      <c r="A31" s="219" t="s">
        <v>33</v>
      </c>
      <c r="B31" s="40" t="s">
        <v>51</v>
      </c>
      <c r="C31" s="41"/>
      <c r="D31" s="194">
        <v>0</v>
      </c>
      <c r="E31" s="194">
        <v>0</v>
      </c>
      <c r="F31" s="194">
        <v>4</v>
      </c>
      <c r="G31" s="194">
        <v>28</v>
      </c>
      <c r="H31" s="194">
        <v>91</v>
      </c>
      <c r="I31" s="194">
        <v>160</v>
      </c>
      <c r="J31" s="194">
        <v>136</v>
      </c>
      <c r="K31" s="194">
        <v>91</v>
      </c>
      <c r="L31" s="194">
        <v>46</v>
      </c>
      <c r="M31" s="194">
        <v>31</v>
      </c>
      <c r="N31" s="194">
        <v>27</v>
      </c>
      <c r="O31" s="194">
        <v>11</v>
      </c>
      <c r="P31" s="194">
        <v>4</v>
      </c>
      <c r="Q31" s="194">
        <v>8</v>
      </c>
      <c r="R31" s="194">
        <v>5</v>
      </c>
      <c r="S31" s="194">
        <v>3</v>
      </c>
      <c r="T31" s="194">
        <v>3</v>
      </c>
      <c r="U31" s="194">
        <v>3</v>
      </c>
      <c r="V31" s="194">
        <v>2</v>
      </c>
      <c r="W31" s="194">
        <v>2</v>
      </c>
      <c r="X31" s="194">
        <v>1</v>
      </c>
      <c r="Y31" s="194">
        <v>1</v>
      </c>
      <c r="Z31" s="194">
        <v>1</v>
      </c>
      <c r="AA31" s="194">
        <v>0</v>
      </c>
      <c r="AB31" s="194">
        <v>0</v>
      </c>
      <c r="AC31" s="194">
        <v>1</v>
      </c>
      <c r="AD31" s="194">
        <v>0</v>
      </c>
      <c r="AE31" s="194">
        <v>0</v>
      </c>
      <c r="AF31" s="194">
        <v>0</v>
      </c>
      <c r="AG31" s="194">
        <v>3</v>
      </c>
      <c r="AH31" s="194">
        <v>4</v>
      </c>
      <c r="AI31" s="194">
        <v>4</v>
      </c>
      <c r="AJ31" s="194">
        <v>3</v>
      </c>
      <c r="AK31" s="194">
        <v>8</v>
      </c>
      <c r="AL31" s="194">
        <v>7</v>
      </c>
      <c r="AM31" s="194">
        <v>10</v>
      </c>
      <c r="AN31" s="194">
        <v>14</v>
      </c>
      <c r="AO31" s="194">
        <v>12</v>
      </c>
      <c r="AP31" s="194">
        <v>15</v>
      </c>
      <c r="AQ31" s="194">
        <v>14</v>
      </c>
      <c r="AR31" s="194">
        <v>17</v>
      </c>
      <c r="AS31" s="194">
        <v>14</v>
      </c>
      <c r="AT31" s="194">
        <v>20</v>
      </c>
      <c r="AU31" s="194">
        <v>35</v>
      </c>
      <c r="AV31" s="194">
        <v>39</v>
      </c>
      <c r="AW31" s="194">
        <v>79</v>
      </c>
      <c r="AX31" s="194">
        <v>74</v>
      </c>
      <c r="AY31" s="194">
        <v>96</v>
      </c>
      <c r="AZ31" s="194">
        <v>63</v>
      </c>
      <c r="BA31" s="194">
        <v>50</v>
      </c>
      <c r="BB31" s="194">
        <v>39</v>
      </c>
      <c r="BC31" s="194">
        <v>31</v>
      </c>
      <c r="BD31" s="194">
        <v>16</v>
      </c>
      <c r="BE31" s="194">
        <v>13</v>
      </c>
      <c r="BF31" s="194">
        <v>9</v>
      </c>
      <c r="BG31" s="194">
        <v>0</v>
      </c>
      <c r="BH31" s="194">
        <v>3</v>
      </c>
      <c r="BI31" s="194">
        <v>2</v>
      </c>
      <c r="BJ31" s="194">
        <v>3</v>
      </c>
      <c r="BK31" s="194">
        <v>0</v>
      </c>
      <c r="BL31" s="194">
        <v>2</v>
      </c>
      <c r="BM31" s="194">
        <v>0</v>
      </c>
      <c r="BN31" s="194">
        <v>0</v>
      </c>
      <c r="BO31" s="194">
        <v>3</v>
      </c>
      <c r="BP31" s="194">
        <v>0</v>
      </c>
      <c r="BQ31" s="194">
        <v>0</v>
      </c>
      <c r="BR31" s="194">
        <v>1</v>
      </c>
      <c r="BS31" s="194">
        <v>0</v>
      </c>
      <c r="BT31" s="194">
        <v>4</v>
      </c>
      <c r="BU31" s="194">
        <v>2</v>
      </c>
      <c r="BV31" s="194">
        <v>4</v>
      </c>
      <c r="BW31" s="194">
        <v>3</v>
      </c>
      <c r="BX31" s="194">
        <v>8</v>
      </c>
      <c r="BY31" s="194">
        <v>11</v>
      </c>
      <c r="BZ31" s="194">
        <v>13</v>
      </c>
      <c r="CA31" s="194">
        <v>10</v>
      </c>
      <c r="CB31" s="194">
        <v>11</v>
      </c>
      <c r="CC31" s="194">
        <v>18</v>
      </c>
      <c r="CD31" s="194">
        <v>14</v>
      </c>
      <c r="CE31" s="194">
        <v>4</v>
      </c>
      <c r="CG31" s="194">
        <v>1464</v>
      </c>
    </row>
    <row r="32" spans="1:85" x14ac:dyDescent="0.35">
      <c r="A32" s="219" t="s">
        <v>34</v>
      </c>
      <c r="B32" s="40" t="s">
        <v>52</v>
      </c>
      <c r="C32" s="41"/>
      <c r="D32" s="194">
        <v>0</v>
      </c>
      <c r="E32" s="194">
        <v>0</v>
      </c>
      <c r="F32" s="194">
        <v>2</v>
      </c>
      <c r="G32" s="194">
        <v>13</v>
      </c>
      <c r="H32" s="194">
        <v>56</v>
      </c>
      <c r="I32" s="194">
        <v>87</v>
      </c>
      <c r="J32" s="194">
        <v>109</v>
      </c>
      <c r="K32" s="194">
        <v>65</v>
      </c>
      <c r="L32" s="194">
        <v>40</v>
      </c>
      <c r="M32" s="194">
        <v>24</v>
      </c>
      <c r="N32" s="194">
        <v>14</v>
      </c>
      <c r="O32" s="194">
        <v>7</v>
      </c>
      <c r="P32" s="194">
        <v>8</v>
      </c>
      <c r="Q32" s="194">
        <v>6</v>
      </c>
      <c r="R32" s="194">
        <v>3</v>
      </c>
      <c r="S32" s="194">
        <v>1</v>
      </c>
      <c r="T32" s="194">
        <v>3</v>
      </c>
      <c r="U32" s="194">
        <v>0</v>
      </c>
      <c r="V32" s="194">
        <v>0</v>
      </c>
      <c r="W32" s="194">
        <v>0</v>
      </c>
      <c r="X32" s="194">
        <v>0</v>
      </c>
      <c r="Y32" s="194">
        <v>0</v>
      </c>
      <c r="Z32" s="194">
        <v>0</v>
      </c>
      <c r="AA32" s="194">
        <v>0</v>
      </c>
      <c r="AB32" s="194">
        <v>0</v>
      </c>
      <c r="AC32" s="194">
        <v>1</v>
      </c>
      <c r="AD32" s="194">
        <v>1</v>
      </c>
      <c r="AE32" s="194">
        <v>1</v>
      </c>
      <c r="AF32" s="194">
        <v>1</v>
      </c>
      <c r="AG32" s="194">
        <v>1</v>
      </c>
      <c r="AH32" s="194">
        <v>2</v>
      </c>
      <c r="AI32" s="194">
        <v>2</v>
      </c>
      <c r="AJ32" s="194">
        <v>3</v>
      </c>
      <c r="AK32" s="194">
        <v>3</v>
      </c>
      <c r="AL32" s="194">
        <v>3</v>
      </c>
      <c r="AM32" s="194">
        <v>3</v>
      </c>
      <c r="AN32" s="194">
        <v>5</v>
      </c>
      <c r="AO32" s="194">
        <v>2</v>
      </c>
      <c r="AP32" s="194">
        <v>10</v>
      </c>
      <c r="AQ32" s="194">
        <v>11</v>
      </c>
      <c r="AR32" s="194">
        <v>10</v>
      </c>
      <c r="AS32" s="194">
        <v>8</v>
      </c>
      <c r="AT32" s="194">
        <v>6</v>
      </c>
      <c r="AU32" s="194">
        <v>12</v>
      </c>
      <c r="AV32" s="194">
        <v>32</v>
      </c>
      <c r="AW32" s="194">
        <v>48</v>
      </c>
      <c r="AX32" s="194">
        <v>65</v>
      </c>
      <c r="AY32" s="194">
        <v>58</v>
      </c>
      <c r="AZ32" s="194">
        <v>51</v>
      </c>
      <c r="BA32" s="194">
        <v>39</v>
      </c>
      <c r="BB32" s="194">
        <v>32</v>
      </c>
      <c r="BC32" s="194">
        <v>13</v>
      </c>
      <c r="BD32" s="194">
        <v>9</v>
      </c>
      <c r="BE32" s="194">
        <v>11</v>
      </c>
      <c r="BF32" s="194">
        <v>3</v>
      </c>
      <c r="BG32" s="194">
        <v>4</v>
      </c>
      <c r="BH32" s="194">
        <v>1</v>
      </c>
      <c r="BI32" s="194">
        <v>3</v>
      </c>
      <c r="BJ32" s="194">
        <v>0</v>
      </c>
      <c r="BK32" s="194">
        <v>0</v>
      </c>
      <c r="BL32" s="194">
        <v>1</v>
      </c>
      <c r="BM32" s="194">
        <v>0</v>
      </c>
      <c r="BN32" s="194">
        <v>1</v>
      </c>
      <c r="BO32" s="194">
        <v>0</v>
      </c>
      <c r="BP32" s="194">
        <v>1</v>
      </c>
      <c r="BQ32" s="194">
        <v>1</v>
      </c>
      <c r="BR32" s="194">
        <v>1</v>
      </c>
      <c r="BS32" s="194">
        <v>0</v>
      </c>
      <c r="BT32" s="194">
        <v>1</v>
      </c>
      <c r="BU32" s="194">
        <v>0</v>
      </c>
      <c r="BV32" s="194">
        <v>1</v>
      </c>
      <c r="BW32" s="194">
        <v>3</v>
      </c>
      <c r="BX32" s="194">
        <v>1</v>
      </c>
      <c r="BY32" s="194">
        <v>4</v>
      </c>
      <c r="BZ32" s="194">
        <v>2</v>
      </c>
      <c r="CA32" s="194">
        <v>6</v>
      </c>
      <c r="CB32" s="194">
        <v>4</v>
      </c>
      <c r="CC32" s="194">
        <v>13</v>
      </c>
      <c r="CD32" s="194">
        <v>6</v>
      </c>
      <c r="CE32" s="194">
        <v>2</v>
      </c>
      <c r="CG32" s="194">
        <v>940</v>
      </c>
    </row>
    <row r="33" spans="1:85" x14ac:dyDescent="0.35">
      <c r="A33" s="219" t="s">
        <v>35</v>
      </c>
      <c r="B33" s="40" t="s">
        <v>53</v>
      </c>
      <c r="C33" s="41"/>
      <c r="D33" s="194">
        <v>0</v>
      </c>
      <c r="E33" s="194">
        <v>0</v>
      </c>
      <c r="F33" s="194">
        <v>1</v>
      </c>
      <c r="G33" s="194">
        <v>14</v>
      </c>
      <c r="H33" s="194">
        <v>32</v>
      </c>
      <c r="I33" s="194">
        <v>40</v>
      </c>
      <c r="J33" s="194">
        <v>41</v>
      </c>
      <c r="K33" s="194">
        <v>25</v>
      </c>
      <c r="L33" s="194">
        <v>16</v>
      </c>
      <c r="M33" s="194">
        <v>20</v>
      </c>
      <c r="N33" s="194">
        <v>9</v>
      </c>
      <c r="O33" s="194">
        <v>6</v>
      </c>
      <c r="P33" s="194">
        <v>3</v>
      </c>
      <c r="Q33" s="194">
        <v>3</v>
      </c>
      <c r="R33" s="194">
        <v>1</v>
      </c>
      <c r="S33" s="194">
        <v>0</v>
      </c>
      <c r="T33" s="194">
        <v>1</v>
      </c>
      <c r="U33" s="194">
        <v>0</v>
      </c>
      <c r="V33" s="194">
        <v>1</v>
      </c>
      <c r="W33" s="194">
        <v>1</v>
      </c>
      <c r="X33" s="194">
        <v>0</v>
      </c>
      <c r="Y33" s="194">
        <v>0</v>
      </c>
      <c r="Z33" s="194">
        <v>0</v>
      </c>
      <c r="AA33" s="194">
        <v>0</v>
      </c>
      <c r="AB33" s="194">
        <v>0</v>
      </c>
      <c r="AC33" s="194">
        <v>0</v>
      </c>
      <c r="AD33" s="194">
        <v>0</v>
      </c>
      <c r="AE33" s="194">
        <v>0</v>
      </c>
      <c r="AF33" s="194">
        <v>1</v>
      </c>
      <c r="AG33" s="194">
        <v>0</v>
      </c>
      <c r="AH33" s="194">
        <v>1</v>
      </c>
      <c r="AI33" s="194">
        <v>1</v>
      </c>
      <c r="AJ33" s="194">
        <v>2</v>
      </c>
      <c r="AK33" s="194">
        <v>0</v>
      </c>
      <c r="AL33" s="194">
        <v>3</v>
      </c>
      <c r="AM33" s="194">
        <v>5</v>
      </c>
      <c r="AN33" s="194">
        <v>5</v>
      </c>
      <c r="AO33" s="194">
        <v>3</v>
      </c>
      <c r="AP33" s="194">
        <v>5</v>
      </c>
      <c r="AQ33" s="194">
        <v>2</v>
      </c>
      <c r="AR33" s="194">
        <v>3</v>
      </c>
      <c r="AS33" s="194">
        <v>4</v>
      </c>
      <c r="AT33" s="194">
        <v>8</v>
      </c>
      <c r="AU33" s="194">
        <v>15</v>
      </c>
      <c r="AV33" s="194">
        <v>14</v>
      </c>
      <c r="AW33" s="194">
        <v>30</v>
      </c>
      <c r="AX33" s="194">
        <v>28</v>
      </c>
      <c r="AY33" s="194">
        <v>24</v>
      </c>
      <c r="AZ33" s="194">
        <v>15</v>
      </c>
      <c r="BA33" s="194">
        <v>30</v>
      </c>
      <c r="BB33" s="194">
        <v>6</v>
      </c>
      <c r="BC33" s="194">
        <v>4</v>
      </c>
      <c r="BD33" s="194">
        <v>4</v>
      </c>
      <c r="BE33" s="194">
        <v>1</v>
      </c>
      <c r="BF33" s="194">
        <v>7</v>
      </c>
      <c r="BG33" s="194">
        <v>1</v>
      </c>
      <c r="BH33" s="194">
        <v>0</v>
      </c>
      <c r="BI33" s="194">
        <v>0</v>
      </c>
      <c r="BJ33" s="194">
        <v>0</v>
      </c>
      <c r="BK33" s="194">
        <v>0</v>
      </c>
      <c r="BL33" s="194">
        <v>0</v>
      </c>
      <c r="BM33" s="194">
        <v>0</v>
      </c>
      <c r="BN33" s="194">
        <v>0</v>
      </c>
      <c r="BO33" s="194">
        <v>0</v>
      </c>
      <c r="BP33" s="194">
        <v>0</v>
      </c>
      <c r="BQ33" s="194">
        <v>0</v>
      </c>
      <c r="BR33" s="194">
        <v>0</v>
      </c>
      <c r="BS33" s="194">
        <v>0</v>
      </c>
      <c r="BT33" s="194">
        <v>1</v>
      </c>
      <c r="BU33" s="194">
        <v>0</v>
      </c>
      <c r="BV33" s="194">
        <v>1</v>
      </c>
      <c r="BW33" s="194">
        <v>2</v>
      </c>
      <c r="BX33" s="194">
        <v>4</v>
      </c>
      <c r="BY33" s="194">
        <v>4</v>
      </c>
      <c r="BZ33" s="194">
        <v>2</v>
      </c>
      <c r="CA33" s="194">
        <v>4</v>
      </c>
      <c r="CB33" s="194">
        <v>5</v>
      </c>
      <c r="CC33" s="194">
        <v>5</v>
      </c>
      <c r="CD33" s="194">
        <v>2</v>
      </c>
      <c r="CE33" s="194">
        <v>1</v>
      </c>
      <c r="CG33" s="194">
        <v>467</v>
      </c>
    </row>
    <row r="34" spans="1:85" x14ac:dyDescent="0.35">
      <c r="A34" s="219" t="s">
        <v>36</v>
      </c>
      <c r="B34" s="40" t="s">
        <v>54</v>
      </c>
      <c r="C34" s="41"/>
      <c r="D34" s="194">
        <v>0</v>
      </c>
      <c r="E34" s="194">
        <v>0</v>
      </c>
      <c r="F34" s="194">
        <v>0</v>
      </c>
      <c r="G34" s="194">
        <v>3</v>
      </c>
      <c r="H34" s="194">
        <v>8</v>
      </c>
      <c r="I34" s="194">
        <v>17</v>
      </c>
      <c r="J34" s="194">
        <v>24</v>
      </c>
      <c r="K34" s="194">
        <v>12</v>
      </c>
      <c r="L34" s="194">
        <v>3</v>
      </c>
      <c r="M34" s="194">
        <v>9</v>
      </c>
      <c r="N34" s="194">
        <v>3</v>
      </c>
      <c r="O34" s="194">
        <v>0</v>
      </c>
      <c r="P34" s="194">
        <v>3</v>
      </c>
      <c r="Q34" s="194">
        <v>0</v>
      </c>
      <c r="R34" s="194">
        <v>3</v>
      </c>
      <c r="S34" s="194">
        <v>0</v>
      </c>
      <c r="T34" s="194">
        <v>0</v>
      </c>
      <c r="U34" s="194">
        <v>0</v>
      </c>
      <c r="V34" s="194">
        <v>0</v>
      </c>
      <c r="W34" s="194">
        <v>0</v>
      </c>
      <c r="X34" s="194">
        <v>0</v>
      </c>
      <c r="Y34" s="194">
        <v>0</v>
      </c>
      <c r="Z34" s="194">
        <v>0</v>
      </c>
      <c r="AA34" s="194">
        <v>0</v>
      </c>
      <c r="AB34" s="194">
        <v>0</v>
      </c>
      <c r="AC34" s="194">
        <v>0</v>
      </c>
      <c r="AD34" s="194">
        <v>0</v>
      </c>
      <c r="AE34" s="194">
        <v>0</v>
      </c>
      <c r="AF34" s="194">
        <v>0</v>
      </c>
      <c r="AG34" s="194">
        <v>0</v>
      </c>
      <c r="AH34" s="194">
        <v>0</v>
      </c>
      <c r="AI34" s="194">
        <v>0</v>
      </c>
      <c r="AJ34" s="194">
        <v>1</v>
      </c>
      <c r="AK34" s="194">
        <v>1</v>
      </c>
      <c r="AL34" s="194">
        <v>3</v>
      </c>
      <c r="AM34" s="194">
        <v>3</v>
      </c>
      <c r="AN34" s="194">
        <v>2</v>
      </c>
      <c r="AO34" s="194">
        <v>5</v>
      </c>
      <c r="AP34" s="194">
        <v>1</v>
      </c>
      <c r="AQ34" s="194">
        <v>5</v>
      </c>
      <c r="AR34" s="194">
        <v>3</v>
      </c>
      <c r="AS34" s="194">
        <v>3</v>
      </c>
      <c r="AT34" s="194">
        <v>4</v>
      </c>
      <c r="AU34" s="194">
        <v>3</v>
      </c>
      <c r="AV34" s="194">
        <v>5</v>
      </c>
      <c r="AW34" s="194">
        <v>12</v>
      </c>
      <c r="AX34" s="194">
        <v>24</v>
      </c>
      <c r="AY34" s="194">
        <v>13</v>
      </c>
      <c r="AZ34" s="194">
        <v>15</v>
      </c>
      <c r="BA34" s="194">
        <v>5</v>
      </c>
      <c r="BB34" s="194">
        <v>5</v>
      </c>
      <c r="BC34" s="194">
        <v>4</v>
      </c>
      <c r="BD34" s="194">
        <v>4</v>
      </c>
      <c r="BE34" s="194">
        <v>3</v>
      </c>
      <c r="BF34" s="194">
        <v>2</v>
      </c>
      <c r="BG34" s="194">
        <v>0</v>
      </c>
      <c r="BH34" s="194">
        <v>1</v>
      </c>
      <c r="BI34" s="194">
        <v>0</v>
      </c>
      <c r="BJ34" s="194">
        <v>0</v>
      </c>
      <c r="BK34" s="194">
        <v>0</v>
      </c>
      <c r="BL34" s="194">
        <v>0</v>
      </c>
      <c r="BM34" s="194">
        <v>0</v>
      </c>
      <c r="BN34" s="194">
        <v>0</v>
      </c>
      <c r="BO34" s="194">
        <v>0</v>
      </c>
      <c r="BP34" s="194">
        <v>0</v>
      </c>
      <c r="BQ34" s="194">
        <v>0</v>
      </c>
      <c r="BR34" s="194">
        <v>0</v>
      </c>
      <c r="BS34" s="194">
        <v>1</v>
      </c>
      <c r="BT34" s="194">
        <v>1</v>
      </c>
      <c r="BU34" s="194">
        <v>0</v>
      </c>
      <c r="BV34" s="194">
        <v>0</v>
      </c>
      <c r="BW34" s="194">
        <v>0</v>
      </c>
      <c r="BX34" s="194">
        <v>1</v>
      </c>
      <c r="BY34" s="194">
        <v>1</v>
      </c>
      <c r="BZ34" s="194">
        <v>2</v>
      </c>
      <c r="CA34" s="194">
        <v>0</v>
      </c>
      <c r="CB34" s="194">
        <v>2</v>
      </c>
      <c r="CC34" s="194">
        <v>1</v>
      </c>
      <c r="CD34" s="194">
        <v>1</v>
      </c>
      <c r="CE34" s="194">
        <v>0</v>
      </c>
      <c r="CG34" s="194">
        <v>222</v>
      </c>
    </row>
    <row r="35" spans="1:85" x14ac:dyDescent="0.35">
      <c r="A35" s="219" t="s">
        <v>37</v>
      </c>
      <c r="B35" s="40" t="s">
        <v>55</v>
      </c>
      <c r="C35" s="41"/>
      <c r="D35" s="194">
        <v>0</v>
      </c>
      <c r="E35" s="194">
        <v>1</v>
      </c>
      <c r="F35" s="194">
        <v>2</v>
      </c>
      <c r="G35" s="194">
        <v>14</v>
      </c>
      <c r="H35" s="194">
        <v>65</v>
      </c>
      <c r="I35" s="194">
        <v>112</v>
      </c>
      <c r="J35" s="194">
        <v>138</v>
      </c>
      <c r="K35" s="194">
        <v>107</v>
      </c>
      <c r="L35" s="194">
        <v>67</v>
      </c>
      <c r="M35" s="194">
        <v>39</v>
      </c>
      <c r="N35" s="194">
        <v>20</v>
      </c>
      <c r="O35" s="194">
        <v>22</v>
      </c>
      <c r="P35" s="194">
        <v>7</v>
      </c>
      <c r="Q35" s="194">
        <v>9</v>
      </c>
      <c r="R35" s="194">
        <v>5</v>
      </c>
      <c r="S35" s="194">
        <v>9</v>
      </c>
      <c r="T35" s="194">
        <v>4</v>
      </c>
      <c r="U35" s="194">
        <v>5</v>
      </c>
      <c r="V35" s="194">
        <v>2</v>
      </c>
      <c r="W35" s="194">
        <v>5</v>
      </c>
      <c r="X35" s="194">
        <v>0</v>
      </c>
      <c r="Y35" s="194">
        <v>2</v>
      </c>
      <c r="Z35" s="194">
        <v>3</v>
      </c>
      <c r="AA35" s="194">
        <v>1</v>
      </c>
      <c r="AB35" s="194">
        <v>1</v>
      </c>
      <c r="AC35" s="194">
        <v>0</v>
      </c>
      <c r="AD35" s="194">
        <v>1</v>
      </c>
      <c r="AE35" s="194">
        <v>2</v>
      </c>
      <c r="AF35" s="194">
        <v>1</v>
      </c>
      <c r="AG35" s="194">
        <v>1</v>
      </c>
      <c r="AH35" s="194">
        <v>1</v>
      </c>
      <c r="AI35" s="194">
        <v>1</v>
      </c>
      <c r="AJ35" s="194">
        <v>6</v>
      </c>
      <c r="AK35" s="194">
        <v>6</v>
      </c>
      <c r="AL35" s="194">
        <v>12</v>
      </c>
      <c r="AM35" s="194">
        <v>10</v>
      </c>
      <c r="AN35" s="194">
        <v>15</v>
      </c>
      <c r="AO35" s="194">
        <v>12</v>
      </c>
      <c r="AP35" s="194">
        <v>22</v>
      </c>
      <c r="AQ35" s="194">
        <v>22</v>
      </c>
      <c r="AR35" s="194">
        <v>16</v>
      </c>
      <c r="AS35" s="194">
        <v>22</v>
      </c>
      <c r="AT35" s="194">
        <v>19</v>
      </c>
      <c r="AU35" s="194">
        <v>42</v>
      </c>
      <c r="AV35" s="194">
        <v>60</v>
      </c>
      <c r="AW35" s="194">
        <v>89</v>
      </c>
      <c r="AX35" s="194">
        <v>110</v>
      </c>
      <c r="AY35" s="194">
        <v>115</v>
      </c>
      <c r="AZ35" s="194">
        <v>75</v>
      </c>
      <c r="BA35" s="194">
        <v>72</v>
      </c>
      <c r="BB35" s="194">
        <v>36</v>
      </c>
      <c r="BC35" s="194">
        <v>38</v>
      </c>
      <c r="BD35" s="194">
        <v>18</v>
      </c>
      <c r="BE35" s="194">
        <v>16</v>
      </c>
      <c r="BF35" s="194">
        <v>8</v>
      </c>
      <c r="BG35" s="194">
        <v>9</v>
      </c>
      <c r="BH35" s="194">
        <v>9</v>
      </c>
      <c r="BI35" s="194">
        <v>3</v>
      </c>
      <c r="BJ35" s="194">
        <v>4</v>
      </c>
      <c r="BK35" s="194">
        <v>2</v>
      </c>
      <c r="BL35" s="194">
        <v>2</v>
      </c>
      <c r="BM35" s="194">
        <v>3</v>
      </c>
      <c r="BN35" s="194">
        <v>1</v>
      </c>
      <c r="BO35" s="194">
        <v>0</v>
      </c>
      <c r="BP35" s="194">
        <v>0</v>
      </c>
      <c r="BQ35" s="194">
        <v>2</v>
      </c>
      <c r="BR35" s="194">
        <v>3</v>
      </c>
      <c r="BS35" s="194">
        <v>0</v>
      </c>
      <c r="BT35" s="194">
        <v>2</v>
      </c>
      <c r="BU35" s="194">
        <v>5</v>
      </c>
      <c r="BV35" s="194">
        <v>2</v>
      </c>
      <c r="BW35" s="194">
        <v>6</v>
      </c>
      <c r="BX35" s="194">
        <v>5</v>
      </c>
      <c r="BY35" s="194">
        <v>5</v>
      </c>
      <c r="BZ35" s="194">
        <v>10</v>
      </c>
      <c r="CA35" s="194">
        <v>8</v>
      </c>
      <c r="CB35" s="194">
        <v>17</v>
      </c>
      <c r="CC35" s="194">
        <v>9</v>
      </c>
      <c r="CD35" s="194">
        <v>8</v>
      </c>
      <c r="CE35" s="194">
        <v>1</v>
      </c>
      <c r="CG35" s="194">
        <v>1604</v>
      </c>
    </row>
    <row r="36" spans="1:85" x14ac:dyDescent="0.35">
      <c r="A36" s="26"/>
      <c r="B36" s="44"/>
      <c r="C36" s="45"/>
      <c r="D36" s="195">
        <v>0</v>
      </c>
      <c r="E36" s="195">
        <v>3</v>
      </c>
      <c r="F36" s="195">
        <v>19</v>
      </c>
      <c r="G36" s="195">
        <v>128</v>
      </c>
      <c r="H36" s="195">
        <v>452</v>
      </c>
      <c r="I36" s="195">
        <v>775</v>
      </c>
      <c r="J36" s="195">
        <v>864</v>
      </c>
      <c r="K36" s="195">
        <v>574</v>
      </c>
      <c r="L36" s="195">
        <v>329</v>
      </c>
      <c r="M36" s="195">
        <v>225</v>
      </c>
      <c r="N36" s="195">
        <v>156</v>
      </c>
      <c r="O36" s="195">
        <v>108</v>
      </c>
      <c r="P36" s="195">
        <v>58</v>
      </c>
      <c r="Q36" s="195">
        <v>58</v>
      </c>
      <c r="R36" s="195">
        <v>33</v>
      </c>
      <c r="S36" s="195">
        <v>34</v>
      </c>
      <c r="T36" s="195">
        <v>31</v>
      </c>
      <c r="U36" s="195">
        <v>20</v>
      </c>
      <c r="V36" s="195">
        <v>18</v>
      </c>
      <c r="W36" s="195">
        <v>21</v>
      </c>
      <c r="X36" s="195">
        <v>15</v>
      </c>
      <c r="Y36" s="195">
        <v>14</v>
      </c>
      <c r="Z36" s="195">
        <v>10</v>
      </c>
      <c r="AA36" s="195">
        <v>10</v>
      </c>
      <c r="AB36" s="195">
        <v>7</v>
      </c>
      <c r="AC36" s="195">
        <v>10</v>
      </c>
      <c r="AD36" s="195">
        <v>10</v>
      </c>
      <c r="AE36" s="195">
        <v>12</v>
      </c>
      <c r="AF36" s="195">
        <v>11</v>
      </c>
      <c r="AG36" s="195">
        <v>28</v>
      </c>
      <c r="AH36" s="195">
        <v>34</v>
      </c>
      <c r="AI36" s="195">
        <v>44</v>
      </c>
      <c r="AJ36" s="195">
        <v>52</v>
      </c>
      <c r="AK36" s="195">
        <v>74</v>
      </c>
      <c r="AL36" s="195">
        <v>97</v>
      </c>
      <c r="AM36" s="195">
        <v>117</v>
      </c>
      <c r="AN36" s="195">
        <v>144</v>
      </c>
      <c r="AO36" s="195">
        <v>167</v>
      </c>
      <c r="AP36" s="195">
        <v>190</v>
      </c>
      <c r="AQ36" s="195">
        <v>199</v>
      </c>
      <c r="AR36" s="195">
        <v>162</v>
      </c>
      <c r="AS36" s="195">
        <v>178</v>
      </c>
      <c r="AT36" s="195">
        <v>164</v>
      </c>
      <c r="AU36" s="195">
        <v>272</v>
      </c>
      <c r="AV36" s="195">
        <v>381</v>
      </c>
      <c r="AW36" s="195">
        <v>596</v>
      </c>
      <c r="AX36" s="195">
        <v>713</v>
      </c>
      <c r="AY36" s="195">
        <v>722</v>
      </c>
      <c r="AZ36" s="195">
        <v>532</v>
      </c>
      <c r="BA36" s="195">
        <v>450</v>
      </c>
      <c r="BB36" s="195">
        <v>316</v>
      </c>
      <c r="BC36" s="195">
        <v>239</v>
      </c>
      <c r="BD36" s="195">
        <v>145</v>
      </c>
      <c r="BE36" s="195">
        <v>95</v>
      </c>
      <c r="BF36" s="195">
        <v>68</v>
      </c>
      <c r="BG36" s="195">
        <v>53</v>
      </c>
      <c r="BH36" s="195">
        <v>36</v>
      </c>
      <c r="BI36" s="195">
        <v>23</v>
      </c>
      <c r="BJ36" s="195">
        <v>26</v>
      </c>
      <c r="BK36" s="195">
        <v>20</v>
      </c>
      <c r="BL36" s="195">
        <v>18</v>
      </c>
      <c r="BM36" s="195">
        <v>13</v>
      </c>
      <c r="BN36" s="195">
        <v>12</v>
      </c>
      <c r="BO36" s="195">
        <v>9</v>
      </c>
      <c r="BP36" s="195">
        <v>6</v>
      </c>
      <c r="BQ36" s="195">
        <v>13</v>
      </c>
      <c r="BR36" s="195">
        <v>21</v>
      </c>
      <c r="BS36" s="195">
        <v>8</v>
      </c>
      <c r="BT36" s="195">
        <v>18</v>
      </c>
      <c r="BU36" s="195">
        <v>16</v>
      </c>
      <c r="BV36" s="195">
        <v>23</v>
      </c>
      <c r="BW36" s="195">
        <v>28</v>
      </c>
      <c r="BX36" s="195">
        <v>38</v>
      </c>
      <c r="BY36" s="195">
        <v>49</v>
      </c>
      <c r="BZ36" s="195">
        <v>61</v>
      </c>
      <c r="CA36" s="195">
        <v>64</v>
      </c>
      <c r="CB36" s="195">
        <v>78</v>
      </c>
      <c r="CC36" s="195">
        <v>91</v>
      </c>
      <c r="CD36" s="195">
        <v>82</v>
      </c>
      <c r="CE36" s="195">
        <v>14</v>
      </c>
      <c r="CG36" s="240">
        <v>11004</v>
      </c>
    </row>
    <row r="37" spans="1:85" x14ac:dyDescent="0.35">
      <c r="A37" s="219" t="s">
        <v>38</v>
      </c>
      <c r="B37" s="40" t="s">
        <v>56</v>
      </c>
      <c r="C37" s="41"/>
      <c r="D37" s="194">
        <v>0</v>
      </c>
      <c r="E37" s="194">
        <v>1</v>
      </c>
      <c r="F37" s="194">
        <v>7</v>
      </c>
      <c r="G37" s="194">
        <v>40</v>
      </c>
      <c r="H37" s="194">
        <v>183</v>
      </c>
      <c r="I37" s="194">
        <v>377</v>
      </c>
      <c r="J37" s="194">
        <v>479</v>
      </c>
      <c r="K37" s="194">
        <v>382</v>
      </c>
      <c r="L37" s="194">
        <v>281</v>
      </c>
      <c r="M37" s="194">
        <v>177</v>
      </c>
      <c r="N37" s="194">
        <v>123</v>
      </c>
      <c r="O37" s="194">
        <v>95</v>
      </c>
      <c r="P37" s="194">
        <v>55</v>
      </c>
      <c r="Q37" s="194">
        <v>65</v>
      </c>
      <c r="R37" s="194">
        <v>46</v>
      </c>
      <c r="S37" s="194">
        <v>29</v>
      </c>
      <c r="T37" s="194">
        <v>17</v>
      </c>
      <c r="U37" s="194">
        <v>23</v>
      </c>
      <c r="V37" s="194">
        <v>8</v>
      </c>
      <c r="W37" s="194">
        <v>7</v>
      </c>
      <c r="X37" s="194">
        <v>6</v>
      </c>
      <c r="Y37" s="194">
        <v>6</v>
      </c>
      <c r="Z37" s="194">
        <v>4</v>
      </c>
      <c r="AA37" s="194">
        <v>2</v>
      </c>
      <c r="AB37" s="194">
        <v>2</v>
      </c>
      <c r="AC37" s="194">
        <v>2</v>
      </c>
      <c r="AD37" s="194">
        <v>2</v>
      </c>
      <c r="AE37" s="194">
        <v>2</v>
      </c>
      <c r="AF37" s="194">
        <v>3</v>
      </c>
      <c r="AG37" s="194">
        <v>13</v>
      </c>
      <c r="AH37" s="194">
        <v>15</v>
      </c>
      <c r="AI37" s="194">
        <v>20</v>
      </c>
      <c r="AJ37" s="194">
        <v>26</v>
      </c>
      <c r="AK37" s="194">
        <v>36</v>
      </c>
      <c r="AL37" s="194">
        <v>54</v>
      </c>
      <c r="AM37" s="194">
        <v>87</v>
      </c>
      <c r="AN37" s="194">
        <v>102</v>
      </c>
      <c r="AO37" s="194">
        <v>131</v>
      </c>
      <c r="AP37" s="194">
        <v>132</v>
      </c>
      <c r="AQ37" s="194">
        <v>126</v>
      </c>
      <c r="AR37" s="194">
        <v>142</v>
      </c>
      <c r="AS37" s="194">
        <v>135</v>
      </c>
      <c r="AT37" s="194">
        <v>166</v>
      </c>
      <c r="AU37" s="194">
        <v>189</v>
      </c>
      <c r="AV37" s="194">
        <v>285</v>
      </c>
      <c r="AW37" s="194">
        <v>402</v>
      </c>
      <c r="AX37" s="194">
        <v>496</v>
      </c>
      <c r="AY37" s="194">
        <v>525</v>
      </c>
      <c r="AZ37" s="194">
        <v>428</v>
      </c>
      <c r="BA37" s="194">
        <v>326</v>
      </c>
      <c r="BB37" s="194">
        <v>232</v>
      </c>
      <c r="BC37" s="194">
        <v>171</v>
      </c>
      <c r="BD37" s="194">
        <v>106</v>
      </c>
      <c r="BE37" s="194">
        <v>69</v>
      </c>
      <c r="BF37" s="194">
        <v>46</v>
      </c>
      <c r="BG37" s="194">
        <v>35</v>
      </c>
      <c r="BH37" s="194">
        <v>23</v>
      </c>
      <c r="BI37" s="194">
        <v>13</v>
      </c>
      <c r="BJ37" s="194">
        <v>17</v>
      </c>
      <c r="BK37" s="194">
        <v>6</v>
      </c>
      <c r="BL37" s="194">
        <v>5</v>
      </c>
      <c r="BM37" s="194">
        <v>7</v>
      </c>
      <c r="BN37" s="194">
        <v>6</v>
      </c>
      <c r="BO37" s="194">
        <v>3</v>
      </c>
      <c r="BP37" s="194">
        <v>5</v>
      </c>
      <c r="BQ37" s="194">
        <v>5</v>
      </c>
      <c r="BR37" s="194">
        <v>4</v>
      </c>
      <c r="BS37" s="194">
        <v>1</v>
      </c>
      <c r="BT37" s="194">
        <v>13</v>
      </c>
      <c r="BU37" s="194">
        <v>8</v>
      </c>
      <c r="BV37" s="194">
        <v>3</v>
      </c>
      <c r="BW37" s="194">
        <v>10</v>
      </c>
      <c r="BX37" s="194">
        <v>14</v>
      </c>
      <c r="BY37" s="194">
        <v>29</v>
      </c>
      <c r="BZ37" s="194">
        <v>26</v>
      </c>
      <c r="CA37" s="194">
        <v>37</v>
      </c>
      <c r="CB37" s="194">
        <v>26</v>
      </c>
      <c r="CC37" s="194">
        <v>38</v>
      </c>
      <c r="CD37" s="194">
        <v>34</v>
      </c>
      <c r="CE37" s="194">
        <v>18</v>
      </c>
      <c r="CG37" s="194">
        <v>7270</v>
      </c>
    </row>
    <row r="38" spans="1:85" x14ac:dyDescent="0.35">
      <c r="A38" s="219" t="s">
        <v>157</v>
      </c>
      <c r="B38" s="40" t="s">
        <v>57</v>
      </c>
      <c r="C38" s="41"/>
      <c r="D38" s="194">
        <v>0</v>
      </c>
      <c r="E38" s="194">
        <v>0</v>
      </c>
      <c r="F38" s="194">
        <v>16</v>
      </c>
      <c r="G38" s="194">
        <v>17</v>
      </c>
      <c r="H38" s="194">
        <v>23</v>
      </c>
      <c r="I38" s="194">
        <v>42</v>
      </c>
      <c r="J38" s="194">
        <v>55</v>
      </c>
      <c r="K38" s="194">
        <v>34</v>
      </c>
      <c r="L38" s="194">
        <v>33</v>
      </c>
      <c r="M38" s="194">
        <v>13</v>
      </c>
      <c r="N38" s="194">
        <v>9</v>
      </c>
      <c r="O38" s="194">
        <v>8</v>
      </c>
      <c r="P38" s="194">
        <v>4</v>
      </c>
      <c r="Q38" s="194">
        <v>2</v>
      </c>
      <c r="R38" s="194">
        <v>2</v>
      </c>
      <c r="S38" s="194">
        <v>3</v>
      </c>
      <c r="T38" s="194">
        <v>2</v>
      </c>
      <c r="U38" s="194">
        <v>3</v>
      </c>
      <c r="V38" s="194">
        <v>1</v>
      </c>
      <c r="W38" s="194">
        <v>1</v>
      </c>
      <c r="X38" s="194">
        <v>1</v>
      </c>
      <c r="Y38" s="194">
        <v>0</v>
      </c>
      <c r="Z38" s="194">
        <v>0</v>
      </c>
      <c r="AA38" s="194">
        <v>0</v>
      </c>
      <c r="AB38" s="194">
        <v>0</v>
      </c>
      <c r="AC38" s="194">
        <v>0</v>
      </c>
      <c r="AD38" s="194">
        <v>1</v>
      </c>
      <c r="AE38" s="194">
        <v>0</v>
      </c>
      <c r="AF38" s="194">
        <v>1</v>
      </c>
      <c r="AG38" s="194">
        <v>1</v>
      </c>
      <c r="AH38" s="194">
        <v>2</v>
      </c>
      <c r="AI38" s="194">
        <v>0</v>
      </c>
      <c r="AJ38" s="194">
        <v>2</v>
      </c>
      <c r="AK38" s="194">
        <v>1</v>
      </c>
      <c r="AL38" s="194">
        <v>4</v>
      </c>
      <c r="AM38" s="194">
        <v>7</v>
      </c>
      <c r="AN38" s="194">
        <v>14</v>
      </c>
      <c r="AO38" s="194">
        <v>8</v>
      </c>
      <c r="AP38" s="194">
        <v>13</v>
      </c>
      <c r="AQ38" s="194">
        <v>15</v>
      </c>
      <c r="AR38" s="194">
        <v>8</v>
      </c>
      <c r="AS38" s="194">
        <v>13</v>
      </c>
      <c r="AT38" s="194">
        <v>10</v>
      </c>
      <c r="AU38" s="194">
        <v>14</v>
      </c>
      <c r="AV38" s="194">
        <v>22</v>
      </c>
      <c r="AW38" s="194">
        <v>26</v>
      </c>
      <c r="AX38" s="194">
        <v>51</v>
      </c>
      <c r="AY38" s="194">
        <v>55</v>
      </c>
      <c r="AZ38" s="194">
        <v>45</v>
      </c>
      <c r="BA38" s="194">
        <v>31</v>
      </c>
      <c r="BB38" s="194">
        <v>30</v>
      </c>
      <c r="BC38" s="194">
        <v>22</v>
      </c>
      <c r="BD38" s="194">
        <v>13</v>
      </c>
      <c r="BE38" s="194">
        <v>12</v>
      </c>
      <c r="BF38" s="194">
        <v>3</v>
      </c>
      <c r="BG38" s="194">
        <v>5</v>
      </c>
      <c r="BH38" s="194">
        <v>1</v>
      </c>
      <c r="BI38" s="194">
        <v>1</v>
      </c>
      <c r="BJ38" s="194">
        <v>1</v>
      </c>
      <c r="BK38" s="194">
        <v>1</v>
      </c>
      <c r="BL38" s="194">
        <v>2</v>
      </c>
      <c r="BM38" s="194">
        <v>0</v>
      </c>
      <c r="BN38" s="194">
        <v>0</v>
      </c>
      <c r="BO38" s="194">
        <v>0</v>
      </c>
      <c r="BP38" s="194">
        <v>1</v>
      </c>
      <c r="BQ38" s="194">
        <v>0</v>
      </c>
      <c r="BR38" s="194">
        <v>0</v>
      </c>
      <c r="BS38" s="194">
        <v>0</v>
      </c>
      <c r="BT38" s="194">
        <v>2</v>
      </c>
      <c r="BU38" s="194">
        <v>0</v>
      </c>
      <c r="BV38" s="194">
        <v>1</v>
      </c>
      <c r="BW38" s="194">
        <v>3</v>
      </c>
      <c r="BX38" s="194">
        <v>5</v>
      </c>
      <c r="BY38" s="194">
        <v>5</v>
      </c>
      <c r="BZ38" s="194">
        <v>5</v>
      </c>
      <c r="CA38" s="194">
        <v>6</v>
      </c>
      <c r="CB38" s="194">
        <v>7</v>
      </c>
      <c r="CC38" s="194">
        <v>11</v>
      </c>
      <c r="CD38" s="194">
        <v>9</v>
      </c>
      <c r="CE38" s="194">
        <v>3</v>
      </c>
      <c r="CG38" s="194">
        <v>762</v>
      </c>
    </row>
    <row r="39" spans="1:85" x14ac:dyDescent="0.35">
      <c r="A39" s="20"/>
      <c r="B39" s="47"/>
      <c r="C39" s="48"/>
      <c r="D39" s="196">
        <v>0</v>
      </c>
      <c r="E39" s="196">
        <v>1</v>
      </c>
      <c r="F39" s="196">
        <v>23</v>
      </c>
      <c r="G39" s="196">
        <v>57</v>
      </c>
      <c r="H39" s="196">
        <v>206</v>
      </c>
      <c r="I39" s="196">
        <v>419</v>
      </c>
      <c r="J39" s="196">
        <v>534</v>
      </c>
      <c r="K39" s="196">
        <v>416</v>
      </c>
      <c r="L39" s="196">
        <v>314</v>
      </c>
      <c r="M39" s="196">
        <v>190</v>
      </c>
      <c r="N39" s="196">
        <v>132</v>
      </c>
      <c r="O39" s="196">
        <v>103</v>
      </c>
      <c r="P39" s="196">
        <v>59</v>
      </c>
      <c r="Q39" s="196">
        <v>67</v>
      </c>
      <c r="R39" s="196">
        <v>48</v>
      </c>
      <c r="S39" s="196">
        <v>32</v>
      </c>
      <c r="T39" s="196">
        <v>19</v>
      </c>
      <c r="U39" s="196">
        <v>26</v>
      </c>
      <c r="V39" s="196">
        <v>9</v>
      </c>
      <c r="W39" s="196">
        <v>8</v>
      </c>
      <c r="X39" s="196">
        <v>7</v>
      </c>
      <c r="Y39" s="196">
        <v>6</v>
      </c>
      <c r="Z39" s="196">
        <v>4</v>
      </c>
      <c r="AA39" s="196">
        <v>2</v>
      </c>
      <c r="AB39" s="196">
        <v>2</v>
      </c>
      <c r="AC39" s="196">
        <v>2</v>
      </c>
      <c r="AD39" s="196">
        <v>3</v>
      </c>
      <c r="AE39" s="196">
        <v>2</v>
      </c>
      <c r="AF39" s="196">
        <v>4</v>
      </c>
      <c r="AG39" s="196">
        <v>14</v>
      </c>
      <c r="AH39" s="196">
        <v>17</v>
      </c>
      <c r="AI39" s="196">
        <v>20</v>
      </c>
      <c r="AJ39" s="196">
        <v>28</v>
      </c>
      <c r="AK39" s="196">
        <v>37</v>
      </c>
      <c r="AL39" s="196">
        <v>58</v>
      </c>
      <c r="AM39" s="196">
        <v>94</v>
      </c>
      <c r="AN39" s="196">
        <v>116</v>
      </c>
      <c r="AO39" s="196">
        <v>139</v>
      </c>
      <c r="AP39" s="196">
        <v>145</v>
      </c>
      <c r="AQ39" s="196">
        <v>141</v>
      </c>
      <c r="AR39" s="196">
        <v>150</v>
      </c>
      <c r="AS39" s="196">
        <v>148</v>
      </c>
      <c r="AT39" s="196">
        <v>176</v>
      </c>
      <c r="AU39" s="196">
        <v>203</v>
      </c>
      <c r="AV39" s="196">
        <v>307</v>
      </c>
      <c r="AW39" s="196">
        <v>428</v>
      </c>
      <c r="AX39" s="196">
        <v>547</v>
      </c>
      <c r="AY39" s="196">
        <v>580</v>
      </c>
      <c r="AZ39" s="196">
        <v>473</v>
      </c>
      <c r="BA39" s="196">
        <v>357</v>
      </c>
      <c r="BB39" s="196">
        <v>262</v>
      </c>
      <c r="BC39" s="196">
        <v>193</v>
      </c>
      <c r="BD39" s="196">
        <v>119</v>
      </c>
      <c r="BE39" s="196">
        <v>81</v>
      </c>
      <c r="BF39" s="196">
        <v>49</v>
      </c>
      <c r="BG39" s="196">
        <v>40</v>
      </c>
      <c r="BH39" s="196">
        <v>24</v>
      </c>
      <c r="BI39" s="196">
        <v>14</v>
      </c>
      <c r="BJ39" s="196">
        <v>18</v>
      </c>
      <c r="BK39" s="196">
        <v>7</v>
      </c>
      <c r="BL39" s="196">
        <v>7</v>
      </c>
      <c r="BM39" s="196">
        <v>7</v>
      </c>
      <c r="BN39" s="196">
        <v>6</v>
      </c>
      <c r="BO39" s="196">
        <v>3</v>
      </c>
      <c r="BP39" s="196">
        <v>6</v>
      </c>
      <c r="BQ39" s="196">
        <v>5</v>
      </c>
      <c r="BR39" s="196">
        <v>4</v>
      </c>
      <c r="BS39" s="196">
        <v>1</v>
      </c>
      <c r="BT39" s="196">
        <v>15</v>
      </c>
      <c r="BU39" s="196">
        <v>8</v>
      </c>
      <c r="BV39" s="196">
        <v>4</v>
      </c>
      <c r="BW39" s="196">
        <v>13</v>
      </c>
      <c r="BX39" s="196">
        <v>19</v>
      </c>
      <c r="BY39" s="196">
        <v>34</v>
      </c>
      <c r="BZ39" s="196">
        <v>31</v>
      </c>
      <c r="CA39" s="196">
        <v>43</v>
      </c>
      <c r="CB39" s="196">
        <v>33</v>
      </c>
      <c r="CC39" s="196">
        <v>49</v>
      </c>
      <c r="CD39" s="196">
        <v>43</v>
      </c>
      <c r="CE39" s="196">
        <v>21</v>
      </c>
      <c r="CG39" s="241">
        <v>8032</v>
      </c>
    </row>
    <row r="40" spans="1:85" x14ac:dyDescent="0.35">
      <c r="A40" s="20"/>
      <c r="B40" s="50"/>
      <c r="C40" s="51"/>
      <c r="D40" s="52"/>
    </row>
    <row r="44" spans="1:85" x14ac:dyDescent="0.35">
      <c r="C44" s="54"/>
    </row>
    <row r="51" spans="4:4" x14ac:dyDescent="0.35">
      <c r="D51" s="55"/>
    </row>
  </sheetData>
  <mergeCells count="3">
    <mergeCell ref="B13:D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6"/>
  <sheetViews>
    <sheetView zoomScale="85" zoomScaleNormal="85" workbookViewId="0"/>
  </sheetViews>
  <sheetFormatPr defaultColWidth="9.08984375" defaultRowHeight="14.5" x14ac:dyDescent="0.35"/>
  <cols>
    <col min="1" max="1" width="2" style="7" customWidth="1"/>
    <col min="2" max="2" width="14.6328125" style="20" customWidth="1"/>
    <col min="3" max="3" width="41.54296875" style="20" customWidth="1"/>
    <col min="4" max="8" width="15.81640625" style="20" customWidth="1"/>
    <col min="9" max="15" width="15.36328125" style="20" customWidth="1"/>
    <col min="16" max="16384" width="9.08984375" style="20"/>
  </cols>
  <sheetData>
    <row r="1" spans="1:15" s="1" customFormat="1" ht="14.15" customHeight="1" x14ac:dyDescent="0.3">
      <c r="B1" s="2" t="s">
        <v>0</v>
      </c>
    </row>
    <row r="2" spans="1:15" s="1" customFormat="1" ht="14.15" customHeight="1" x14ac:dyDescent="0.3"/>
    <row r="3" spans="1:15" s="7" customFormat="1" ht="18.75" customHeight="1" x14ac:dyDescent="0.3">
      <c r="A3" s="3"/>
      <c r="B3" s="4" t="s">
        <v>1</v>
      </c>
      <c r="C3" s="5" t="s">
        <v>144</v>
      </c>
      <c r="D3" s="5"/>
      <c r="E3" s="19"/>
      <c r="F3" s="200"/>
      <c r="G3" s="19"/>
      <c r="H3" s="3"/>
    </row>
    <row r="4" spans="1:15" s="7" customFormat="1" ht="29.4" customHeight="1" x14ac:dyDescent="0.35">
      <c r="A4" s="3"/>
      <c r="B4" s="4" t="s">
        <v>3</v>
      </c>
      <c r="C4" s="249" t="s">
        <v>146</v>
      </c>
      <c r="D4" s="249"/>
      <c r="E4" s="249"/>
      <c r="F4" s="249"/>
      <c r="G4" s="249"/>
      <c r="H4" s="249"/>
      <c r="I4" s="250"/>
      <c r="J4" s="250"/>
      <c r="K4" s="250"/>
      <c r="L4" s="250"/>
      <c r="M4" s="250"/>
      <c r="N4" s="250"/>
      <c r="O4" s="250"/>
    </row>
    <row r="5" spans="1:15" s="7" customFormat="1" ht="19.5" customHeight="1" x14ac:dyDescent="0.3">
      <c r="A5" s="3"/>
      <c r="B5" s="197" t="s">
        <v>4</v>
      </c>
      <c r="C5" s="9" t="s">
        <v>196</v>
      </c>
      <c r="D5" s="10"/>
      <c r="H5" s="11"/>
    </row>
    <row r="6" spans="1:15" s="7" customFormat="1" ht="14.25" customHeight="1" x14ac:dyDescent="0.2">
      <c r="A6" s="3"/>
      <c r="B6" s="8" t="s">
        <v>5</v>
      </c>
      <c r="C6" s="12" t="s">
        <v>6</v>
      </c>
      <c r="D6" s="12"/>
      <c r="E6" s="11"/>
      <c r="F6" s="11"/>
      <c r="G6" s="11"/>
      <c r="H6" s="11"/>
    </row>
    <row r="7" spans="1:15" s="7" customFormat="1" ht="14.4" x14ac:dyDescent="0.2">
      <c r="A7" s="3"/>
      <c r="B7" s="8" t="s">
        <v>7</v>
      </c>
      <c r="C7" s="12" t="s">
        <v>8</v>
      </c>
      <c r="D7" s="12"/>
      <c r="E7" s="11"/>
      <c r="F7" s="11"/>
      <c r="G7" s="11"/>
      <c r="H7" s="11"/>
    </row>
    <row r="8" spans="1:15" s="7" customFormat="1" ht="14.4" x14ac:dyDescent="0.2">
      <c r="A8" s="3"/>
      <c r="B8" s="8" t="s">
        <v>9</v>
      </c>
      <c r="C8" s="13" t="s">
        <v>197</v>
      </c>
      <c r="D8" s="14"/>
      <c r="E8" s="11"/>
      <c r="F8" s="11"/>
      <c r="G8" s="11"/>
      <c r="H8" s="11"/>
    </row>
    <row r="9" spans="1:15" s="7" customFormat="1" ht="12.65" x14ac:dyDescent="0.2">
      <c r="A9" s="3"/>
      <c r="B9" s="8" t="s">
        <v>10</v>
      </c>
      <c r="C9" s="12" t="s">
        <v>11</v>
      </c>
      <c r="D9" s="15"/>
      <c r="E9" s="12"/>
      <c r="F9" s="12"/>
      <c r="G9" s="12"/>
      <c r="H9" s="3"/>
    </row>
    <row r="10" spans="1:15" s="7" customFormat="1" ht="12.65" x14ac:dyDescent="0.2">
      <c r="A10" s="3"/>
      <c r="B10" s="8" t="s">
        <v>12</v>
      </c>
      <c r="C10" s="12" t="s">
        <v>13</v>
      </c>
      <c r="D10" s="15"/>
      <c r="E10" s="12"/>
      <c r="F10" s="12"/>
      <c r="G10" s="12"/>
      <c r="H10" s="3"/>
    </row>
    <row r="11" spans="1:15" s="7" customFormat="1" ht="14.4" x14ac:dyDescent="0.3">
      <c r="A11" s="3"/>
      <c r="B11" s="8" t="s">
        <v>14</v>
      </c>
      <c r="C11" s="16" t="s">
        <v>15</v>
      </c>
      <c r="D11" s="17"/>
      <c r="E11" s="12"/>
      <c r="F11" s="12"/>
      <c r="G11" s="12"/>
      <c r="H11" s="18"/>
    </row>
    <row r="12" spans="1:15" s="7" customFormat="1" ht="12.65" x14ac:dyDescent="0.2">
      <c r="A12" s="3"/>
      <c r="B12" s="3"/>
      <c r="C12" s="3"/>
      <c r="D12" s="3"/>
      <c r="E12" s="3"/>
      <c r="F12" s="3"/>
      <c r="G12" s="3"/>
      <c r="H12" s="3"/>
    </row>
    <row r="13" spans="1:15" ht="16.25" x14ac:dyDescent="0.3">
      <c r="A13" s="3"/>
      <c r="B13" s="251" t="s">
        <v>147</v>
      </c>
      <c r="C13" s="251"/>
      <c r="D13" s="251"/>
      <c r="E13" s="251"/>
      <c r="F13" s="251"/>
      <c r="G13" s="251"/>
      <c r="H13" s="251"/>
    </row>
    <row r="14" spans="1:15" ht="10.25" customHeight="1" x14ac:dyDescent="0.3">
      <c r="A14" s="3"/>
      <c r="B14" s="19"/>
      <c r="C14" s="19"/>
      <c r="D14" s="19"/>
      <c r="E14" s="19"/>
      <c r="F14" s="200"/>
      <c r="G14" s="19"/>
      <c r="H14" s="19"/>
    </row>
    <row r="15" spans="1:15" x14ac:dyDescent="0.35">
      <c r="A15" s="3"/>
      <c r="B15" s="3"/>
      <c r="C15" s="3"/>
      <c r="D15" s="254" t="s">
        <v>58</v>
      </c>
      <c r="E15" s="255"/>
      <c r="F15" s="255"/>
      <c r="G15" s="255"/>
      <c r="H15" s="256"/>
    </row>
    <row r="16" spans="1:15" s="23" customFormat="1" ht="27" x14ac:dyDescent="0.35">
      <c r="A16" s="3"/>
      <c r="B16" s="21" t="s">
        <v>59</v>
      </c>
      <c r="C16" s="22"/>
      <c r="D16" s="203" t="s">
        <v>60</v>
      </c>
      <c r="E16" s="204" t="s">
        <v>61</v>
      </c>
      <c r="F16" s="204" t="s">
        <v>176</v>
      </c>
      <c r="G16" s="204" t="s">
        <v>71</v>
      </c>
      <c r="H16" s="204" t="s">
        <v>21</v>
      </c>
    </row>
    <row r="17" spans="1:23" ht="14.4" x14ac:dyDescent="0.3">
      <c r="B17" s="252" t="s">
        <v>21</v>
      </c>
      <c r="C17" s="253"/>
      <c r="D17" s="151">
        <v>37178</v>
      </c>
      <c r="E17" s="151">
        <v>53521</v>
      </c>
      <c r="F17" s="151">
        <v>1</v>
      </c>
      <c r="G17" s="151">
        <v>1</v>
      </c>
      <c r="H17" s="151">
        <v>90701</v>
      </c>
    </row>
    <row r="18" spans="1:23" s="7" customFormat="1" ht="6.75" customHeight="1" x14ac:dyDescent="0.2">
      <c r="D18" s="152"/>
      <c r="E18" s="153"/>
      <c r="F18" s="153"/>
      <c r="G18" s="153"/>
      <c r="H18" s="153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1:23" ht="14.4" x14ac:dyDescent="0.3">
      <c r="A19" s="20"/>
      <c r="B19" s="27" t="s">
        <v>62</v>
      </c>
      <c r="C19" s="56"/>
      <c r="D19" s="154">
        <v>23</v>
      </c>
      <c r="E19" s="154">
        <v>27</v>
      </c>
      <c r="F19" s="154">
        <v>0</v>
      </c>
      <c r="G19" s="154">
        <v>0</v>
      </c>
      <c r="H19" s="155">
        <v>50</v>
      </c>
    </row>
    <row r="20" spans="1:23" ht="14.4" x14ac:dyDescent="0.3">
      <c r="A20" s="20"/>
      <c r="B20" s="31" t="s">
        <v>63</v>
      </c>
      <c r="C20" s="57"/>
      <c r="D20" s="156">
        <v>295</v>
      </c>
      <c r="E20" s="156">
        <v>417</v>
      </c>
      <c r="F20" s="156">
        <v>1</v>
      </c>
      <c r="G20" s="156">
        <v>0</v>
      </c>
      <c r="H20" s="157">
        <v>713</v>
      </c>
    </row>
    <row r="21" spans="1:23" ht="14.4" x14ac:dyDescent="0.3">
      <c r="A21" s="20"/>
      <c r="B21" s="31" t="s">
        <v>64</v>
      </c>
      <c r="C21" s="57"/>
      <c r="D21" s="156">
        <v>2542</v>
      </c>
      <c r="E21" s="156">
        <v>4215</v>
      </c>
      <c r="F21" s="156">
        <v>0</v>
      </c>
      <c r="G21" s="156">
        <v>0</v>
      </c>
      <c r="H21" s="157">
        <v>6757</v>
      </c>
    </row>
    <row r="22" spans="1:23" ht="14.4" x14ac:dyDescent="0.3">
      <c r="A22" s="20"/>
      <c r="B22" s="31" t="s">
        <v>65</v>
      </c>
      <c r="C22" s="57"/>
      <c r="D22" s="156">
        <v>12762</v>
      </c>
      <c r="E22" s="156">
        <v>22060</v>
      </c>
      <c r="F22" s="156">
        <v>0</v>
      </c>
      <c r="G22" s="156">
        <v>0</v>
      </c>
      <c r="H22" s="157">
        <v>34822</v>
      </c>
    </row>
    <row r="23" spans="1:23" ht="14.4" x14ac:dyDescent="0.3">
      <c r="A23" s="20"/>
      <c r="B23" s="31" t="s">
        <v>66</v>
      </c>
      <c r="C23" s="57"/>
      <c r="D23" s="156">
        <v>21556</v>
      </c>
      <c r="E23" s="156">
        <v>26801</v>
      </c>
      <c r="F23" s="156">
        <v>0</v>
      </c>
      <c r="G23" s="156">
        <v>1</v>
      </c>
      <c r="H23" s="157">
        <v>48358</v>
      </c>
      <c r="K23" s="54"/>
    </row>
    <row r="24" spans="1:23" ht="14.4" x14ac:dyDescent="0.3">
      <c r="A24" s="20"/>
      <c r="B24" s="58" t="s">
        <v>72</v>
      </c>
      <c r="C24" s="59"/>
      <c r="D24" s="158">
        <v>0</v>
      </c>
      <c r="E24" s="158">
        <v>1</v>
      </c>
      <c r="F24" s="158">
        <v>0</v>
      </c>
      <c r="G24" s="158">
        <v>0</v>
      </c>
      <c r="H24" s="158">
        <v>1</v>
      </c>
    </row>
    <row r="25" spans="1:23" x14ac:dyDescent="0.35">
      <c r="A25" s="20"/>
      <c r="B25" s="50"/>
      <c r="C25" s="51"/>
      <c r="D25" s="52"/>
      <c r="E25" s="53"/>
      <c r="F25" s="53"/>
      <c r="G25" s="53"/>
      <c r="H25" s="53"/>
    </row>
    <row r="29" spans="1:23" x14ac:dyDescent="0.35">
      <c r="C29" s="54"/>
    </row>
    <row r="36" spans="4:7" x14ac:dyDescent="0.35">
      <c r="D36" s="55"/>
      <c r="E36" s="55"/>
      <c r="F36" s="55"/>
      <c r="G36" s="55"/>
    </row>
  </sheetData>
  <mergeCells count="4">
    <mergeCell ref="B13:H13"/>
    <mergeCell ref="D15:H15"/>
    <mergeCell ref="B17:C17"/>
    <mergeCell ref="C4:O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G54"/>
  <sheetViews>
    <sheetView zoomScale="85" zoomScaleNormal="85" workbookViewId="0"/>
  </sheetViews>
  <sheetFormatPr defaultColWidth="9.08984375" defaultRowHeight="14.5" x14ac:dyDescent="0.35"/>
  <cols>
    <col min="1" max="1" width="2" style="7" customWidth="1"/>
    <col min="2" max="2" width="17" style="20" customWidth="1"/>
    <col min="3" max="3" width="41.54296875" style="20" customWidth="1"/>
    <col min="4" max="51" width="15.81640625" style="20" customWidth="1"/>
    <col min="52" max="83" width="15.90625" style="20" customWidth="1"/>
    <col min="84" max="84" width="2.54296875" style="20" customWidth="1"/>
    <col min="85" max="85" width="15.81640625" style="20" customWidth="1"/>
    <col min="86" max="16384" width="9.08984375" style="20"/>
  </cols>
  <sheetData>
    <row r="1" spans="1:85" s="1" customFormat="1" ht="14.15" customHeight="1" x14ac:dyDescent="0.35">
      <c r="B1" s="2" t="s">
        <v>0</v>
      </c>
      <c r="E1" s="244" t="s">
        <v>198</v>
      </c>
    </row>
    <row r="2" spans="1:85" s="1" customFormat="1" ht="14.15" customHeight="1" x14ac:dyDescent="0.35"/>
    <row r="3" spans="1:85" s="7" customFormat="1" ht="18.75" customHeight="1" x14ac:dyDescent="0.3">
      <c r="A3" s="3"/>
      <c r="B3" s="4" t="s">
        <v>1</v>
      </c>
      <c r="C3" s="5" t="s">
        <v>177</v>
      </c>
      <c r="D3" s="5"/>
      <c r="E3" s="202"/>
      <c r="F3" s="202"/>
      <c r="G3" s="3"/>
    </row>
    <row r="4" spans="1:85" s="7" customFormat="1" ht="29.4" customHeight="1" x14ac:dyDescent="0.35">
      <c r="A4" s="3"/>
      <c r="B4" s="4" t="s">
        <v>3</v>
      </c>
      <c r="C4" s="249" t="s">
        <v>181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85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85" s="7" customFormat="1" x14ac:dyDescent="0.3">
      <c r="A6" s="3"/>
      <c r="B6" s="8" t="s">
        <v>5</v>
      </c>
      <c r="C6" s="12" t="s">
        <v>6</v>
      </c>
      <c r="D6" s="12"/>
      <c r="E6" s="11"/>
      <c r="F6" s="11"/>
      <c r="G6" s="11"/>
    </row>
    <row r="7" spans="1:85" s="7" customFormat="1" x14ac:dyDescent="0.3">
      <c r="A7" s="3"/>
      <c r="B7" s="8" t="s">
        <v>7</v>
      </c>
      <c r="C7" s="12" t="s">
        <v>8</v>
      </c>
      <c r="D7" s="12"/>
      <c r="E7" s="11"/>
      <c r="F7" s="11"/>
      <c r="G7" s="11"/>
    </row>
    <row r="8" spans="1:85" s="7" customFormat="1" x14ac:dyDescent="0.3">
      <c r="A8" s="3"/>
      <c r="B8" s="8" t="s">
        <v>9</v>
      </c>
      <c r="C8" s="13" t="s">
        <v>197</v>
      </c>
      <c r="D8" s="14"/>
      <c r="E8" s="11"/>
      <c r="F8" s="11"/>
      <c r="G8" s="11"/>
    </row>
    <row r="9" spans="1:85" s="7" customFormat="1" ht="13.5" x14ac:dyDescent="0.3">
      <c r="A9" s="3"/>
      <c r="B9" s="8" t="s">
        <v>10</v>
      </c>
      <c r="C9" s="12" t="s">
        <v>11</v>
      </c>
      <c r="D9" s="15"/>
      <c r="E9" s="12"/>
      <c r="F9" s="12"/>
      <c r="G9" s="3"/>
    </row>
    <row r="10" spans="1:85" s="7" customFormat="1" ht="13.5" x14ac:dyDescent="0.3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85" s="7" customFormat="1" x14ac:dyDescent="0.35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85" s="7" customFormat="1" ht="13.5" x14ac:dyDescent="0.3">
      <c r="A12" s="3"/>
      <c r="B12" s="3"/>
      <c r="C12" s="3"/>
      <c r="D12" s="3"/>
      <c r="E12" s="3"/>
      <c r="F12" s="3"/>
      <c r="G12" s="3"/>
    </row>
    <row r="13" spans="1:85" ht="15.5" x14ac:dyDescent="0.35">
      <c r="A13" s="3"/>
      <c r="B13" s="251" t="s">
        <v>184</v>
      </c>
      <c r="C13" s="251"/>
      <c r="D13" s="251"/>
      <c r="E13" s="251"/>
      <c r="F13" s="251"/>
      <c r="G13" s="251"/>
    </row>
    <row r="14" spans="1:85" ht="15.5" x14ac:dyDescent="0.35">
      <c r="A14" s="3"/>
      <c r="B14" s="202"/>
      <c r="C14" s="202"/>
      <c r="D14" s="202"/>
      <c r="E14" s="202"/>
      <c r="F14" s="202"/>
      <c r="G14" s="202"/>
      <c r="CE14" s="271" t="s">
        <v>198</v>
      </c>
    </row>
    <row r="15" spans="1:85" s="23" customFormat="1" ht="27" x14ac:dyDescent="0.35">
      <c r="A15" s="3"/>
      <c r="B15" s="21" t="s">
        <v>58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G15" s="206" t="s">
        <v>21</v>
      </c>
    </row>
    <row r="16" spans="1:85" x14ac:dyDescent="0.35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5472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1370</v>
      </c>
      <c r="AN16" s="151">
        <v>1647</v>
      </c>
      <c r="AO16" s="151">
        <v>1923</v>
      </c>
      <c r="AP16" s="151">
        <v>2079</v>
      </c>
      <c r="AQ16" s="151">
        <v>2129</v>
      </c>
      <c r="AR16" s="151">
        <v>1943</v>
      </c>
      <c r="AS16" s="151">
        <v>2009</v>
      </c>
      <c r="AT16" s="151">
        <v>2231</v>
      </c>
      <c r="AU16" s="151">
        <v>2826</v>
      </c>
      <c r="AV16" s="151">
        <v>3358</v>
      </c>
      <c r="AW16" s="151">
        <v>4576</v>
      </c>
      <c r="AX16" s="151">
        <v>5579</v>
      </c>
      <c r="AY16" s="151">
        <v>5677</v>
      </c>
      <c r="AZ16" s="151">
        <v>4688</v>
      </c>
      <c r="BA16" s="151">
        <v>3676</v>
      </c>
      <c r="BB16" s="151">
        <v>2773</v>
      </c>
      <c r="BC16" s="151">
        <v>2077</v>
      </c>
      <c r="BD16" s="151">
        <v>1321</v>
      </c>
      <c r="BE16" s="151">
        <v>905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145</v>
      </c>
      <c r="BK16" s="151">
        <v>116</v>
      </c>
      <c r="BL16" s="151">
        <v>100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76</v>
      </c>
      <c r="BV16" s="151">
        <v>112</v>
      </c>
      <c r="BW16" s="151">
        <v>145</v>
      </c>
      <c r="BX16" s="151">
        <v>226</v>
      </c>
      <c r="BY16" s="151">
        <v>342</v>
      </c>
      <c r="BZ16" s="151">
        <v>404</v>
      </c>
      <c r="CA16" s="151">
        <v>422</v>
      </c>
      <c r="CB16" s="151">
        <v>432</v>
      </c>
      <c r="CC16" s="151">
        <v>503</v>
      </c>
      <c r="CD16" s="151">
        <v>504</v>
      </c>
      <c r="CE16" s="151">
        <v>142</v>
      </c>
      <c r="CG16" s="151">
        <v>90701</v>
      </c>
    </row>
    <row r="17" spans="1:85" x14ac:dyDescent="0.35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1</v>
      </c>
      <c r="BV17" s="213">
        <v>2</v>
      </c>
      <c r="BW17" s="213">
        <v>0</v>
      </c>
      <c r="BX17" s="213">
        <v>1</v>
      </c>
      <c r="BY17" s="213">
        <v>1</v>
      </c>
      <c r="BZ17" s="213">
        <v>0</v>
      </c>
      <c r="CA17" s="213">
        <v>0</v>
      </c>
      <c r="CB17" s="213">
        <v>0</v>
      </c>
      <c r="CC17" s="213">
        <v>0</v>
      </c>
      <c r="CD17" s="213">
        <v>2</v>
      </c>
      <c r="CE17" s="213">
        <v>1</v>
      </c>
      <c r="CG17" s="243">
        <v>50</v>
      </c>
    </row>
    <row r="18" spans="1:85" x14ac:dyDescent="0.35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16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6</v>
      </c>
      <c r="BV18" s="161">
        <v>4</v>
      </c>
      <c r="BW18" s="161">
        <v>2</v>
      </c>
      <c r="BX18" s="161">
        <v>10</v>
      </c>
      <c r="BY18" s="161">
        <v>7</v>
      </c>
      <c r="BZ18" s="161">
        <v>11</v>
      </c>
      <c r="CA18" s="161">
        <v>13</v>
      </c>
      <c r="CB18" s="161">
        <v>15</v>
      </c>
      <c r="CC18" s="161">
        <v>15</v>
      </c>
      <c r="CD18" s="161">
        <v>12</v>
      </c>
      <c r="CE18" s="161">
        <v>1</v>
      </c>
      <c r="CG18" s="157">
        <v>713</v>
      </c>
    </row>
    <row r="19" spans="1:85" x14ac:dyDescent="0.35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102</v>
      </c>
      <c r="AP19" s="208">
        <v>108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391</v>
      </c>
      <c r="AY19" s="209">
        <v>413</v>
      </c>
      <c r="AZ19" s="209">
        <v>375</v>
      </c>
      <c r="BA19" s="209">
        <v>310</v>
      </c>
      <c r="BB19" s="209">
        <v>236</v>
      </c>
      <c r="BC19" s="209">
        <v>187</v>
      </c>
      <c r="BD19" s="209">
        <v>121</v>
      </c>
      <c r="BE19" s="209">
        <v>87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7</v>
      </c>
      <c r="BR19" s="209">
        <v>7</v>
      </c>
      <c r="BS19" s="209">
        <v>8</v>
      </c>
      <c r="BT19" s="209">
        <v>15</v>
      </c>
      <c r="BU19" s="209">
        <v>9</v>
      </c>
      <c r="BV19" s="209">
        <v>18</v>
      </c>
      <c r="BW19" s="209">
        <v>25</v>
      </c>
      <c r="BX19" s="209">
        <v>25</v>
      </c>
      <c r="BY19" s="209">
        <v>46</v>
      </c>
      <c r="BZ19" s="209">
        <v>55</v>
      </c>
      <c r="CA19" s="209">
        <v>63</v>
      </c>
      <c r="CB19" s="209">
        <v>69</v>
      </c>
      <c r="CC19" s="209">
        <v>69</v>
      </c>
      <c r="CD19" s="209">
        <v>55</v>
      </c>
      <c r="CE19" s="209">
        <v>15</v>
      </c>
      <c r="CG19" s="208">
        <v>6757</v>
      </c>
    </row>
    <row r="20" spans="1:85" x14ac:dyDescent="0.35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510</v>
      </c>
      <c r="AN20" s="208">
        <v>624</v>
      </c>
      <c r="AO20" s="208">
        <v>750</v>
      </c>
      <c r="AP20" s="208">
        <v>776</v>
      </c>
      <c r="AQ20" s="209">
        <v>812</v>
      </c>
      <c r="AR20" s="208">
        <v>756</v>
      </c>
      <c r="AS20" s="208">
        <v>717</v>
      </c>
      <c r="AT20" s="208">
        <v>784</v>
      </c>
      <c r="AU20" s="209">
        <v>1032</v>
      </c>
      <c r="AV20" s="208">
        <v>1176</v>
      </c>
      <c r="AW20" s="208">
        <v>1706</v>
      </c>
      <c r="AX20" s="208">
        <v>2109</v>
      </c>
      <c r="AY20" s="209">
        <v>2182</v>
      </c>
      <c r="AZ20" s="209">
        <v>1775</v>
      </c>
      <c r="BA20" s="209">
        <v>1473</v>
      </c>
      <c r="BB20" s="209">
        <v>1144</v>
      </c>
      <c r="BC20" s="209">
        <v>879</v>
      </c>
      <c r="BD20" s="209">
        <v>565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87</v>
      </c>
      <c r="BJ20" s="209">
        <v>50</v>
      </c>
      <c r="BK20" s="209">
        <v>48</v>
      </c>
      <c r="BL20" s="209">
        <v>48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29</v>
      </c>
      <c r="BU20" s="209">
        <v>29</v>
      </c>
      <c r="BV20" s="209">
        <v>43</v>
      </c>
      <c r="BW20" s="209">
        <v>61</v>
      </c>
      <c r="BX20" s="209">
        <v>97</v>
      </c>
      <c r="BY20" s="209">
        <v>138</v>
      </c>
      <c r="BZ20" s="209">
        <v>174</v>
      </c>
      <c r="CA20" s="209">
        <v>182</v>
      </c>
      <c r="CB20" s="209">
        <v>173</v>
      </c>
      <c r="CC20" s="209">
        <v>212</v>
      </c>
      <c r="CD20" s="209">
        <v>211</v>
      </c>
      <c r="CE20" s="209">
        <v>58</v>
      </c>
      <c r="CG20" s="208">
        <v>34822</v>
      </c>
    </row>
    <row r="21" spans="1:85" x14ac:dyDescent="0.35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2739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468</v>
      </c>
      <c r="R21" s="208">
        <v>378</v>
      </c>
      <c r="S21" s="209">
        <v>252</v>
      </c>
      <c r="T21" s="208">
        <v>190</v>
      </c>
      <c r="U21" s="208">
        <v>181</v>
      </c>
      <c r="V21" s="208">
        <v>94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1179</v>
      </c>
      <c r="AQ21" s="209">
        <v>1188</v>
      </c>
      <c r="AR21" s="208">
        <v>1083</v>
      </c>
      <c r="AS21" s="208">
        <v>1175</v>
      </c>
      <c r="AT21" s="208">
        <v>1325</v>
      </c>
      <c r="AU21" s="209">
        <v>1631</v>
      </c>
      <c r="AV21" s="208">
        <v>1951</v>
      </c>
      <c r="AW21" s="208">
        <v>2542</v>
      </c>
      <c r="AX21" s="208">
        <v>3046</v>
      </c>
      <c r="AY21" s="209">
        <v>3042</v>
      </c>
      <c r="AZ21" s="209">
        <v>2497</v>
      </c>
      <c r="BA21" s="209">
        <v>1857</v>
      </c>
      <c r="BB21" s="209">
        <v>1376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80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15</v>
      </c>
      <c r="BQ21" s="209">
        <v>20</v>
      </c>
      <c r="BR21" s="209">
        <v>20</v>
      </c>
      <c r="BS21" s="209">
        <v>18</v>
      </c>
      <c r="BT21" s="209">
        <v>24</v>
      </c>
      <c r="BU21" s="209">
        <v>31</v>
      </c>
      <c r="BV21" s="209">
        <v>45</v>
      </c>
      <c r="BW21" s="209">
        <v>57</v>
      </c>
      <c r="BX21" s="209">
        <v>92</v>
      </c>
      <c r="BY21" s="209">
        <v>150</v>
      </c>
      <c r="BZ21" s="209">
        <v>164</v>
      </c>
      <c r="CA21" s="209">
        <v>164</v>
      </c>
      <c r="CB21" s="209">
        <v>175</v>
      </c>
      <c r="CC21" s="209">
        <v>207</v>
      </c>
      <c r="CD21" s="209">
        <v>224</v>
      </c>
      <c r="CE21" s="209">
        <v>67</v>
      </c>
      <c r="CG21" s="208">
        <v>48358</v>
      </c>
    </row>
    <row r="22" spans="1:85" x14ac:dyDescent="0.35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W22" s="163">
        <v>0</v>
      </c>
      <c r="BX22" s="163">
        <v>1</v>
      </c>
      <c r="BY22" s="163">
        <v>0</v>
      </c>
      <c r="BZ22" s="163">
        <v>0</v>
      </c>
      <c r="CA22" s="163">
        <v>0</v>
      </c>
      <c r="CB22" s="163">
        <v>0</v>
      </c>
      <c r="CC22" s="163">
        <v>0</v>
      </c>
      <c r="CD22" s="163">
        <v>0</v>
      </c>
      <c r="CE22" s="163">
        <v>0</v>
      </c>
      <c r="CG22" s="159">
        <v>1</v>
      </c>
    </row>
    <row r="23" spans="1:85" s="7" customFormat="1" ht="6.75" customHeight="1" x14ac:dyDescent="0.3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85" x14ac:dyDescent="0.35">
      <c r="B24" s="216" t="s">
        <v>60</v>
      </c>
      <c r="C24" s="218" t="s">
        <v>69</v>
      </c>
      <c r="D24" s="151">
        <v>0</v>
      </c>
      <c r="E24" s="151">
        <v>6</v>
      </c>
      <c r="F24" s="151">
        <v>27</v>
      </c>
      <c r="G24" s="151">
        <v>239</v>
      </c>
      <c r="H24" s="151">
        <v>769</v>
      </c>
      <c r="I24" s="151">
        <v>1642</v>
      </c>
      <c r="J24" s="151">
        <v>2032</v>
      </c>
      <c r="K24" s="151">
        <v>1701</v>
      </c>
      <c r="L24" s="151">
        <v>1313</v>
      </c>
      <c r="M24" s="151">
        <v>894</v>
      </c>
      <c r="N24" s="151">
        <v>677</v>
      </c>
      <c r="O24" s="151">
        <v>506</v>
      </c>
      <c r="P24" s="151">
        <v>436</v>
      </c>
      <c r="Q24" s="151">
        <v>352</v>
      </c>
      <c r="R24" s="151">
        <v>291</v>
      </c>
      <c r="S24" s="151">
        <v>187</v>
      </c>
      <c r="T24" s="151">
        <v>141</v>
      </c>
      <c r="U24" s="151">
        <v>105</v>
      </c>
      <c r="V24" s="151">
        <v>76</v>
      </c>
      <c r="W24" s="151">
        <v>62</v>
      </c>
      <c r="X24" s="151">
        <v>43</v>
      </c>
      <c r="Y24" s="151">
        <v>33</v>
      </c>
      <c r="Z24" s="151">
        <v>17</v>
      </c>
      <c r="AA24" s="151">
        <v>30</v>
      </c>
      <c r="AB24" s="151">
        <v>18</v>
      </c>
      <c r="AC24" s="151">
        <v>21</v>
      </c>
      <c r="AD24" s="151">
        <v>15</v>
      </c>
      <c r="AE24" s="151">
        <v>18</v>
      </c>
      <c r="AF24" s="151">
        <v>30</v>
      </c>
      <c r="AG24" s="151">
        <v>43</v>
      </c>
      <c r="AH24" s="151">
        <v>75</v>
      </c>
      <c r="AI24" s="151">
        <v>106</v>
      </c>
      <c r="AJ24" s="151">
        <v>152</v>
      </c>
      <c r="AK24" s="151">
        <v>234</v>
      </c>
      <c r="AL24" s="151">
        <v>401</v>
      </c>
      <c r="AM24" s="151">
        <v>532</v>
      </c>
      <c r="AN24" s="151">
        <v>680</v>
      </c>
      <c r="AO24" s="151">
        <v>741</v>
      </c>
      <c r="AP24" s="151">
        <v>859</v>
      </c>
      <c r="AQ24" s="151">
        <v>836</v>
      </c>
      <c r="AR24" s="151">
        <v>732</v>
      </c>
      <c r="AS24" s="151">
        <v>844</v>
      </c>
      <c r="AT24" s="151">
        <v>987</v>
      </c>
      <c r="AU24" s="151">
        <v>1189</v>
      </c>
      <c r="AV24" s="151">
        <v>1479</v>
      </c>
      <c r="AW24" s="151">
        <v>1965</v>
      </c>
      <c r="AX24" s="151">
        <v>2429</v>
      </c>
      <c r="AY24" s="151">
        <v>2419</v>
      </c>
      <c r="AZ24" s="151">
        <v>2011</v>
      </c>
      <c r="BA24" s="151">
        <v>1536</v>
      </c>
      <c r="BB24" s="151">
        <v>1200</v>
      </c>
      <c r="BC24" s="151">
        <v>860</v>
      </c>
      <c r="BD24" s="151">
        <v>555</v>
      </c>
      <c r="BE24" s="151">
        <v>370</v>
      </c>
      <c r="BF24" s="151">
        <v>252</v>
      </c>
      <c r="BG24" s="151">
        <v>161</v>
      </c>
      <c r="BH24" s="151">
        <v>110</v>
      </c>
      <c r="BI24" s="151">
        <v>89</v>
      </c>
      <c r="BJ24" s="151">
        <v>63</v>
      </c>
      <c r="BK24" s="151">
        <v>57</v>
      </c>
      <c r="BL24" s="151">
        <v>48</v>
      </c>
      <c r="BM24" s="151">
        <v>26</v>
      </c>
      <c r="BN24" s="151">
        <v>27</v>
      </c>
      <c r="BO24" s="151">
        <v>17</v>
      </c>
      <c r="BP24" s="151">
        <v>14</v>
      </c>
      <c r="BQ24" s="151">
        <v>22</v>
      </c>
      <c r="BR24" s="151">
        <v>26</v>
      </c>
      <c r="BS24" s="151">
        <v>17</v>
      </c>
      <c r="BT24" s="151">
        <v>28</v>
      </c>
      <c r="BU24" s="151">
        <v>23</v>
      </c>
      <c r="BV24" s="151">
        <v>51</v>
      </c>
      <c r="BW24" s="151">
        <v>68</v>
      </c>
      <c r="BX24" s="151">
        <v>89</v>
      </c>
      <c r="BY24" s="151">
        <v>141</v>
      </c>
      <c r="BZ24" s="151">
        <v>151</v>
      </c>
      <c r="CA24" s="151">
        <v>161</v>
      </c>
      <c r="CB24" s="151">
        <v>169</v>
      </c>
      <c r="CC24" s="151">
        <v>193</v>
      </c>
      <c r="CD24" s="151">
        <v>201</v>
      </c>
      <c r="CE24" s="151">
        <v>58</v>
      </c>
      <c r="CG24" s="151">
        <v>37178</v>
      </c>
    </row>
    <row r="25" spans="1:85" x14ac:dyDescent="0.35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0</v>
      </c>
      <c r="H25" s="212">
        <v>1</v>
      </c>
      <c r="I25" s="212">
        <v>2</v>
      </c>
      <c r="J25" s="212">
        <v>1</v>
      </c>
      <c r="K25" s="213">
        <v>0</v>
      </c>
      <c r="L25" s="212">
        <v>0</v>
      </c>
      <c r="M25" s="212">
        <v>0</v>
      </c>
      <c r="N25" s="212">
        <v>0</v>
      </c>
      <c r="O25" s="213">
        <v>3</v>
      </c>
      <c r="P25" s="212">
        <v>0</v>
      </c>
      <c r="Q25" s="212">
        <v>0</v>
      </c>
      <c r="R25" s="212">
        <v>1</v>
      </c>
      <c r="S25" s="213">
        <v>0</v>
      </c>
      <c r="T25" s="212">
        <v>1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0</v>
      </c>
      <c r="AQ25" s="213">
        <v>0</v>
      </c>
      <c r="AR25" s="212">
        <v>1</v>
      </c>
      <c r="AS25" s="212">
        <v>1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0</v>
      </c>
      <c r="AZ25" s="213">
        <v>1</v>
      </c>
      <c r="BA25" s="213">
        <v>0</v>
      </c>
      <c r="BB25" s="213">
        <v>0</v>
      </c>
      <c r="BC25" s="213">
        <v>1</v>
      </c>
      <c r="BD25" s="213">
        <v>0</v>
      </c>
      <c r="BE25" s="213">
        <v>1</v>
      </c>
      <c r="BF25" s="213">
        <v>0</v>
      </c>
      <c r="BG25" s="213">
        <v>0</v>
      </c>
      <c r="BH25" s="213">
        <v>0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1</v>
      </c>
      <c r="BV25" s="213">
        <v>0</v>
      </c>
      <c r="BW25" s="213">
        <v>0</v>
      </c>
      <c r="BX25" s="213">
        <v>1</v>
      </c>
      <c r="BY25" s="213">
        <v>0</v>
      </c>
      <c r="BZ25" s="213">
        <v>0</v>
      </c>
      <c r="CA25" s="213">
        <v>0</v>
      </c>
      <c r="CB25" s="213">
        <v>0</v>
      </c>
      <c r="CC25" s="213">
        <v>0</v>
      </c>
      <c r="CD25" s="213">
        <v>2</v>
      </c>
      <c r="CE25" s="213">
        <v>0</v>
      </c>
      <c r="CG25" s="243">
        <v>23</v>
      </c>
    </row>
    <row r="26" spans="1:85" x14ac:dyDescent="0.35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3</v>
      </c>
      <c r="H26" s="157">
        <v>10</v>
      </c>
      <c r="I26" s="157">
        <v>11</v>
      </c>
      <c r="J26" s="157">
        <v>20</v>
      </c>
      <c r="K26" s="161">
        <v>8</v>
      </c>
      <c r="L26" s="157">
        <v>16</v>
      </c>
      <c r="M26" s="157">
        <v>4</v>
      </c>
      <c r="N26" s="157">
        <v>4</v>
      </c>
      <c r="O26" s="161">
        <v>4</v>
      </c>
      <c r="P26" s="157">
        <v>0</v>
      </c>
      <c r="Q26" s="157">
        <v>3</v>
      </c>
      <c r="R26" s="157">
        <v>2</v>
      </c>
      <c r="S26" s="161">
        <v>2</v>
      </c>
      <c r="T26" s="157">
        <v>1</v>
      </c>
      <c r="U26" s="157">
        <v>0</v>
      </c>
      <c r="V26" s="157">
        <v>1</v>
      </c>
      <c r="W26" s="161">
        <v>0</v>
      </c>
      <c r="X26" s="157">
        <v>0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0</v>
      </c>
      <c r="AK26" s="157">
        <v>3</v>
      </c>
      <c r="AL26" s="157">
        <v>1</v>
      </c>
      <c r="AM26" s="161">
        <v>2</v>
      </c>
      <c r="AN26" s="157">
        <v>2</v>
      </c>
      <c r="AO26" s="157">
        <v>11</v>
      </c>
      <c r="AP26" s="157">
        <v>9</v>
      </c>
      <c r="AQ26" s="161">
        <v>3</v>
      </c>
      <c r="AR26" s="157">
        <v>5</v>
      </c>
      <c r="AS26" s="157">
        <v>4</v>
      </c>
      <c r="AT26" s="157">
        <v>2</v>
      </c>
      <c r="AU26" s="161">
        <v>6</v>
      </c>
      <c r="AV26" s="157">
        <v>10</v>
      </c>
      <c r="AW26" s="157">
        <v>11</v>
      </c>
      <c r="AX26" s="157">
        <v>14</v>
      </c>
      <c r="AY26" s="161">
        <v>15</v>
      </c>
      <c r="AZ26" s="161">
        <v>16</v>
      </c>
      <c r="BA26" s="161">
        <v>16</v>
      </c>
      <c r="BB26" s="161">
        <v>6</v>
      </c>
      <c r="BC26" s="161">
        <v>12</v>
      </c>
      <c r="BD26" s="161">
        <v>7</v>
      </c>
      <c r="BE26" s="161">
        <v>3</v>
      </c>
      <c r="BF26" s="161">
        <v>0</v>
      </c>
      <c r="BG26" s="161">
        <v>1</v>
      </c>
      <c r="BH26" s="161">
        <v>3</v>
      </c>
      <c r="BI26" s="161">
        <v>3</v>
      </c>
      <c r="BJ26" s="161">
        <v>0</v>
      </c>
      <c r="BK26" s="161">
        <v>0</v>
      </c>
      <c r="BL26" s="161">
        <v>0</v>
      </c>
      <c r="BM26" s="161">
        <v>0</v>
      </c>
      <c r="BN26" s="161">
        <v>0</v>
      </c>
      <c r="BO26" s="161">
        <v>0</v>
      </c>
      <c r="BP26" s="161">
        <v>0</v>
      </c>
      <c r="BQ26" s="161">
        <v>1</v>
      </c>
      <c r="BR26" s="161">
        <v>1</v>
      </c>
      <c r="BS26" s="161">
        <v>1</v>
      </c>
      <c r="BT26" s="161">
        <v>2</v>
      </c>
      <c r="BU26" s="161">
        <v>1</v>
      </c>
      <c r="BV26" s="161">
        <v>2</v>
      </c>
      <c r="BW26" s="161">
        <v>2</v>
      </c>
      <c r="BX26" s="161">
        <v>2</v>
      </c>
      <c r="BY26" s="161">
        <v>3</v>
      </c>
      <c r="BZ26" s="161">
        <v>5</v>
      </c>
      <c r="CA26" s="161">
        <v>4</v>
      </c>
      <c r="CB26" s="161">
        <v>4</v>
      </c>
      <c r="CC26" s="161">
        <v>5</v>
      </c>
      <c r="CD26" s="161">
        <v>3</v>
      </c>
      <c r="CE26" s="161">
        <v>0</v>
      </c>
      <c r="CG26" s="157">
        <v>295</v>
      </c>
    </row>
    <row r="27" spans="1:85" x14ac:dyDescent="0.35">
      <c r="A27" s="20"/>
      <c r="B27" s="31" t="s">
        <v>64</v>
      </c>
      <c r="C27" s="207"/>
      <c r="D27" s="208">
        <v>0</v>
      </c>
      <c r="E27" s="208">
        <v>0</v>
      </c>
      <c r="F27" s="208">
        <v>3</v>
      </c>
      <c r="G27" s="209">
        <v>16</v>
      </c>
      <c r="H27" s="208">
        <v>62</v>
      </c>
      <c r="I27" s="208">
        <v>111</v>
      </c>
      <c r="J27" s="208">
        <v>155</v>
      </c>
      <c r="K27" s="209">
        <v>114</v>
      </c>
      <c r="L27" s="208">
        <v>89</v>
      </c>
      <c r="M27" s="208">
        <v>55</v>
      </c>
      <c r="N27" s="208">
        <v>34</v>
      </c>
      <c r="O27" s="209">
        <v>28</v>
      </c>
      <c r="P27" s="208">
        <v>18</v>
      </c>
      <c r="Q27" s="208">
        <v>25</v>
      </c>
      <c r="R27" s="208">
        <v>21</v>
      </c>
      <c r="S27" s="209">
        <v>9</v>
      </c>
      <c r="T27" s="208">
        <v>7</v>
      </c>
      <c r="U27" s="208">
        <v>4</v>
      </c>
      <c r="V27" s="208">
        <v>4</v>
      </c>
      <c r="W27" s="209">
        <v>4</v>
      </c>
      <c r="X27" s="208">
        <v>2</v>
      </c>
      <c r="Y27" s="208">
        <v>3</v>
      </c>
      <c r="Z27" s="208">
        <v>1</v>
      </c>
      <c r="AA27" s="209">
        <v>3</v>
      </c>
      <c r="AB27" s="208">
        <v>0</v>
      </c>
      <c r="AC27" s="208">
        <v>2</v>
      </c>
      <c r="AD27" s="208">
        <v>2</v>
      </c>
      <c r="AE27" s="209">
        <v>3</v>
      </c>
      <c r="AF27" s="208">
        <v>0</v>
      </c>
      <c r="AG27" s="208">
        <v>1</v>
      </c>
      <c r="AH27" s="208">
        <v>6</v>
      </c>
      <c r="AI27" s="209">
        <v>7</v>
      </c>
      <c r="AJ27" s="208">
        <v>7</v>
      </c>
      <c r="AK27" s="208">
        <v>16</v>
      </c>
      <c r="AL27" s="208">
        <v>17</v>
      </c>
      <c r="AM27" s="209">
        <v>41</v>
      </c>
      <c r="AN27" s="208">
        <v>39</v>
      </c>
      <c r="AO27" s="208">
        <v>34</v>
      </c>
      <c r="AP27" s="208">
        <v>42</v>
      </c>
      <c r="AQ27" s="209">
        <v>42</v>
      </c>
      <c r="AR27" s="208">
        <v>36</v>
      </c>
      <c r="AS27" s="208">
        <v>47</v>
      </c>
      <c r="AT27" s="208">
        <v>53</v>
      </c>
      <c r="AU27" s="209">
        <v>62</v>
      </c>
      <c r="AV27" s="208">
        <v>85</v>
      </c>
      <c r="AW27" s="208">
        <v>110</v>
      </c>
      <c r="AX27" s="208">
        <v>168</v>
      </c>
      <c r="AY27" s="209">
        <v>156</v>
      </c>
      <c r="AZ27" s="209">
        <v>145</v>
      </c>
      <c r="BA27" s="209">
        <v>118</v>
      </c>
      <c r="BB27" s="209">
        <v>95</v>
      </c>
      <c r="BC27" s="209">
        <v>65</v>
      </c>
      <c r="BD27" s="209">
        <v>53</v>
      </c>
      <c r="BE27" s="209">
        <v>40</v>
      </c>
      <c r="BF27" s="209">
        <v>25</v>
      </c>
      <c r="BG27" s="209">
        <v>14</v>
      </c>
      <c r="BH27" s="209">
        <v>18</v>
      </c>
      <c r="BI27" s="209">
        <v>10</v>
      </c>
      <c r="BJ27" s="209">
        <v>6</v>
      </c>
      <c r="BK27" s="209">
        <v>5</v>
      </c>
      <c r="BL27" s="209">
        <v>2</v>
      </c>
      <c r="BM27" s="209">
        <v>4</v>
      </c>
      <c r="BN27" s="209">
        <v>2</v>
      </c>
      <c r="BO27" s="209">
        <v>2</v>
      </c>
      <c r="BP27" s="209">
        <v>3</v>
      </c>
      <c r="BQ27" s="209">
        <v>4</v>
      </c>
      <c r="BR27" s="209">
        <v>4</v>
      </c>
      <c r="BS27" s="209">
        <v>4</v>
      </c>
      <c r="BT27" s="209">
        <v>3</v>
      </c>
      <c r="BU27" s="209">
        <v>3</v>
      </c>
      <c r="BV27" s="209">
        <v>6</v>
      </c>
      <c r="BW27" s="209">
        <v>15</v>
      </c>
      <c r="BX27" s="209">
        <v>5</v>
      </c>
      <c r="BY27" s="209">
        <v>14</v>
      </c>
      <c r="BZ27" s="209">
        <v>18</v>
      </c>
      <c r="CA27" s="209">
        <v>25</v>
      </c>
      <c r="CB27" s="209">
        <v>29</v>
      </c>
      <c r="CC27" s="209">
        <v>28</v>
      </c>
      <c r="CD27" s="209">
        <v>26</v>
      </c>
      <c r="CE27" s="209">
        <v>7</v>
      </c>
      <c r="CG27" s="208">
        <v>2542</v>
      </c>
    </row>
    <row r="28" spans="1:85" x14ac:dyDescent="0.35">
      <c r="A28" s="20"/>
      <c r="B28" s="31" t="s">
        <v>65</v>
      </c>
      <c r="C28" s="207"/>
      <c r="D28" s="208">
        <v>0</v>
      </c>
      <c r="E28" s="208">
        <v>4</v>
      </c>
      <c r="F28" s="208">
        <v>12</v>
      </c>
      <c r="G28" s="209">
        <v>69</v>
      </c>
      <c r="H28" s="208">
        <v>289</v>
      </c>
      <c r="I28" s="208">
        <v>596</v>
      </c>
      <c r="J28" s="208">
        <v>745</v>
      </c>
      <c r="K28" s="209">
        <v>547</v>
      </c>
      <c r="L28" s="208">
        <v>406</v>
      </c>
      <c r="M28" s="208">
        <v>288</v>
      </c>
      <c r="N28" s="208">
        <v>190</v>
      </c>
      <c r="O28" s="209">
        <v>150</v>
      </c>
      <c r="P28" s="208">
        <v>134</v>
      </c>
      <c r="Q28" s="208">
        <v>108</v>
      </c>
      <c r="R28" s="208">
        <v>91</v>
      </c>
      <c r="S28" s="209">
        <v>62</v>
      </c>
      <c r="T28" s="208">
        <v>55</v>
      </c>
      <c r="U28" s="208">
        <v>34</v>
      </c>
      <c r="V28" s="208">
        <v>24</v>
      </c>
      <c r="W28" s="209">
        <v>28</v>
      </c>
      <c r="X28" s="208">
        <v>18</v>
      </c>
      <c r="Y28" s="208">
        <v>14</v>
      </c>
      <c r="Z28" s="208">
        <v>10</v>
      </c>
      <c r="AA28" s="209">
        <v>11</v>
      </c>
      <c r="AB28" s="208">
        <v>4</v>
      </c>
      <c r="AC28" s="208">
        <v>5</v>
      </c>
      <c r="AD28" s="208">
        <v>5</v>
      </c>
      <c r="AE28" s="209">
        <v>8</v>
      </c>
      <c r="AF28" s="208">
        <v>11</v>
      </c>
      <c r="AG28" s="208">
        <v>12</v>
      </c>
      <c r="AH28" s="208">
        <v>27</v>
      </c>
      <c r="AI28" s="209">
        <v>44</v>
      </c>
      <c r="AJ28" s="208">
        <v>48</v>
      </c>
      <c r="AK28" s="208">
        <v>88</v>
      </c>
      <c r="AL28" s="208">
        <v>140</v>
      </c>
      <c r="AM28" s="209">
        <v>167</v>
      </c>
      <c r="AN28" s="208">
        <v>223</v>
      </c>
      <c r="AO28" s="208">
        <v>247</v>
      </c>
      <c r="AP28" s="208">
        <v>284</v>
      </c>
      <c r="AQ28" s="209">
        <v>303</v>
      </c>
      <c r="AR28" s="208">
        <v>272</v>
      </c>
      <c r="AS28" s="208">
        <v>273</v>
      </c>
      <c r="AT28" s="208">
        <v>321</v>
      </c>
      <c r="AU28" s="209">
        <v>391</v>
      </c>
      <c r="AV28" s="208">
        <v>470</v>
      </c>
      <c r="AW28" s="208">
        <v>683</v>
      </c>
      <c r="AX28" s="208">
        <v>842</v>
      </c>
      <c r="AY28" s="209">
        <v>827</v>
      </c>
      <c r="AZ28" s="209">
        <v>683</v>
      </c>
      <c r="BA28" s="209">
        <v>536</v>
      </c>
      <c r="BB28" s="209">
        <v>443</v>
      </c>
      <c r="BC28" s="209">
        <v>318</v>
      </c>
      <c r="BD28" s="209">
        <v>205</v>
      </c>
      <c r="BE28" s="209">
        <v>132</v>
      </c>
      <c r="BF28" s="209">
        <v>103</v>
      </c>
      <c r="BG28" s="209">
        <v>57</v>
      </c>
      <c r="BH28" s="209">
        <v>42</v>
      </c>
      <c r="BI28" s="209">
        <v>31</v>
      </c>
      <c r="BJ28" s="209">
        <v>21</v>
      </c>
      <c r="BK28" s="209">
        <v>20</v>
      </c>
      <c r="BL28" s="209">
        <v>21</v>
      </c>
      <c r="BM28" s="209">
        <v>9</v>
      </c>
      <c r="BN28" s="209">
        <v>9</v>
      </c>
      <c r="BO28" s="209">
        <v>8</v>
      </c>
      <c r="BP28" s="209">
        <v>3</v>
      </c>
      <c r="BQ28" s="209">
        <v>6</v>
      </c>
      <c r="BR28" s="209">
        <v>9</v>
      </c>
      <c r="BS28" s="209">
        <v>5</v>
      </c>
      <c r="BT28" s="209">
        <v>9</v>
      </c>
      <c r="BU28" s="209">
        <v>7</v>
      </c>
      <c r="BV28" s="209">
        <v>21</v>
      </c>
      <c r="BW28" s="209">
        <v>31</v>
      </c>
      <c r="BX28" s="209">
        <v>36</v>
      </c>
      <c r="BY28" s="209">
        <v>49</v>
      </c>
      <c r="BZ28" s="209">
        <v>66</v>
      </c>
      <c r="CA28" s="209">
        <v>63</v>
      </c>
      <c r="CB28" s="209">
        <v>69</v>
      </c>
      <c r="CC28" s="209">
        <v>73</v>
      </c>
      <c r="CD28" s="209">
        <v>73</v>
      </c>
      <c r="CE28" s="209">
        <v>24</v>
      </c>
      <c r="CG28" s="208">
        <v>12762</v>
      </c>
    </row>
    <row r="29" spans="1:85" x14ac:dyDescent="0.35">
      <c r="A29" s="20"/>
      <c r="B29" s="31" t="s">
        <v>66</v>
      </c>
      <c r="C29" s="207"/>
      <c r="D29" s="208">
        <v>0</v>
      </c>
      <c r="E29" s="208">
        <v>2</v>
      </c>
      <c r="F29" s="208">
        <v>11</v>
      </c>
      <c r="G29" s="209">
        <v>151</v>
      </c>
      <c r="H29" s="208">
        <v>407</v>
      </c>
      <c r="I29" s="208">
        <v>922</v>
      </c>
      <c r="J29" s="208">
        <v>1111</v>
      </c>
      <c r="K29" s="209">
        <v>1032</v>
      </c>
      <c r="L29" s="208">
        <v>802</v>
      </c>
      <c r="M29" s="208">
        <v>547</v>
      </c>
      <c r="N29" s="208">
        <v>449</v>
      </c>
      <c r="O29" s="209">
        <v>321</v>
      </c>
      <c r="P29" s="208">
        <v>284</v>
      </c>
      <c r="Q29" s="208">
        <v>216</v>
      </c>
      <c r="R29" s="208">
        <v>176</v>
      </c>
      <c r="S29" s="209">
        <v>114</v>
      </c>
      <c r="T29" s="208">
        <v>77</v>
      </c>
      <c r="U29" s="208">
        <v>67</v>
      </c>
      <c r="V29" s="208">
        <v>47</v>
      </c>
      <c r="W29" s="209">
        <v>30</v>
      </c>
      <c r="X29" s="208">
        <v>23</v>
      </c>
      <c r="Y29" s="208">
        <v>15</v>
      </c>
      <c r="Z29" s="208">
        <v>6</v>
      </c>
      <c r="AA29" s="209">
        <v>16</v>
      </c>
      <c r="AB29" s="208">
        <v>14</v>
      </c>
      <c r="AC29" s="208">
        <v>13</v>
      </c>
      <c r="AD29" s="208">
        <v>7</v>
      </c>
      <c r="AE29" s="209">
        <v>7</v>
      </c>
      <c r="AF29" s="208">
        <v>19</v>
      </c>
      <c r="AG29" s="208">
        <v>29</v>
      </c>
      <c r="AH29" s="208">
        <v>41</v>
      </c>
      <c r="AI29" s="209">
        <v>55</v>
      </c>
      <c r="AJ29" s="208">
        <v>97</v>
      </c>
      <c r="AK29" s="208">
        <v>127</v>
      </c>
      <c r="AL29" s="208">
        <v>243</v>
      </c>
      <c r="AM29" s="209">
        <v>321</v>
      </c>
      <c r="AN29" s="208">
        <v>416</v>
      </c>
      <c r="AO29" s="208">
        <v>449</v>
      </c>
      <c r="AP29" s="208">
        <v>524</v>
      </c>
      <c r="AQ29" s="209">
        <v>488</v>
      </c>
      <c r="AR29" s="208">
        <v>418</v>
      </c>
      <c r="AS29" s="208">
        <v>519</v>
      </c>
      <c r="AT29" s="208">
        <v>611</v>
      </c>
      <c r="AU29" s="209">
        <v>730</v>
      </c>
      <c r="AV29" s="208">
        <v>913</v>
      </c>
      <c r="AW29" s="208">
        <v>1161</v>
      </c>
      <c r="AX29" s="208">
        <v>1405</v>
      </c>
      <c r="AY29" s="209">
        <v>1421</v>
      </c>
      <c r="AZ29" s="209">
        <v>1166</v>
      </c>
      <c r="BA29" s="209">
        <v>866</v>
      </c>
      <c r="BB29" s="209">
        <v>656</v>
      </c>
      <c r="BC29" s="209">
        <v>464</v>
      </c>
      <c r="BD29" s="209">
        <v>290</v>
      </c>
      <c r="BE29" s="209">
        <v>194</v>
      </c>
      <c r="BF29" s="209">
        <v>124</v>
      </c>
      <c r="BG29" s="209">
        <v>89</v>
      </c>
      <c r="BH29" s="209">
        <v>47</v>
      </c>
      <c r="BI29" s="209">
        <v>45</v>
      </c>
      <c r="BJ29" s="209">
        <v>36</v>
      </c>
      <c r="BK29" s="209">
        <v>32</v>
      </c>
      <c r="BL29" s="209">
        <v>25</v>
      </c>
      <c r="BM29" s="209">
        <v>13</v>
      </c>
      <c r="BN29" s="209">
        <v>16</v>
      </c>
      <c r="BO29" s="209">
        <v>7</v>
      </c>
      <c r="BP29" s="209">
        <v>8</v>
      </c>
      <c r="BQ29" s="209">
        <v>11</v>
      </c>
      <c r="BR29" s="209">
        <v>11</v>
      </c>
      <c r="BS29" s="209">
        <v>7</v>
      </c>
      <c r="BT29" s="209">
        <v>13</v>
      </c>
      <c r="BU29" s="209">
        <v>11</v>
      </c>
      <c r="BV29" s="209">
        <v>22</v>
      </c>
      <c r="BW29" s="209">
        <v>20</v>
      </c>
      <c r="BX29" s="209">
        <v>45</v>
      </c>
      <c r="BY29" s="209">
        <v>75</v>
      </c>
      <c r="BZ29" s="209">
        <v>62</v>
      </c>
      <c r="CA29" s="209">
        <v>69</v>
      </c>
      <c r="CB29" s="209">
        <v>67</v>
      </c>
      <c r="CC29" s="209">
        <v>87</v>
      </c>
      <c r="CD29" s="209">
        <v>97</v>
      </c>
      <c r="CE29" s="209">
        <v>27</v>
      </c>
      <c r="CG29" s="208">
        <v>21556</v>
      </c>
    </row>
    <row r="30" spans="1:85" x14ac:dyDescent="0.35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63">
        <v>0</v>
      </c>
      <c r="H30" s="159">
        <v>0</v>
      </c>
      <c r="I30" s="159">
        <v>0</v>
      </c>
      <c r="J30" s="159">
        <v>0</v>
      </c>
      <c r="K30" s="163">
        <v>0</v>
      </c>
      <c r="L30" s="159">
        <v>0</v>
      </c>
      <c r="M30" s="159">
        <v>0</v>
      </c>
      <c r="N30" s="159">
        <v>0</v>
      </c>
      <c r="O30" s="163">
        <v>0</v>
      </c>
      <c r="P30" s="159">
        <v>0</v>
      </c>
      <c r="Q30" s="159">
        <v>0</v>
      </c>
      <c r="R30" s="159">
        <v>0</v>
      </c>
      <c r="S30" s="163">
        <v>0</v>
      </c>
      <c r="T30" s="159">
        <v>0</v>
      </c>
      <c r="U30" s="159">
        <v>0</v>
      </c>
      <c r="V30" s="159">
        <v>0</v>
      </c>
      <c r="W30" s="163">
        <v>0</v>
      </c>
      <c r="X30" s="159">
        <v>0</v>
      </c>
      <c r="Y30" s="159">
        <v>0</v>
      </c>
      <c r="Z30" s="159">
        <v>0</v>
      </c>
      <c r="AA30" s="163">
        <v>0</v>
      </c>
      <c r="AB30" s="159">
        <v>0</v>
      </c>
      <c r="AC30" s="159">
        <v>0</v>
      </c>
      <c r="AD30" s="159">
        <v>0</v>
      </c>
      <c r="AE30" s="163">
        <v>0</v>
      </c>
      <c r="AF30" s="159">
        <v>0</v>
      </c>
      <c r="AG30" s="159">
        <v>0</v>
      </c>
      <c r="AH30" s="159">
        <v>0</v>
      </c>
      <c r="AI30" s="163">
        <v>0</v>
      </c>
      <c r="AJ30" s="159">
        <v>0</v>
      </c>
      <c r="AK30" s="159">
        <v>0</v>
      </c>
      <c r="AL30" s="159">
        <v>0</v>
      </c>
      <c r="AM30" s="163">
        <v>0</v>
      </c>
      <c r="AN30" s="159">
        <v>0</v>
      </c>
      <c r="AO30" s="159">
        <v>0</v>
      </c>
      <c r="AP30" s="159">
        <v>0</v>
      </c>
      <c r="AQ30" s="163">
        <v>0</v>
      </c>
      <c r="AR30" s="159">
        <v>0</v>
      </c>
      <c r="AS30" s="159">
        <v>0</v>
      </c>
      <c r="AT30" s="159">
        <v>0</v>
      </c>
      <c r="AU30" s="163">
        <v>0</v>
      </c>
      <c r="AV30" s="159">
        <v>0</v>
      </c>
      <c r="AW30" s="159">
        <v>0</v>
      </c>
      <c r="AX30" s="159">
        <v>0</v>
      </c>
      <c r="AY30" s="163">
        <v>0</v>
      </c>
      <c r="AZ30" s="163">
        <v>0</v>
      </c>
      <c r="BA30" s="163">
        <v>0</v>
      </c>
      <c r="BB30" s="163">
        <v>0</v>
      </c>
      <c r="BC30" s="163">
        <v>0</v>
      </c>
      <c r="BD30" s="163">
        <v>0</v>
      </c>
      <c r="BE30" s="163">
        <v>0</v>
      </c>
      <c r="BF30" s="163">
        <v>0</v>
      </c>
      <c r="BG30" s="163">
        <v>0</v>
      </c>
      <c r="BH30" s="163">
        <v>0</v>
      </c>
      <c r="BI30" s="163">
        <v>0</v>
      </c>
      <c r="BJ30" s="163">
        <v>0</v>
      </c>
      <c r="BK30" s="163">
        <v>0</v>
      </c>
      <c r="BL30" s="163">
        <v>0</v>
      </c>
      <c r="BM30" s="163">
        <v>0</v>
      </c>
      <c r="BN30" s="163">
        <v>0</v>
      </c>
      <c r="BO30" s="163">
        <v>0</v>
      </c>
      <c r="BP30" s="163">
        <v>0</v>
      </c>
      <c r="BQ30" s="163">
        <v>0</v>
      </c>
      <c r="BR30" s="163">
        <v>0</v>
      </c>
      <c r="BS30" s="163">
        <v>0</v>
      </c>
      <c r="BT30" s="163">
        <v>0</v>
      </c>
      <c r="BU30" s="163">
        <v>0</v>
      </c>
      <c r="BV30" s="163">
        <v>0</v>
      </c>
      <c r="BW30" s="163">
        <v>0</v>
      </c>
      <c r="BX30" s="163">
        <v>0</v>
      </c>
      <c r="BY30" s="163">
        <v>0</v>
      </c>
      <c r="BZ30" s="163">
        <v>0</v>
      </c>
      <c r="CA30" s="163">
        <v>0</v>
      </c>
      <c r="CB30" s="163">
        <v>0</v>
      </c>
      <c r="CC30" s="163">
        <v>0</v>
      </c>
      <c r="CD30" s="163">
        <v>0</v>
      </c>
      <c r="CE30" s="163">
        <v>0</v>
      </c>
      <c r="CG30" s="159">
        <v>0</v>
      </c>
    </row>
    <row r="31" spans="1:85" s="7" customFormat="1" ht="6.75" customHeight="1" x14ac:dyDescent="0.3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85" x14ac:dyDescent="0.35">
      <c r="B32" s="216" t="s">
        <v>61</v>
      </c>
      <c r="C32" s="218" t="s">
        <v>70</v>
      </c>
      <c r="D32" s="151">
        <v>0</v>
      </c>
      <c r="E32" s="151">
        <v>4</v>
      </c>
      <c r="F32" s="151">
        <v>70</v>
      </c>
      <c r="G32" s="151">
        <v>334</v>
      </c>
      <c r="H32" s="151">
        <v>1333</v>
      </c>
      <c r="I32" s="151">
        <v>2948</v>
      </c>
      <c r="J32" s="151">
        <v>3440</v>
      </c>
      <c r="K32" s="151">
        <v>2676</v>
      </c>
      <c r="L32" s="151">
        <v>1897</v>
      </c>
      <c r="M32" s="151">
        <v>1256</v>
      </c>
      <c r="N32" s="151">
        <v>973</v>
      </c>
      <c r="O32" s="151">
        <v>662</v>
      </c>
      <c r="P32" s="151">
        <v>538</v>
      </c>
      <c r="Q32" s="151">
        <v>459</v>
      </c>
      <c r="R32" s="151">
        <v>355</v>
      </c>
      <c r="S32" s="151">
        <v>235</v>
      </c>
      <c r="T32" s="151">
        <v>201</v>
      </c>
      <c r="U32" s="151">
        <v>199</v>
      </c>
      <c r="V32" s="151">
        <v>104</v>
      </c>
      <c r="W32" s="151">
        <v>89</v>
      </c>
      <c r="X32" s="151">
        <v>62</v>
      </c>
      <c r="Y32" s="151">
        <v>47</v>
      </c>
      <c r="Z32" s="151">
        <v>38</v>
      </c>
      <c r="AA32" s="151">
        <v>23</v>
      </c>
      <c r="AB32" s="151">
        <v>28</v>
      </c>
      <c r="AC32" s="151">
        <v>24</v>
      </c>
      <c r="AD32" s="151">
        <v>28</v>
      </c>
      <c r="AE32" s="151">
        <v>26</v>
      </c>
      <c r="AF32" s="151">
        <v>36</v>
      </c>
      <c r="AG32" s="151">
        <v>70</v>
      </c>
      <c r="AH32" s="151">
        <v>117</v>
      </c>
      <c r="AI32" s="151">
        <v>175</v>
      </c>
      <c r="AJ32" s="151">
        <v>241</v>
      </c>
      <c r="AK32" s="151">
        <v>393</v>
      </c>
      <c r="AL32" s="151">
        <v>587</v>
      </c>
      <c r="AM32" s="151">
        <v>838</v>
      </c>
      <c r="AN32" s="151">
        <v>967</v>
      </c>
      <c r="AO32" s="151">
        <v>1182</v>
      </c>
      <c r="AP32" s="151">
        <v>1219</v>
      </c>
      <c r="AQ32" s="151">
        <v>1293</v>
      </c>
      <c r="AR32" s="151">
        <v>1211</v>
      </c>
      <c r="AS32" s="151">
        <v>1165</v>
      </c>
      <c r="AT32" s="151">
        <v>1244</v>
      </c>
      <c r="AU32" s="151">
        <v>1637</v>
      </c>
      <c r="AV32" s="151">
        <v>1879</v>
      </c>
      <c r="AW32" s="151">
        <v>2611</v>
      </c>
      <c r="AX32" s="151">
        <v>3150</v>
      </c>
      <c r="AY32" s="151">
        <v>3258</v>
      </c>
      <c r="AZ32" s="151">
        <v>2677</v>
      </c>
      <c r="BA32" s="151">
        <v>2140</v>
      </c>
      <c r="BB32" s="151">
        <v>1573</v>
      </c>
      <c r="BC32" s="151">
        <v>1217</v>
      </c>
      <c r="BD32" s="151">
        <v>766</v>
      </c>
      <c r="BE32" s="151">
        <v>535</v>
      </c>
      <c r="BF32" s="151">
        <v>369</v>
      </c>
      <c r="BG32" s="151">
        <v>251</v>
      </c>
      <c r="BH32" s="151">
        <v>137</v>
      </c>
      <c r="BI32" s="151">
        <v>111</v>
      </c>
      <c r="BJ32" s="151">
        <v>82</v>
      </c>
      <c r="BK32" s="151">
        <v>59</v>
      </c>
      <c r="BL32" s="151">
        <v>52</v>
      </c>
      <c r="BM32" s="151">
        <v>46</v>
      </c>
      <c r="BN32" s="151">
        <v>31</v>
      </c>
      <c r="BO32" s="151">
        <v>20</v>
      </c>
      <c r="BP32" s="151">
        <v>17</v>
      </c>
      <c r="BQ32" s="151">
        <v>24</v>
      </c>
      <c r="BR32" s="151">
        <v>22</v>
      </c>
      <c r="BS32" s="151">
        <v>23</v>
      </c>
      <c r="BT32" s="151">
        <v>44</v>
      </c>
      <c r="BU32" s="151">
        <v>53</v>
      </c>
      <c r="BV32" s="151">
        <v>61</v>
      </c>
      <c r="BW32" s="151">
        <v>77</v>
      </c>
      <c r="BX32" s="151">
        <v>137</v>
      </c>
      <c r="BY32" s="151">
        <v>201</v>
      </c>
      <c r="BZ32" s="151">
        <v>253</v>
      </c>
      <c r="CA32" s="151">
        <v>261</v>
      </c>
      <c r="CB32" s="151">
        <v>263</v>
      </c>
      <c r="CC32" s="151">
        <v>310</v>
      </c>
      <c r="CD32" s="151">
        <v>303</v>
      </c>
      <c r="CE32" s="151">
        <v>84</v>
      </c>
      <c r="CG32" s="151">
        <v>53521</v>
      </c>
    </row>
    <row r="33" spans="1:85" x14ac:dyDescent="0.35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1</v>
      </c>
      <c r="H33" s="212">
        <v>2</v>
      </c>
      <c r="I33" s="212">
        <v>1</v>
      </c>
      <c r="J33" s="212">
        <v>3</v>
      </c>
      <c r="K33" s="213">
        <v>0</v>
      </c>
      <c r="L33" s="212">
        <v>1</v>
      </c>
      <c r="M33" s="212">
        <v>1</v>
      </c>
      <c r="N33" s="212">
        <v>0</v>
      </c>
      <c r="O33" s="213">
        <v>0</v>
      </c>
      <c r="P33" s="212">
        <v>1</v>
      </c>
      <c r="Q33" s="212">
        <v>0</v>
      </c>
      <c r="R33" s="212">
        <v>1</v>
      </c>
      <c r="S33" s="213">
        <v>0</v>
      </c>
      <c r="T33" s="212">
        <v>0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1</v>
      </c>
      <c r="AQ33" s="213">
        <v>2</v>
      </c>
      <c r="AR33" s="212">
        <v>1</v>
      </c>
      <c r="AS33" s="212">
        <v>1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1</v>
      </c>
      <c r="AZ33" s="213">
        <v>0</v>
      </c>
      <c r="BA33" s="213">
        <v>3</v>
      </c>
      <c r="BB33" s="213">
        <v>0</v>
      </c>
      <c r="BC33" s="213">
        <v>1</v>
      </c>
      <c r="BD33" s="213">
        <v>1</v>
      </c>
      <c r="BE33" s="213">
        <v>0</v>
      </c>
      <c r="BF33" s="213">
        <v>0</v>
      </c>
      <c r="BG33" s="213">
        <v>0</v>
      </c>
      <c r="BH33" s="213">
        <v>1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0</v>
      </c>
      <c r="BV33" s="213">
        <v>2</v>
      </c>
      <c r="BW33" s="213">
        <v>0</v>
      </c>
      <c r="BX33" s="213">
        <v>0</v>
      </c>
      <c r="BY33" s="213">
        <v>1</v>
      </c>
      <c r="BZ33" s="213">
        <v>0</v>
      </c>
      <c r="CA33" s="213">
        <v>0</v>
      </c>
      <c r="CB33" s="213">
        <v>0</v>
      </c>
      <c r="CC33" s="213">
        <v>0</v>
      </c>
      <c r="CD33" s="213">
        <v>0</v>
      </c>
      <c r="CE33" s="213">
        <v>1</v>
      </c>
      <c r="CG33" s="243">
        <v>27</v>
      </c>
    </row>
    <row r="34" spans="1:85" x14ac:dyDescent="0.35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3</v>
      </c>
      <c r="H34" s="157">
        <v>10</v>
      </c>
      <c r="I34" s="157">
        <v>20</v>
      </c>
      <c r="J34" s="157">
        <v>27</v>
      </c>
      <c r="K34" s="161">
        <v>15</v>
      </c>
      <c r="L34" s="157">
        <v>10</v>
      </c>
      <c r="M34" s="157">
        <v>9</v>
      </c>
      <c r="N34" s="157">
        <v>9</v>
      </c>
      <c r="O34" s="161">
        <v>2</v>
      </c>
      <c r="P34" s="157">
        <v>2</v>
      </c>
      <c r="Q34" s="157">
        <v>2</v>
      </c>
      <c r="R34" s="157">
        <v>3</v>
      </c>
      <c r="S34" s="161">
        <v>7</v>
      </c>
      <c r="T34" s="157">
        <v>1</v>
      </c>
      <c r="U34" s="157">
        <v>0</v>
      </c>
      <c r="V34" s="157">
        <v>1</v>
      </c>
      <c r="W34" s="161">
        <v>0</v>
      </c>
      <c r="X34" s="157">
        <v>1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2</v>
      </c>
      <c r="AK34" s="157">
        <v>1</v>
      </c>
      <c r="AL34" s="157">
        <v>3</v>
      </c>
      <c r="AM34" s="161">
        <v>3</v>
      </c>
      <c r="AN34" s="157">
        <v>6</v>
      </c>
      <c r="AO34" s="157">
        <v>3</v>
      </c>
      <c r="AP34" s="157">
        <v>5</v>
      </c>
      <c r="AQ34" s="161">
        <v>10</v>
      </c>
      <c r="AR34" s="157">
        <v>4</v>
      </c>
      <c r="AS34" s="157">
        <v>5</v>
      </c>
      <c r="AT34" s="157">
        <v>4</v>
      </c>
      <c r="AU34" s="161">
        <v>10</v>
      </c>
      <c r="AV34" s="157">
        <v>15</v>
      </c>
      <c r="AW34" s="157">
        <v>24</v>
      </c>
      <c r="AX34" s="157">
        <v>19</v>
      </c>
      <c r="AY34" s="161">
        <v>24</v>
      </c>
      <c r="AZ34" s="161">
        <v>24</v>
      </c>
      <c r="BA34" s="161">
        <v>17</v>
      </c>
      <c r="BB34" s="161">
        <v>11</v>
      </c>
      <c r="BC34" s="161">
        <v>10</v>
      </c>
      <c r="BD34" s="161">
        <v>7</v>
      </c>
      <c r="BE34" s="161">
        <v>4</v>
      </c>
      <c r="BF34" s="161">
        <v>4</v>
      </c>
      <c r="BG34" s="161">
        <v>1</v>
      </c>
      <c r="BH34" s="161">
        <v>2</v>
      </c>
      <c r="BI34" s="161">
        <v>3</v>
      </c>
      <c r="BJ34" s="161">
        <v>2</v>
      </c>
      <c r="BK34" s="161">
        <v>0</v>
      </c>
      <c r="BL34" s="161">
        <v>2</v>
      </c>
      <c r="BM34" s="161">
        <v>0</v>
      </c>
      <c r="BN34" s="161">
        <v>0</v>
      </c>
      <c r="BO34" s="161">
        <v>0</v>
      </c>
      <c r="BP34" s="161">
        <v>1</v>
      </c>
      <c r="BQ34" s="161">
        <v>0</v>
      </c>
      <c r="BR34" s="161">
        <v>0</v>
      </c>
      <c r="BS34" s="161">
        <v>1</v>
      </c>
      <c r="BT34" s="161">
        <v>1</v>
      </c>
      <c r="BU34" s="161">
        <v>5</v>
      </c>
      <c r="BV34" s="161">
        <v>2</v>
      </c>
      <c r="BW34" s="161">
        <v>0</v>
      </c>
      <c r="BX34" s="161">
        <v>8</v>
      </c>
      <c r="BY34" s="161">
        <v>4</v>
      </c>
      <c r="BZ34" s="161">
        <v>6</v>
      </c>
      <c r="CA34" s="161">
        <v>9</v>
      </c>
      <c r="CB34" s="161">
        <v>11</v>
      </c>
      <c r="CC34" s="161">
        <v>10</v>
      </c>
      <c r="CD34" s="161">
        <v>9</v>
      </c>
      <c r="CE34" s="161">
        <v>1</v>
      </c>
      <c r="CG34" s="157">
        <v>417</v>
      </c>
    </row>
    <row r="35" spans="1:85" x14ac:dyDescent="0.35">
      <c r="A35" s="20"/>
      <c r="B35" s="31" t="s">
        <v>64</v>
      </c>
      <c r="C35" s="207"/>
      <c r="D35" s="208">
        <v>0</v>
      </c>
      <c r="E35" s="208">
        <v>1</v>
      </c>
      <c r="F35" s="208">
        <v>2</v>
      </c>
      <c r="G35" s="209">
        <v>28</v>
      </c>
      <c r="H35" s="208">
        <v>101</v>
      </c>
      <c r="I35" s="208">
        <v>219</v>
      </c>
      <c r="J35" s="208">
        <v>307</v>
      </c>
      <c r="K35" s="209">
        <v>254</v>
      </c>
      <c r="L35" s="208">
        <v>201</v>
      </c>
      <c r="M35" s="208">
        <v>104</v>
      </c>
      <c r="N35" s="208">
        <v>72</v>
      </c>
      <c r="O35" s="209">
        <v>68</v>
      </c>
      <c r="P35" s="208">
        <v>39</v>
      </c>
      <c r="Q35" s="208">
        <v>28</v>
      </c>
      <c r="R35" s="208">
        <v>18</v>
      </c>
      <c r="S35" s="209">
        <v>16</v>
      </c>
      <c r="T35" s="208">
        <v>17</v>
      </c>
      <c r="U35" s="208">
        <v>10</v>
      </c>
      <c r="V35" s="208">
        <v>13</v>
      </c>
      <c r="W35" s="209">
        <v>8</v>
      </c>
      <c r="X35" s="208">
        <v>5</v>
      </c>
      <c r="Y35" s="208">
        <v>5</v>
      </c>
      <c r="Z35" s="208">
        <v>6</v>
      </c>
      <c r="AA35" s="209">
        <v>1</v>
      </c>
      <c r="AB35" s="208">
        <v>4</v>
      </c>
      <c r="AC35" s="208">
        <v>2</v>
      </c>
      <c r="AD35" s="208">
        <v>1</v>
      </c>
      <c r="AE35" s="209">
        <v>3</v>
      </c>
      <c r="AF35" s="208">
        <v>1</v>
      </c>
      <c r="AG35" s="208">
        <v>5</v>
      </c>
      <c r="AH35" s="208">
        <v>6</v>
      </c>
      <c r="AI35" s="209">
        <v>9</v>
      </c>
      <c r="AJ35" s="208">
        <v>10</v>
      </c>
      <c r="AK35" s="208">
        <v>26</v>
      </c>
      <c r="AL35" s="208">
        <v>35</v>
      </c>
      <c r="AM35" s="209">
        <v>41</v>
      </c>
      <c r="AN35" s="208">
        <v>44</v>
      </c>
      <c r="AO35" s="208">
        <v>68</v>
      </c>
      <c r="AP35" s="208">
        <v>66</v>
      </c>
      <c r="AQ35" s="209">
        <v>72</v>
      </c>
      <c r="AR35" s="208">
        <v>57</v>
      </c>
      <c r="AS35" s="208">
        <v>59</v>
      </c>
      <c r="AT35" s="208">
        <v>63</v>
      </c>
      <c r="AU35" s="209">
        <v>85</v>
      </c>
      <c r="AV35" s="208">
        <v>120</v>
      </c>
      <c r="AW35" s="208">
        <v>183</v>
      </c>
      <c r="AX35" s="208">
        <v>223</v>
      </c>
      <c r="AY35" s="209">
        <v>257</v>
      </c>
      <c r="AZ35" s="209">
        <v>230</v>
      </c>
      <c r="BA35" s="209">
        <v>192</v>
      </c>
      <c r="BB35" s="209">
        <v>141</v>
      </c>
      <c r="BC35" s="209">
        <v>122</v>
      </c>
      <c r="BD35" s="209">
        <v>68</v>
      </c>
      <c r="BE35" s="209">
        <v>47</v>
      </c>
      <c r="BF35" s="209">
        <v>54</v>
      </c>
      <c r="BG35" s="209">
        <v>37</v>
      </c>
      <c r="BH35" s="209">
        <v>22</v>
      </c>
      <c r="BI35" s="209">
        <v>11</v>
      </c>
      <c r="BJ35" s="209">
        <v>7</v>
      </c>
      <c r="BK35" s="209">
        <v>3</v>
      </c>
      <c r="BL35" s="209">
        <v>5</v>
      </c>
      <c r="BM35" s="209">
        <v>7</v>
      </c>
      <c r="BN35" s="209">
        <v>2</v>
      </c>
      <c r="BO35" s="209">
        <v>7</v>
      </c>
      <c r="BP35" s="209">
        <v>2</v>
      </c>
      <c r="BQ35" s="209">
        <v>3</v>
      </c>
      <c r="BR35" s="209">
        <v>3</v>
      </c>
      <c r="BS35" s="209">
        <v>4</v>
      </c>
      <c r="BT35" s="209">
        <v>12</v>
      </c>
      <c r="BU35" s="209">
        <v>6</v>
      </c>
      <c r="BV35" s="209">
        <v>12</v>
      </c>
      <c r="BW35" s="209">
        <v>10</v>
      </c>
      <c r="BX35" s="209">
        <v>20</v>
      </c>
      <c r="BY35" s="209">
        <v>32</v>
      </c>
      <c r="BZ35" s="209">
        <v>37</v>
      </c>
      <c r="CA35" s="209">
        <v>38</v>
      </c>
      <c r="CB35" s="209">
        <v>40</v>
      </c>
      <c r="CC35" s="209">
        <v>41</v>
      </c>
      <c r="CD35" s="209">
        <v>29</v>
      </c>
      <c r="CE35" s="209">
        <v>8</v>
      </c>
      <c r="CG35" s="208">
        <v>4215</v>
      </c>
    </row>
    <row r="36" spans="1:85" x14ac:dyDescent="0.35">
      <c r="A36" s="20"/>
      <c r="B36" s="31" t="s">
        <v>65</v>
      </c>
      <c r="C36" s="207"/>
      <c r="D36" s="208">
        <v>0</v>
      </c>
      <c r="E36" s="208">
        <v>2</v>
      </c>
      <c r="F36" s="208">
        <v>29</v>
      </c>
      <c r="G36" s="209">
        <v>119</v>
      </c>
      <c r="H36" s="208">
        <v>561</v>
      </c>
      <c r="I36" s="208">
        <v>1268</v>
      </c>
      <c r="J36" s="208">
        <v>1475</v>
      </c>
      <c r="K36" s="209">
        <v>1098</v>
      </c>
      <c r="L36" s="208">
        <v>787</v>
      </c>
      <c r="M36" s="208">
        <v>495</v>
      </c>
      <c r="N36" s="208">
        <v>407</v>
      </c>
      <c r="O36" s="209">
        <v>246</v>
      </c>
      <c r="P36" s="208">
        <v>192</v>
      </c>
      <c r="Q36" s="208">
        <v>177</v>
      </c>
      <c r="R36" s="208">
        <v>131</v>
      </c>
      <c r="S36" s="209">
        <v>74</v>
      </c>
      <c r="T36" s="208">
        <v>70</v>
      </c>
      <c r="U36" s="208">
        <v>75</v>
      </c>
      <c r="V36" s="208">
        <v>43</v>
      </c>
      <c r="W36" s="209">
        <v>30</v>
      </c>
      <c r="X36" s="208">
        <v>26</v>
      </c>
      <c r="Y36" s="208">
        <v>15</v>
      </c>
      <c r="Z36" s="208">
        <v>15</v>
      </c>
      <c r="AA36" s="209">
        <v>11</v>
      </c>
      <c r="AB36" s="208">
        <v>10</v>
      </c>
      <c r="AC36" s="208">
        <v>9</v>
      </c>
      <c r="AD36" s="208">
        <v>10</v>
      </c>
      <c r="AE36" s="209">
        <v>13</v>
      </c>
      <c r="AF36" s="208">
        <v>19</v>
      </c>
      <c r="AG36" s="208">
        <v>25</v>
      </c>
      <c r="AH36" s="208">
        <v>51</v>
      </c>
      <c r="AI36" s="209">
        <v>77</v>
      </c>
      <c r="AJ36" s="208">
        <v>119</v>
      </c>
      <c r="AK36" s="208">
        <v>178</v>
      </c>
      <c r="AL36" s="208">
        <v>250</v>
      </c>
      <c r="AM36" s="209">
        <v>343</v>
      </c>
      <c r="AN36" s="208">
        <v>401</v>
      </c>
      <c r="AO36" s="208">
        <v>503</v>
      </c>
      <c r="AP36" s="208">
        <v>492</v>
      </c>
      <c r="AQ36" s="209">
        <v>509</v>
      </c>
      <c r="AR36" s="208">
        <v>484</v>
      </c>
      <c r="AS36" s="208">
        <v>444</v>
      </c>
      <c r="AT36" s="208">
        <v>463</v>
      </c>
      <c r="AU36" s="209">
        <v>641</v>
      </c>
      <c r="AV36" s="208">
        <v>706</v>
      </c>
      <c r="AW36" s="208">
        <v>1023</v>
      </c>
      <c r="AX36" s="208">
        <v>1267</v>
      </c>
      <c r="AY36" s="209">
        <v>1355</v>
      </c>
      <c r="AZ36" s="209">
        <v>1092</v>
      </c>
      <c r="BA36" s="209">
        <v>937</v>
      </c>
      <c r="BB36" s="209">
        <v>701</v>
      </c>
      <c r="BC36" s="209">
        <v>561</v>
      </c>
      <c r="BD36" s="209">
        <v>360</v>
      </c>
      <c r="BE36" s="209">
        <v>249</v>
      </c>
      <c r="BF36" s="209">
        <v>165</v>
      </c>
      <c r="BG36" s="209">
        <v>94</v>
      </c>
      <c r="BH36" s="209">
        <v>60</v>
      </c>
      <c r="BI36" s="209">
        <v>56</v>
      </c>
      <c r="BJ36" s="209">
        <v>29</v>
      </c>
      <c r="BK36" s="209">
        <v>28</v>
      </c>
      <c r="BL36" s="209">
        <v>27</v>
      </c>
      <c r="BM36" s="209">
        <v>22</v>
      </c>
      <c r="BN36" s="209">
        <v>12</v>
      </c>
      <c r="BO36" s="209">
        <v>7</v>
      </c>
      <c r="BP36" s="209">
        <v>7</v>
      </c>
      <c r="BQ36" s="209">
        <v>12</v>
      </c>
      <c r="BR36" s="209">
        <v>10</v>
      </c>
      <c r="BS36" s="209">
        <v>7</v>
      </c>
      <c r="BT36" s="209">
        <v>20</v>
      </c>
      <c r="BU36" s="209">
        <v>22</v>
      </c>
      <c r="BV36" s="209">
        <v>22</v>
      </c>
      <c r="BW36" s="209">
        <v>30</v>
      </c>
      <c r="BX36" s="209">
        <v>61</v>
      </c>
      <c r="BY36" s="209">
        <v>89</v>
      </c>
      <c r="BZ36" s="209">
        <v>108</v>
      </c>
      <c r="CA36" s="209">
        <v>119</v>
      </c>
      <c r="CB36" s="209">
        <v>104</v>
      </c>
      <c r="CC36" s="209">
        <v>139</v>
      </c>
      <c r="CD36" s="209">
        <v>138</v>
      </c>
      <c r="CE36" s="209">
        <v>34</v>
      </c>
      <c r="CG36" s="208">
        <v>22060</v>
      </c>
    </row>
    <row r="37" spans="1:85" x14ac:dyDescent="0.35">
      <c r="A37" s="20"/>
      <c r="B37" s="31" t="s">
        <v>66</v>
      </c>
      <c r="C37" s="207"/>
      <c r="D37" s="208">
        <v>0</v>
      </c>
      <c r="E37" s="208">
        <v>1</v>
      </c>
      <c r="F37" s="208">
        <v>39</v>
      </c>
      <c r="G37" s="209">
        <v>183</v>
      </c>
      <c r="H37" s="208">
        <v>659</v>
      </c>
      <c r="I37" s="208">
        <v>1440</v>
      </c>
      <c r="J37" s="208">
        <v>1628</v>
      </c>
      <c r="K37" s="209">
        <v>1309</v>
      </c>
      <c r="L37" s="208">
        <v>898</v>
      </c>
      <c r="M37" s="208">
        <v>647</v>
      </c>
      <c r="N37" s="208">
        <v>485</v>
      </c>
      <c r="O37" s="209">
        <v>346</v>
      </c>
      <c r="P37" s="208">
        <v>304</v>
      </c>
      <c r="Q37" s="208">
        <v>252</v>
      </c>
      <c r="R37" s="208">
        <v>202</v>
      </c>
      <c r="S37" s="209">
        <v>138</v>
      </c>
      <c r="T37" s="208">
        <v>113</v>
      </c>
      <c r="U37" s="208">
        <v>114</v>
      </c>
      <c r="V37" s="208">
        <v>47</v>
      </c>
      <c r="W37" s="209">
        <v>51</v>
      </c>
      <c r="X37" s="208">
        <v>30</v>
      </c>
      <c r="Y37" s="208">
        <v>27</v>
      </c>
      <c r="Z37" s="208">
        <v>17</v>
      </c>
      <c r="AA37" s="209">
        <v>11</v>
      </c>
      <c r="AB37" s="208">
        <v>13</v>
      </c>
      <c r="AC37" s="208">
        <v>13</v>
      </c>
      <c r="AD37" s="208">
        <v>17</v>
      </c>
      <c r="AE37" s="209">
        <v>10</v>
      </c>
      <c r="AF37" s="208">
        <v>15</v>
      </c>
      <c r="AG37" s="208">
        <v>40</v>
      </c>
      <c r="AH37" s="208">
        <v>60</v>
      </c>
      <c r="AI37" s="209">
        <v>89</v>
      </c>
      <c r="AJ37" s="208">
        <v>110</v>
      </c>
      <c r="AK37" s="208">
        <v>188</v>
      </c>
      <c r="AL37" s="208">
        <v>299</v>
      </c>
      <c r="AM37" s="209">
        <v>451</v>
      </c>
      <c r="AN37" s="208">
        <v>516</v>
      </c>
      <c r="AO37" s="208">
        <v>608</v>
      </c>
      <c r="AP37" s="208">
        <v>655</v>
      </c>
      <c r="AQ37" s="209">
        <v>700</v>
      </c>
      <c r="AR37" s="208">
        <v>665</v>
      </c>
      <c r="AS37" s="208">
        <v>656</v>
      </c>
      <c r="AT37" s="208">
        <v>714</v>
      </c>
      <c r="AU37" s="209">
        <v>901</v>
      </c>
      <c r="AV37" s="208">
        <v>1038</v>
      </c>
      <c r="AW37" s="208">
        <v>1381</v>
      </c>
      <c r="AX37" s="208">
        <v>1641</v>
      </c>
      <c r="AY37" s="209">
        <v>1621</v>
      </c>
      <c r="AZ37" s="209">
        <v>1331</v>
      </c>
      <c r="BA37" s="209">
        <v>991</v>
      </c>
      <c r="BB37" s="209">
        <v>720</v>
      </c>
      <c r="BC37" s="209">
        <v>523</v>
      </c>
      <c r="BD37" s="209">
        <v>330</v>
      </c>
      <c r="BE37" s="209">
        <v>235</v>
      </c>
      <c r="BF37" s="209">
        <v>146</v>
      </c>
      <c r="BG37" s="209">
        <v>119</v>
      </c>
      <c r="BH37" s="209">
        <v>52</v>
      </c>
      <c r="BI37" s="209">
        <v>41</v>
      </c>
      <c r="BJ37" s="209">
        <v>44</v>
      </c>
      <c r="BK37" s="209">
        <v>28</v>
      </c>
      <c r="BL37" s="209">
        <v>18</v>
      </c>
      <c r="BM37" s="209">
        <v>17</v>
      </c>
      <c r="BN37" s="209">
        <v>17</v>
      </c>
      <c r="BO37" s="209">
        <v>6</v>
      </c>
      <c r="BP37" s="209">
        <v>7</v>
      </c>
      <c r="BQ37" s="209">
        <v>9</v>
      </c>
      <c r="BR37" s="209">
        <v>9</v>
      </c>
      <c r="BS37" s="209">
        <v>11</v>
      </c>
      <c r="BT37" s="209">
        <v>11</v>
      </c>
      <c r="BU37" s="209">
        <v>20</v>
      </c>
      <c r="BV37" s="209">
        <v>23</v>
      </c>
      <c r="BW37" s="209">
        <v>37</v>
      </c>
      <c r="BX37" s="209">
        <v>47</v>
      </c>
      <c r="BY37" s="209">
        <v>75</v>
      </c>
      <c r="BZ37" s="209">
        <v>102</v>
      </c>
      <c r="CA37" s="209">
        <v>95</v>
      </c>
      <c r="CB37" s="209">
        <v>108</v>
      </c>
      <c r="CC37" s="209">
        <v>120</v>
      </c>
      <c r="CD37" s="209">
        <v>127</v>
      </c>
      <c r="CE37" s="209">
        <v>40</v>
      </c>
      <c r="CG37" s="208">
        <v>26801</v>
      </c>
    </row>
    <row r="38" spans="1:85" x14ac:dyDescent="0.35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59">
        <v>0</v>
      </c>
      <c r="H38" s="159">
        <v>0</v>
      </c>
      <c r="I38" s="159">
        <v>0</v>
      </c>
      <c r="J38" s="159">
        <v>0</v>
      </c>
      <c r="K38" s="159">
        <v>0</v>
      </c>
      <c r="L38" s="159">
        <v>0</v>
      </c>
      <c r="M38" s="159">
        <v>0</v>
      </c>
      <c r="N38" s="159">
        <v>0</v>
      </c>
      <c r="O38" s="159">
        <v>0</v>
      </c>
      <c r="P38" s="159">
        <v>0</v>
      </c>
      <c r="Q38" s="159">
        <v>0</v>
      </c>
      <c r="R38" s="159">
        <v>0</v>
      </c>
      <c r="S38" s="159">
        <v>0</v>
      </c>
      <c r="T38" s="159">
        <v>0</v>
      </c>
      <c r="U38" s="159">
        <v>0</v>
      </c>
      <c r="V38" s="159">
        <v>0</v>
      </c>
      <c r="W38" s="159">
        <v>0</v>
      </c>
      <c r="X38" s="159">
        <v>0</v>
      </c>
      <c r="Y38" s="159">
        <v>0</v>
      </c>
      <c r="Z38" s="159">
        <v>0</v>
      </c>
      <c r="AA38" s="159">
        <v>0</v>
      </c>
      <c r="AB38" s="159">
        <v>0</v>
      </c>
      <c r="AC38" s="159">
        <v>0</v>
      </c>
      <c r="AD38" s="159">
        <v>0</v>
      </c>
      <c r="AE38" s="159">
        <v>0</v>
      </c>
      <c r="AF38" s="159">
        <v>0</v>
      </c>
      <c r="AG38" s="159">
        <v>0</v>
      </c>
      <c r="AH38" s="159">
        <v>0</v>
      </c>
      <c r="AI38" s="159">
        <v>0</v>
      </c>
      <c r="AJ38" s="159">
        <v>0</v>
      </c>
      <c r="AK38" s="159">
        <v>0</v>
      </c>
      <c r="AL38" s="159">
        <v>0</v>
      </c>
      <c r="AM38" s="159">
        <v>0</v>
      </c>
      <c r="AN38" s="159">
        <v>0</v>
      </c>
      <c r="AO38" s="159">
        <v>0</v>
      </c>
      <c r="AP38" s="159">
        <v>0</v>
      </c>
      <c r="AQ38" s="159">
        <v>0</v>
      </c>
      <c r="AR38" s="159">
        <v>0</v>
      </c>
      <c r="AS38" s="159">
        <v>0</v>
      </c>
      <c r="AT38" s="159">
        <v>0</v>
      </c>
      <c r="AU38" s="159">
        <v>0</v>
      </c>
      <c r="AV38" s="159">
        <v>0</v>
      </c>
      <c r="AW38" s="159">
        <v>0</v>
      </c>
      <c r="AX38" s="159">
        <v>0</v>
      </c>
      <c r="AY38" s="159">
        <v>0</v>
      </c>
      <c r="AZ38" s="159">
        <v>0</v>
      </c>
      <c r="BA38" s="159">
        <v>0</v>
      </c>
      <c r="BB38" s="159">
        <v>0</v>
      </c>
      <c r="BC38" s="159">
        <v>0</v>
      </c>
      <c r="BD38" s="159">
        <v>0</v>
      </c>
      <c r="BE38" s="159">
        <v>0</v>
      </c>
      <c r="BF38" s="159">
        <v>0</v>
      </c>
      <c r="BG38" s="159">
        <v>0</v>
      </c>
      <c r="BH38" s="159">
        <v>0</v>
      </c>
      <c r="BI38" s="159">
        <v>0</v>
      </c>
      <c r="BJ38" s="159">
        <v>0</v>
      </c>
      <c r="BK38" s="159">
        <v>0</v>
      </c>
      <c r="BL38" s="159">
        <v>0</v>
      </c>
      <c r="BM38" s="159">
        <v>0</v>
      </c>
      <c r="BN38" s="159">
        <v>0</v>
      </c>
      <c r="BO38" s="159">
        <v>0</v>
      </c>
      <c r="BP38" s="159">
        <v>0</v>
      </c>
      <c r="BQ38" s="159">
        <v>0</v>
      </c>
      <c r="BR38" s="159">
        <v>0</v>
      </c>
      <c r="BS38" s="159">
        <v>0</v>
      </c>
      <c r="BT38" s="159">
        <v>0</v>
      </c>
      <c r="BU38" s="159">
        <v>0</v>
      </c>
      <c r="BV38" s="159">
        <v>0</v>
      </c>
      <c r="BW38" s="159">
        <v>0</v>
      </c>
      <c r="BX38" s="159">
        <v>1</v>
      </c>
      <c r="BY38" s="159">
        <v>0</v>
      </c>
      <c r="BZ38" s="159">
        <v>0</v>
      </c>
      <c r="CA38" s="159">
        <v>0</v>
      </c>
      <c r="CB38" s="159">
        <v>0</v>
      </c>
      <c r="CC38" s="159">
        <v>0</v>
      </c>
      <c r="CD38" s="159">
        <v>0</v>
      </c>
      <c r="CE38" s="159">
        <v>0</v>
      </c>
      <c r="CG38" s="159">
        <v>1</v>
      </c>
    </row>
    <row r="39" spans="1:85" s="7" customFormat="1" ht="6.75" customHeight="1" x14ac:dyDescent="0.3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85" x14ac:dyDescent="0.35">
      <c r="B40" s="216" t="s">
        <v>176</v>
      </c>
      <c r="C40" s="218" t="s">
        <v>175</v>
      </c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1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W40" s="151">
        <v>0</v>
      </c>
      <c r="BX40" s="151">
        <v>0</v>
      </c>
      <c r="BY40" s="151">
        <v>0</v>
      </c>
      <c r="BZ40" s="151">
        <v>0</v>
      </c>
      <c r="CA40" s="151">
        <v>0</v>
      </c>
      <c r="CB40" s="151">
        <v>0</v>
      </c>
      <c r="CC40" s="151">
        <v>0</v>
      </c>
      <c r="CD40" s="151">
        <v>0</v>
      </c>
      <c r="CE40" s="151">
        <v>0</v>
      </c>
      <c r="CG40" s="151">
        <v>1</v>
      </c>
    </row>
    <row r="41" spans="1:85" x14ac:dyDescent="0.35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W41" s="213">
        <v>0</v>
      </c>
      <c r="BX41" s="213">
        <v>0</v>
      </c>
      <c r="BY41" s="213">
        <v>0</v>
      </c>
      <c r="BZ41" s="213">
        <v>0</v>
      </c>
      <c r="CA41" s="213">
        <v>0</v>
      </c>
      <c r="CB41" s="213">
        <v>0</v>
      </c>
      <c r="CC41" s="213">
        <v>0</v>
      </c>
      <c r="CD41" s="213">
        <v>0</v>
      </c>
      <c r="CE41" s="213">
        <v>0</v>
      </c>
      <c r="CG41" s="243">
        <v>0</v>
      </c>
    </row>
    <row r="42" spans="1:85" x14ac:dyDescent="0.35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1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X42" s="161">
        <v>0</v>
      </c>
      <c r="BY42" s="161">
        <v>0</v>
      </c>
      <c r="BZ42" s="161">
        <v>0</v>
      </c>
      <c r="CA42" s="161">
        <v>0</v>
      </c>
      <c r="CB42" s="161">
        <v>0</v>
      </c>
      <c r="CC42" s="161">
        <v>0</v>
      </c>
      <c r="CD42" s="161">
        <v>0</v>
      </c>
      <c r="CE42" s="161">
        <v>0</v>
      </c>
      <c r="CG42" s="157">
        <v>1</v>
      </c>
    </row>
    <row r="43" spans="1:85" x14ac:dyDescent="0.35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W43" s="209">
        <v>0</v>
      </c>
      <c r="BX43" s="209">
        <v>0</v>
      </c>
      <c r="BY43" s="209">
        <v>0</v>
      </c>
      <c r="BZ43" s="209">
        <v>0</v>
      </c>
      <c r="CA43" s="209">
        <v>0</v>
      </c>
      <c r="CB43" s="209">
        <v>0</v>
      </c>
      <c r="CC43" s="209">
        <v>0</v>
      </c>
      <c r="CD43" s="209">
        <v>0</v>
      </c>
      <c r="CE43" s="209">
        <v>0</v>
      </c>
      <c r="CG43" s="208">
        <v>0</v>
      </c>
    </row>
    <row r="44" spans="1:85" x14ac:dyDescent="0.35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W44" s="209">
        <v>0</v>
      </c>
      <c r="BX44" s="209">
        <v>0</v>
      </c>
      <c r="BY44" s="209">
        <v>0</v>
      </c>
      <c r="BZ44" s="209">
        <v>0</v>
      </c>
      <c r="CA44" s="209">
        <v>0</v>
      </c>
      <c r="CB44" s="209">
        <v>0</v>
      </c>
      <c r="CC44" s="209">
        <v>0</v>
      </c>
      <c r="CD44" s="209">
        <v>0</v>
      </c>
      <c r="CE44" s="209">
        <v>0</v>
      </c>
      <c r="CG44" s="208">
        <v>0</v>
      </c>
    </row>
    <row r="45" spans="1:85" x14ac:dyDescent="0.35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W45" s="209">
        <v>0</v>
      </c>
      <c r="BX45" s="209">
        <v>0</v>
      </c>
      <c r="BY45" s="209">
        <v>0</v>
      </c>
      <c r="BZ45" s="209">
        <v>0</v>
      </c>
      <c r="CA45" s="209">
        <v>0</v>
      </c>
      <c r="CB45" s="209">
        <v>0</v>
      </c>
      <c r="CC45" s="209">
        <v>0</v>
      </c>
      <c r="CD45" s="209">
        <v>0</v>
      </c>
      <c r="CE45" s="209">
        <v>0</v>
      </c>
      <c r="CG45" s="208">
        <v>0</v>
      </c>
    </row>
    <row r="46" spans="1:85" x14ac:dyDescent="0.35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W46" s="163">
        <v>0</v>
      </c>
      <c r="BX46" s="163">
        <v>0</v>
      </c>
      <c r="BY46" s="163">
        <v>0</v>
      </c>
      <c r="BZ46" s="163">
        <v>0</v>
      </c>
      <c r="CA46" s="163">
        <v>0</v>
      </c>
      <c r="CB46" s="163">
        <v>0</v>
      </c>
      <c r="CC46" s="163">
        <v>0</v>
      </c>
      <c r="CD46" s="163">
        <v>0</v>
      </c>
      <c r="CE46" s="163">
        <v>0</v>
      </c>
      <c r="CG46" s="159">
        <v>0</v>
      </c>
    </row>
    <row r="47" spans="1:85" s="7" customFormat="1" ht="6.75" customHeight="1" x14ac:dyDescent="0.3">
      <c r="D47" s="152"/>
      <c r="E47" s="153"/>
      <c r="F47" s="153"/>
      <c r="G47" s="153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85" x14ac:dyDescent="0.35">
      <c r="B48" s="216" t="s">
        <v>179</v>
      </c>
      <c r="C48" s="217" t="s">
        <v>180</v>
      </c>
      <c r="D48" s="151">
        <v>0</v>
      </c>
      <c r="E48" s="151">
        <v>1</v>
      </c>
      <c r="F48" s="151">
        <v>0</v>
      </c>
      <c r="G48" s="151">
        <v>0</v>
      </c>
      <c r="H48" s="151">
        <v>0</v>
      </c>
      <c r="I48" s="151">
        <v>0</v>
      </c>
      <c r="J48" s="151">
        <v>0</v>
      </c>
      <c r="K48" s="151">
        <v>0</v>
      </c>
      <c r="L48" s="151">
        <v>0</v>
      </c>
      <c r="M48" s="151">
        <v>0</v>
      </c>
      <c r="N48" s="151">
        <v>0</v>
      </c>
      <c r="O48" s="151">
        <v>0</v>
      </c>
      <c r="P48" s="151">
        <v>0</v>
      </c>
      <c r="Q48" s="151">
        <v>0</v>
      </c>
      <c r="R48" s="151">
        <v>0</v>
      </c>
      <c r="S48" s="151">
        <v>0</v>
      </c>
      <c r="T48" s="151">
        <v>0</v>
      </c>
      <c r="U48" s="151">
        <v>0</v>
      </c>
      <c r="V48" s="151">
        <v>0</v>
      </c>
      <c r="W48" s="151">
        <v>0</v>
      </c>
      <c r="X48" s="151">
        <v>0</v>
      </c>
      <c r="Y48" s="151">
        <v>0</v>
      </c>
      <c r="Z48" s="151">
        <v>0</v>
      </c>
      <c r="AA48" s="151">
        <v>0</v>
      </c>
      <c r="AB48" s="151">
        <v>0</v>
      </c>
      <c r="AC48" s="151">
        <v>0</v>
      </c>
      <c r="AD48" s="151">
        <v>0</v>
      </c>
      <c r="AE48" s="151">
        <v>0</v>
      </c>
      <c r="AF48" s="151">
        <v>0</v>
      </c>
      <c r="AG48" s="151">
        <v>0</v>
      </c>
      <c r="AH48" s="151">
        <v>0</v>
      </c>
      <c r="AI48" s="151">
        <v>0</v>
      </c>
      <c r="AJ48" s="151">
        <v>0</v>
      </c>
      <c r="AK48" s="151">
        <v>0</v>
      </c>
      <c r="AL48" s="151">
        <v>0</v>
      </c>
      <c r="AM48" s="151">
        <v>0</v>
      </c>
      <c r="AN48" s="151">
        <v>0</v>
      </c>
      <c r="AO48" s="151">
        <v>0</v>
      </c>
      <c r="AP48" s="151">
        <v>0</v>
      </c>
      <c r="AQ48" s="151">
        <v>0</v>
      </c>
      <c r="AR48" s="151">
        <v>0</v>
      </c>
      <c r="AS48" s="151">
        <v>0</v>
      </c>
      <c r="AT48" s="151">
        <v>0</v>
      </c>
      <c r="AU48" s="151">
        <v>0</v>
      </c>
      <c r="AV48" s="151">
        <v>0</v>
      </c>
      <c r="AW48" s="151">
        <v>0</v>
      </c>
      <c r="AX48" s="151">
        <v>0</v>
      </c>
      <c r="AY48" s="151">
        <v>0</v>
      </c>
      <c r="AZ48" s="151">
        <v>0</v>
      </c>
      <c r="BA48" s="151">
        <v>0</v>
      </c>
      <c r="BB48" s="151">
        <v>0</v>
      </c>
      <c r="BC48" s="151">
        <v>0</v>
      </c>
      <c r="BD48" s="151">
        <v>0</v>
      </c>
      <c r="BE48" s="151">
        <v>0</v>
      </c>
      <c r="BF48" s="151">
        <v>0</v>
      </c>
      <c r="BG48" s="151">
        <v>0</v>
      </c>
      <c r="BH48" s="151">
        <v>0</v>
      </c>
      <c r="BI48" s="151">
        <v>0</v>
      </c>
      <c r="BJ48" s="151">
        <v>0</v>
      </c>
      <c r="BK48" s="151">
        <v>0</v>
      </c>
      <c r="BL48" s="151">
        <v>0</v>
      </c>
      <c r="BM48" s="151">
        <v>0</v>
      </c>
      <c r="BN48" s="151">
        <v>0</v>
      </c>
      <c r="BO48" s="151">
        <v>0</v>
      </c>
      <c r="BP48" s="151">
        <v>0</v>
      </c>
      <c r="BQ48" s="151">
        <v>0</v>
      </c>
      <c r="BR48" s="151">
        <v>0</v>
      </c>
      <c r="BS48" s="151">
        <v>0</v>
      </c>
      <c r="BT48" s="151">
        <v>0</v>
      </c>
      <c r="BU48" s="151">
        <v>0</v>
      </c>
      <c r="BV48" s="151">
        <v>0</v>
      </c>
      <c r="BW48" s="151">
        <v>0</v>
      </c>
      <c r="BX48" s="151">
        <v>0</v>
      </c>
      <c r="BY48" s="151">
        <v>0</v>
      </c>
      <c r="BZ48" s="151">
        <v>0</v>
      </c>
      <c r="CA48" s="151">
        <v>0</v>
      </c>
      <c r="CB48" s="151">
        <v>0</v>
      </c>
      <c r="CC48" s="151">
        <v>0</v>
      </c>
      <c r="CD48" s="151">
        <v>0</v>
      </c>
      <c r="CE48" s="151">
        <v>0</v>
      </c>
      <c r="CG48" s="151">
        <v>1</v>
      </c>
    </row>
    <row r="49" spans="1:85" x14ac:dyDescent="0.35">
      <c r="A49" s="20"/>
      <c r="B49" s="210" t="s">
        <v>158</v>
      </c>
      <c r="C49" s="211"/>
      <c r="D49" s="212">
        <v>0</v>
      </c>
      <c r="E49" s="212">
        <v>0</v>
      </c>
      <c r="F49" s="212">
        <v>0</v>
      </c>
      <c r="G49" s="213">
        <v>0</v>
      </c>
      <c r="H49" s="212">
        <v>0</v>
      </c>
      <c r="I49" s="212">
        <v>0</v>
      </c>
      <c r="J49" s="212">
        <v>0</v>
      </c>
      <c r="K49" s="213">
        <v>0</v>
      </c>
      <c r="L49" s="212">
        <v>0</v>
      </c>
      <c r="M49" s="212">
        <v>0</v>
      </c>
      <c r="N49" s="212">
        <v>0</v>
      </c>
      <c r="O49" s="213">
        <v>0</v>
      </c>
      <c r="P49" s="212">
        <v>0</v>
      </c>
      <c r="Q49" s="212">
        <v>0</v>
      </c>
      <c r="R49" s="212">
        <v>0</v>
      </c>
      <c r="S49" s="213">
        <v>0</v>
      </c>
      <c r="T49" s="212">
        <v>0</v>
      </c>
      <c r="U49" s="212">
        <v>0</v>
      </c>
      <c r="V49" s="212">
        <v>0</v>
      </c>
      <c r="W49" s="213">
        <v>0</v>
      </c>
      <c r="X49" s="212">
        <v>0</v>
      </c>
      <c r="Y49" s="212">
        <v>0</v>
      </c>
      <c r="Z49" s="212">
        <v>0</v>
      </c>
      <c r="AA49" s="213">
        <v>0</v>
      </c>
      <c r="AB49" s="212">
        <v>0</v>
      </c>
      <c r="AC49" s="212">
        <v>0</v>
      </c>
      <c r="AD49" s="212">
        <v>0</v>
      </c>
      <c r="AE49" s="213">
        <v>0</v>
      </c>
      <c r="AF49" s="212">
        <v>0</v>
      </c>
      <c r="AG49" s="212">
        <v>0</v>
      </c>
      <c r="AH49" s="212">
        <v>0</v>
      </c>
      <c r="AI49" s="213">
        <v>0</v>
      </c>
      <c r="AJ49" s="212">
        <v>0</v>
      </c>
      <c r="AK49" s="212">
        <v>0</v>
      </c>
      <c r="AL49" s="212">
        <v>0</v>
      </c>
      <c r="AM49" s="213">
        <v>0</v>
      </c>
      <c r="AN49" s="212">
        <v>0</v>
      </c>
      <c r="AO49" s="212">
        <v>0</v>
      </c>
      <c r="AP49" s="212">
        <v>0</v>
      </c>
      <c r="AQ49" s="213">
        <v>0</v>
      </c>
      <c r="AR49" s="212">
        <v>0</v>
      </c>
      <c r="AS49" s="212">
        <v>0</v>
      </c>
      <c r="AT49" s="212">
        <v>0</v>
      </c>
      <c r="AU49" s="213">
        <v>0</v>
      </c>
      <c r="AV49" s="212">
        <v>0</v>
      </c>
      <c r="AW49" s="212">
        <v>0</v>
      </c>
      <c r="AX49" s="212">
        <v>0</v>
      </c>
      <c r="AY49" s="213">
        <v>0</v>
      </c>
      <c r="AZ49" s="213">
        <v>0</v>
      </c>
      <c r="BA49" s="213">
        <v>0</v>
      </c>
      <c r="BB49" s="213">
        <v>0</v>
      </c>
      <c r="BC49" s="213">
        <v>0</v>
      </c>
      <c r="BD49" s="213">
        <v>0</v>
      </c>
      <c r="BE49" s="213">
        <v>0</v>
      </c>
      <c r="BF49" s="213">
        <v>0</v>
      </c>
      <c r="BG49" s="213">
        <v>0</v>
      </c>
      <c r="BH49" s="213">
        <v>0</v>
      </c>
      <c r="BI49" s="213">
        <v>0</v>
      </c>
      <c r="BJ49" s="213">
        <v>0</v>
      </c>
      <c r="BK49" s="213">
        <v>0</v>
      </c>
      <c r="BL49" s="213">
        <v>0</v>
      </c>
      <c r="BM49" s="213">
        <v>0</v>
      </c>
      <c r="BN49" s="213">
        <v>0</v>
      </c>
      <c r="BO49" s="213">
        <v>0</v>
      </c>
      <c r="BP49" s="213">
        <v>0</v>
      </c>
      <c r="BQ49" s="213">
        <v>0</v>
      </c>
      <c r="BR49" s="213">
        <v>0</v>
      </c>
      <c r="BS49" s="213">
        <v>0</v>
      </c>
      <c r="BT49" s="213">
        <v>0</v>
      </c>
      <c r="BU49" s="213">
        <v>0</v>
      </c>
      <c r="BV49" s="213">
        <v>0</v>
      </c>
      <c r="BW49" s="213">
        <v>0</v>
      </c>
      <c r="BX49" s="213">
        <v>0</v>
      </c>
      <c r="BY49" s="213">
        <v>0</v>
      </c>
      <c r="BZ49" s="213">
        <v>0</v>
      </c>
      <c r="CA49" s="213">
        <v>0</v>
      </c>
      <c r="CB49" s="213">
        <v>0</v>
      </c>
      <c r="CC49" s="213">
        <v>0</v>
      </c>
      <c r="CD49" s="213">
        <v>0</v>
      </c>
      <c r="CE49" s="213">
        <v>0</v>
      </c>
      <c r="CG49" s="243">
        <v>0</v>
      </c>
    </row>
    <row r="50" spans="1:85" x14ac:dyDescent="0.35">
      <c r="A50" s="20"/>
      <c r="B50" s="31" t="s">
        <v>63</v>
      </c>
      <c r="C50" s="57"/>
      <c r="D50" s="157">
        <v>0</v>
      </c>
      <c r="E50" s="157">
        <v>0</v>
      </c>
      <c r="F50" s="157">
        <v>0</v>
      </c>
      <c r="G50" s="161">
        <v>0</v>
      </c>
      <c r="H50" s="157">
        <v>0</v>
      </c>
      <c r="I50" s="157">
        <v>0</v>
      </c>
      <c r="J50" s="157">
        <v>0</v>
      </c>
      <c r="K50" s="161">
        <v>0</v>
      </c>
      <c r="L50" s="157">
        <v>0</v>
      </c>
      <c r="M50" s="157">
        <v>0</v>
      </c>
      <c r="N50" s="157">
        <v>0</v>
      </c>
      <c r="O50" s="161">
        <v>0</v>
      </c>
      <c r="P50" s="157">
        <v>0</v>
      </c>
      <c r="Q50" s="157">
        <v>0</v>
      </c>
      <c r="R50" s="157">
        <v>0</v>
      </c>
      <c r="S50" s="161">
        <v>0</v>
      </c>
      <c r="T50" s="157">
        <v>0</v>
      </c>
      <c r="U50" s="157">
        <v>0</v>
      </c>
      <c r="V50" s="157">
        <v>0</v>
      </c>
      <c r="W50" s="161">
        <v>0</v>
      </c>
      <c r="X50" s="157">
        <v>0</v>
      </c>
      <c r="Y50" s="157">
        <v>0</v>
      </c>
      <c r="Z50" s="157">
        <v>0</v>
      </c>
      <c r="AA50" s="161">
        <v>0</v>
      </c>
      <c r="AB50" s="157">
        <v>0</v>
      </c>
      <c r="AC50" s="157">
        <v>0</v>
      </c>
      <c r="AD50" s="157">
        <v>0</v>
      </c>
      <c r="AE50" s="161">
        <v>0</v>
      </c>
      <c r="AF50" s="157">
        <v>0</v>
      </c>
      <c r="AG50" s="157">
        <v>0</v>
      </c>
      <c r="AH50" s="157">
        <v>0</v>
      </c>
      <c r="AI50" s="161">
        <v>0</v>
      </c>
      <c r="AJ50" s="157">
        <v>0</v>
      </c>
      <c r="AK50" s="157">
        <v>0</v>
      </c>
      <c r="AL50" s="157">
        <v>0</v>
      </c>
      <c r="AM50" s="161">
        <v>0</v>
      </c>
      <c r="AN50" s="157">
        <v>0</v>
      </c>
      <c r="AO50" s="157">
        <v>0</v>
      </c>
      <c r="AP50" s="157">
        <v>0</v>
      </c>
      <c r="AQ50" s="161">
        <v>0</v>
      </c>
      <c r="AR50" s="157">
        <v>0</v>
      </c>
      <c r="AS50" s="157">
        <v>0</v>
      </c>
      <c r="AT50" s="157">
        <v>0</v>
      </c>
      <c r="AU50" s="161">
        <v>0</v>
      </c>
      <c r="AV50" s="157">
        <v>0</v>
      </c>
      <c r="AW50" s="157">
        <v>0</v>
      </c>
      <c r="AX50" s="157">
        <v>0</v>
      </c>
      <c r="AY50" s="161">
        <v>0</v>
      </c>
      <c r="AZ50" s="161">
        <v>0</v>
      </c>
      <c r="BA50" s="161">
        <v>0</v>
      </c>
      <c r="BB50" s="161">
        <v>0</v>
      </c>
      <c r="BC50" s="161">
        <v>0</v>
      </c>
      <c r="BD50" s="161">
        <v>0</v>
      </c>
      <c r="BE50" s="161">
        <v>0</v>
      </c>
      <c r="BF50" s="161">
        <v>0</v>
      </c>
      <c r="BG50" s="161">
        <v>0</v>
      </c>
      <c r="BH50" s="161">
        <v>0</v>
      </c>
      <c r="BI50" s="161">
        <v>0</v>
      </c>
      <c r="BJ50" s="161">
        <v>0</v>
      </c>
      <c r="BK50" s="161">
        <v>0</v>
      </c>
      <c r="BL50" s="161">
        <v>0</v>
      </c>
      <c r="BM50" s="161">
        <v>0</v>
      </c>
      <c r="BN50" s="161">
        <v>0</v>
      </c>
      <c r="BO50" s="161">
        <v>0</v>
      </c>
      <c r="BP50" s="161">
        <v>0</v>
      </c>
      <c r="BQ50" s="161">
        <v>0</v>
      </c>
      <c r="BR50" s="161">
        <v>0</v>
      </c>
      <c r="BS50" s="161">
        <v>0</v>
      </c>
      <c r="BT50" s="161">
        <v>0</v>
      </c>
      <c r="BU50" s="161">
        <v>0</v>
      </c>
      <c r="BV50" s="161">
        <v>0</v>
      </c>
      <c r="BW50" s="161">
        <v>0</v>
      </c>
      <c r="BX50" s="161">
        <v>0</v>
      </c>
      <c r="BY50" s="161">
        <v>0</v>
      </c>
      <c r="BZ50" s="161">
        <v>0</v>
      </c>
      <c r="CA50" s="161">
        <v>0</v>
      </c>
      <c r="CB50" s="161">
        <v>0</v>
      </c>
      <c r="CC50" s="161">
        <v>0</v>
      </c>
      <c r="CD50" s="161">
        <v>0</v>
      </c>
      <c r="CE50" s="161">
        <v>0</v>
      </c>
      <c r="CG50" s="157">
        <v>0</v>
      </c>
    </row>
    <row r="51" spans="1:85" x14ac:dyDescent="0.35">
      <c r="A51" s="20"/>
      <c r="B51" s="31" t="s">
        <v>64</v>
      </c>
      <c r="C51" s="207"/>
      <c r="D51" s="208">
        <v>0</v>
      </c>
      <c r="E51" s="208">
        <v>0</v>
      </c>
      <c r="F51" s="208">
        <v>0</v>
      </c>
      <c r="G51" s="209">
        <v>0</v>
      </c>
      <c r="H51" s="208">
        <v>0</v>
      </c>
      <c r="I51" s="208">
        <v>0</v>
      </c>
      <c r="J51" s="208">
        <v>0</v>
      </c>
      <c r="K51" s="209">
        <v>0</v>
      </c>
      <c r="L51" s="208">
        <v>0</v>
      </c>
      <c r="M51" s="208">
        <v>0</v>
      </c>
      <c r="N51" s="208">
        <v>0</v>
      </c>
      <c r="O51" s="209">
        <v>0</v>
      </c>
      <c r="P51" s="208">
        <v>0</v>
      </c>
      <c r="Q51" s="208">
        <v>0</v>
      </c>
      <c r="R51" s="208">
        <v>0</v>
      </c>
      <c r="S51" s="209">
        <v>0</v>
      </c>
      <c r="T51" s="208">
        <v>0</v>
      </c>
      <c r="U51" s="208">
        <v>0</v>
      </c>
      <c r="V51" s="208">
        <v>0</v>
      </c>
      <c r="W51" s="209">
        <v>0</v>
      </c>
      <c r="X51" s="208">
        <v>0</v>
      </c>
      <c r="Y51" s="208">
        <v>0</v>
      </c>
      <c r="Z51" s="208">
        <v>0</v>
      </c>
      <c r="AA51" s="209">
        <v>0</v>
      </c>
      <c r="AB51" s="208">
        <v>0</v>
      </c>
      <c r="AC51" s="208">
        <v>0</v>
      </c>
      <c r="AD51" s="208">
        <v>0</v>
      </c>
      <c r="AE51" s="209">
        <v>0</v>
      </c>
      <c r="AF51" s="208">
        <v>0</v>
      </c>
      <c r="AG51" s="208">
        <v>0</v>
      </c>
      <c r="AH51" s="208">
        <v>0</v>
      </c>
      <c r="AI51" s="209">
        <v>0</v>
      </c>
      <c r="AJ51" s="208">
        <v>0</v>
      </c>
      <c r="AK51" s="208">
        <v>0</v>
      </c>
      <c r="AL51" s="208">
        <v>0</v>
      </c>
      <c r="AM51" s="209">
        <v>0</v>
      </c>
      <c r="AN51" s="208">
        <v>0</v>
      </c>
      <c r="AO51" s="208">
        <v>0</v>
      </c>
      <c r="AP51" s="208">
        <v>0</v>
      </c>
      <c r="AQ51" s="209">
        <v>0</v>
      </c>
      <c r="AR51" s="208">
        <v>0</v>
      </c>
      <c r="AS51" s="208">
        <v>0</v>
      </c>
      <c r="AT51" s="208">
        <v>0</v>
      </c>
      <c r="AU51" s="209">
        <v>0</v>
      </c>
      <c r="AV51" s="208">
        <v>0</v>
      </c>
      <c r="AW51" s="208">
        <v>0</v>
      </c>
      <c r="AX51" s="208">
        <v>0</v>
      </c>
      <c r="AY51" s="209">
        <v>0</v>
      </c>
      <c r="AZ51" s="209">
        <v>0</v>
      </c>
      <c r="BA51" s="209">
        <v>0</v>
      </c>
      <c r="BB51" s="209">
        <v>0</v>
      </c>
      <c r="BC51" s="209">
        <v>0</v>
      </c>
      <c r="BD51" s="209">
        <v>0</v>
      </c>
      <c r="BE51" s="209">
        <v>0</v>
      </c>
      <c r="BF51" s="209">
        <v>0</v>
      </c>
      <c r="BG51" s="209">
        <v>0</v>
      </c>
      <c r="BH51" s="209">
        <v>0</v>
      </c>
      <c r="BI51" s="209">
        <v>0</v>
      </c>
      <c r="BJ51" s="209">
        <v>0</v>
      </c>
      <c r="BK51" s="209">
        <v>0</v>
      </c>
      <c r="BL51" s="209">
        <v>0</v>
      </c>
      <c r="BM51" s="209">
        <v>0</v>
      </c>
      <c r="BN51" s="209">
        <v>0</v>
      </c>
      <c r="BO51" s="209">
        <v>0</v>
      </c>
      <c r="BP51" s="209">
        <v>0</v>
      </c>
      <c r="BQ51" s="209">
        <v>0</v>
      </c>
      <c r="BR51" s="209">
        <v>0</v>
      </c>
      <c r="BS51" s="209">
        <v>0</v>
      </c>
      <c r="BT51" s="209">
        <v>0</v>
      </c>
      <c r="BU51" s="209">
        <v>0</v>
      </c>
      <c r="BV51" s="209">
        <v>0</v>
      </c>
      <c r="BW51" s="209">
        <v>0</v>
      </c>
      <c r="BX51" s="209">
        <v>0</v>
      </c>
      <c r="BY51" s="209">
        <v>0</v>
      </c>
      <c r="BZ51" s="209">
        <v>0</v>
      </c>
      <c r="CA51" s="209">
        <v>0</v>
      </c>
      <c r="CB51" s="209">
        <v>0</v>
      </c>
      <c r="CC51" s="209">
        <v>0</v>
      </c>
      <c r="CD51" s="209">
        <v>0</v>
      </c>
      <c r="CE51" s="209">
        <v>0</v>
      </c>
      <c r="CG51" s="208">
        <v>0</v>
      </c>
    </row>
    <row r="52" spans="1:85" x14ac:dyDescent="0.35">
      <c r="A52" s="20"/>
      <c r="B52" s="31" t="s">
        <v>65</v>
      </c>
      <c r="C52" s="207"/>
      <c r="D52" s="208">
        <v>0</v>
      </c>
      <c r="E52" s="208">
        <v>0</v>
      </c>
      <c r="F52" s="208">
        <v>0</v>
      </c>
      <c r="G52" s="209">
        <v>0</v>
      </c>
      <c r="H52" s="208">
        <v>0</v>
      </c>
      <c r="I52" s="208">
        <v>0</v>
      </c>
      <c r="J52" s="208">
        <v>0</v>
      </c>
      <c r="K52" s="209">
        <v>0</v>
      </c>
      <c r="L52" s="208">
        <v>0</v>
      </c>
      <c r="M52" s="208">
        <v>0</v>
      </c>
      <c r="N52" s="208">
        <v>0</v>
      </c>
      <c r="O52" s="209">
        <v>0</v>
      </c>
      <c r="P52" s="208">
        <v>0</v>
      </c>
      <c r="Q52" s="208">
        <v>0</v>
      </c>
      <c r="R52" s="208">
        <v>0</v>
      </c>
      <c r="S52" s="209">
        <v>0</v>
      </c>
      <c r="T52" s="208">
        <v>0</v>
      </c>
      <c r="U52" s="208">
        <v>0</v>
      </c>
      <c r="V52" s="208">
        <v>0</v>
      </c>
      <c r="W52" s="209">
        <v>0</v>
      </c>
      <c r="X52" s="208">
        <v>0</v>
      </c>
      <c r="Y52" s="208">
        <v>0</v>
      </c>
      <c r="Z52" s="208">
        <v>0</v>
      </c>
      <c r="AA52" s="209">
        <v>0</v>
      </c>
      <c r="AB52" s="208">
        <v>0</v>
      </c>
      <c r="AC52" s="208">
        <v>0</v>
      </c>
      <c r="AD52" s="208">
        <v>0</v>
      </c>
      <c r="AE52" s="209">
        <v>0</v>
      </c>
      <c r="AF52" s="208">
        <v>0</v>
      </c>
      <c r="AG52" s="208">
        <v>0</v>
      </c>
      <c r="AH52" s="208">
        <v>0</v>
      </c>
      <c r="AI52" s="209">
        <v>0</v>
      </c>
      <c r="AJ52" s="208">
        <v>0</v>
      </c>
      <c r="AK52" s="208">
        <v>0</v>
      </c>
      <c r="AL52" s="208">
        <v>0</v>
      </c>
      <c r="AM52" s="209">
        <v>0</v>
      </c>
      <c r="AN52" s="208">
        <v>0</v>
      </c>
      <c r="AO52" s="208">
        <v>0</v>
      </c>
      <c r="AP52" s="208">
        <v>0</v>
      </c>
      <c r="AQ52" s="209">
        <v>0</v>
      </c>
      <c r="AR52" s="208">
        <v>0</v>
      </c>
      <c r="AS52" s="208">
        <v>0</v>
      </c>
      <c r="AT52" s="208">
        <v>0</v>
      </c>
      <c r="AU52" s="209">
        <v>0</v>
      </c>
      <c r="AV52" s="208">
        <v>0</v>
      </c>
      <c r="AW52" s="208">
        <v>0</v>
      </c>
      <c r="AX52" s="208">
        <v>0</v>
      </c>
      <c r="AY52" s="209">
        <v>0</v>
      </c>
      <c r="AZ52" s="209">
        <v>0</v>
      </c>
      <c r="BA52" s="209">
        <v>0</v>
      </c>
      <c r="BB52" s="209">
        <v>0</v>
      </c>
      <c r="BC52" s="209">
        <v>0</v>
      </c>
      <c r="BD52" s="209">
        <v>0</v>
      </c>
      <c r="BE52" s="209">
        <v>0</v>
      </c>
      <c r="BF52" s="209">
        <v>0</v>
      </c>
      <c r="BG52" s="209">
        <v>0</v>
      </c>
      <c r="BH52" s="209">
        <v>0</v>
      </c>
      <c r="BI52" s="209">
        <v>0</v>
      </c>
      <c r="BJ52" s="209">
        <v>0</v>
      </c>
      <c r="BK52" s="209">
        <v>0</v>
      </c>
      <c r="BL52" s="209">
        <v>0</v>
      </c>
      <c r="BM52" s="209">
        <v>0</v>
      </c>
      <c r="BN52" s="209">
        <v>0</v>
      </c>
      <c r="BO52" s="209">
        <v>0</v>
      </c>
      <c r="BP52" s="209">
        <v>0</v>
      </c>
      <c r="BQ52" s="209">
        <v>0</v>
      </c>
      <c r="BR52" s="209">
        <v>0</v>
      </c>
      <c r="BS52" s="209">
        <v>0</v>
      </c>
      <c r="BT52" s="209">
        <v>0</v>
      </c>
      <c r="BU52" s="209">
        <v>0</v>
      </c>
      <c r="BV52" s="209">
        <v>0</v>
      </c>
      <c r="BW52" s="209">
        <v>0</v>
      </c>
      <c r="BX52" s="209">
        <v>0</v>
      </c>
      <c r="BY52" s="209">
        <v>0</v>
      </c>
      <c r="BZ52" s="209">
        <v>0</v>
      </c>
      <c r="CA52" s="209">
        <v>0</v>
      </c>
      <c r="CB52" s="209">
        <v>0</v>
      </c>
      <c r="CC52" s="209">
        <v>0</v>
      </c>
      <c r="CD52" s="209">
        <v>0</v>
      </c>
      <c r="CE52" s="209">
        <v>0</v>
      </c>
      <c r="CG52" s="208">
        <v>0</v>
      </c>
    </row>
    <row r="53" spans="1:85" x14ac:dyDescent="0.35">
      <c r="A53" s="20"/>
      <c r="B53" s="31" t="s">
        <v>66</v>
      </c>
      <c r="C53" s="207"/>
      <c r="D53" s="208">
        <v>0</v>
      </c>
      <c r="E53" s="208">
        <v>1</v>
      </c>
      <c r="F53" s="208">
        <v>0</v>
      </c>
      <c r="G53" s="209">
        <v>0</v>
      </c>
      <c r="H53" s="208">
        <v>0</v>
      </c>
      <c r="I53" s="208">
        <v>0</v>
      </c>
      <c r="J53" s="208">
        <v>0</v>
      </c>
      <c r="K53" s="209">
        <v>0</v>
      </c>
      <c r="L53" s="208">
        <v>0</v>
      </c>
      <c r="M53" s="208">
        <v>0</v>
      </c>
      <c r="N53" s="208">
        <v>0</v>
      </c>
      <c r="O53" s="209">
        <v>0</v>
      </c>
      <c r="P53" s="208">
        <v>0</v>
      </c>
      <c r="Q53" s="208">
        <v>0</v>
      </c>
      <c r="R53" s="208">
        <v>0</v>
      </c>
      <c r="S53" s="209">
        <v>0</v>
      </c>
      <c r="T53" s="208">
        <v>0</v>
      </c>
      <c r="U53" s="208">
        <v>0</v>
      </c>
      <c r="V53" s="208">
        <v>0</v>
      </c>
      <c r="W53" s="209">
        <v>0</v>
      </c>
      <c r="X53" s="208">
        <v>0</v>
      </c>
      <c r="Y53" s="208">
        <v>0</v>
      </c>
      <c r="Z53" s="208">
        <v>0</v>
      </c>
      <c r="AA53" s="209">
        <v>0</v>
      </c>
      <c r="AB53" s="208">
        <v>0</v>
      </c>
      <c r="AC53" s="208">
        <v>0</v>
      </c>
      <c r="AD53" s="208">
        <v>0</v>
      </c>
      <c r="AE53" s="209">
        <v>0</v>
      </c>
      <c r="AF53" s="208">
        <v>0</v>
      </c>
      <c r="AG53" s="208">
        <v>0</v>
      </c>
      <c r="AH53" s="208">
        <v>0</v>
      </c>
      <c r="AI53" s="209">
        <v>0</v>
      </c>
      <c r="AJ53" s="208">
        <v>0</v>
      </c>
      <c r="AK53" s="208">
        <v>0</v>
      </c>
      <c r="AL53" s="208">
        <v>0</v>
      </c>
      <c r="AM53" s="209">
        <v>0</v>
      </c>
      <c r="AN53" s="208">
        <v>0</v>
      </c>
      <c r="AO53" s="208">
        <v>0</v>
      </c>
      <c r="AP53" s="208">
        <v>0</v>
      </c>
      <c r="AQ53" s="209">
        <v>0</v>
      </c>
      <c r="AR53" s="208">
        <v>0</v>
      </c>
      <c r="AS53" s="208">
        <v>0</v>
      </c>
      <c r="AT53" s="208">
        <v>0</v>
      </c>
      <c r="AU53" s="209">
        <v>0</v>
      </c>
      <c r="AV53" s="208">
        <v>0</v>
      </c>
      <c r="AW53" s="208">
        <v>0</v>
      </c>
      <c r="AX53" s="208">
        <v>0</v>
      </c>
      <c r="AY53" s="209">
        <v>0</v>
      </c>
      <c r="AZ53" s="209">
        <v>0</v>
      </c>
      <c r="BA53" s="209">
        <v>0</v>
      </c>
      <c r="BB53" s="209">
        <v>0</v>
      </c>
      <c r="BC53" s="209">
        <v>0</v>
      </c>
      <c r="BD53" s="209">
        <v>0</v>
      </c>
      <c r="BE53" s="209">
        <v>0</v>
      </c>
      <c r="BF53" s="209">
        <v>0</v>
      </c>
      <c r="BG53" s="209">
        <v>0</v>
      </c>
      <c r="BH53" s="209">
        <v>0</v>
      </c>
      <c r="BI53" s="209">
        <v>0</v>
      </c>
      <c r="BJ53" s="209">
        <v>0</v>
      </c>
      <c r="BK53" s="209">
        <v>0</v>
      </c>
      <c r="BL53" s="209">
        <v>0</v>
      </c>
      <c r="BM53" s="209">
        <v>0</v>
      </c>
      <c r="BN53" s="209">
        <v>0</v>
      </c>
      <c r="BO53" s="209">
        <v>0</v>
      </c>
      <c r="BP53" s="209">
        <v>0</v>
      </c>
      <c r="BQ53" s="209">
        <v>0</v>
      </c>
      <c r="BR53" s="209">
        <v>0</v>
      </c>
      <c r="BS53" s="209">
        <v>0</v>
      </c>
      <c r="BT53" s="209">
        <v>0</v>
      </c>
      <c r="BU53" s="209">
        <v>0</v>
      </c>
      <c r="BV53" s="209">
        <v>0</v>
      </c>
      <c r="BW53" s="209">
        <v>0</v>
      </c>
      <c r="BX53" s="209">
        <v>0</v>
      </c>
      <c r="BY53" s="209">
        <v>0</v>
      </c>
      <c r="BZ53" s="209">
        <v>0</v>
      </c>
      <c r="CA53" s="209">
        <v>0</v>
      </c>
      <c r="CB53" s="209">
        <v>0</v>
      </c>
      <c r="CC53" s="209">
        <v>0</v>
      </c>
      <c r="CD53" s="209">
        <v>0</v>
      </c>
      <c r="CE53" s="209">
        <v>0</v>
      </c>
      <c r="CG53" s="208">
        <v>1</v>
      </c>
    </row>
    <row r="54" spans="1:85" x14ac:dyDescent="0.35">
      <c r="A54" s="20"/>
      <c r="B54" s="58" t="s">
        <v>72</v>
      </c>
      <c r="C54" s="59"/>
      <c r="D54" s="159">
        <v>0</v>
      </c>
      <c r="E54" s="159">
        <v>0</v>
      </c>
      <c r="F54" s="159">
        <v>0</v>
      </c>
      <c r="G54" s="163">
        <v>0</v>
      </c>
      <c r="H54" s="159">
        <v>0</v>
      </c>
      <c r="I54" s="159">
        <v>0</v>
      </c>
      <c r="J54" s="159">
        <v>0</v>
      </c>
      <c r="K54" s="163">
        <v>0</v>
      </c>
      <c r="L54" s="159">
        <v>0</v>
      </c>
      <c r="M54" s="159">
        <v>0</v>
      </c>
      <c r="N54" s="159">
        <v>0</v>
      </c>
      <c r="O54" s="163">
        <v>0</v>
      </c>
      <c r="P54" s="159">
        <v>0</v>
      </c>
      <c r="Q54" s="159">
        <v>0</v>
      </c>
      <c r="R54" s="159">
        <v>0</v>
      </c>
      <c r="S54" s="163">
        <v>0</v>
      </c>
      <c r="T54" s="159">
        <v>0</v>
      </c>
      <c r="U54" s="159">
        <v>0</v>
      </c>
      <c r="V54" s="159">
        <v>0</v>
      </c>
      <c r="W54" s="163">
        <v>0</v>
      </c>
      <c r="X54" s="159">
        <v>0</v>
      </c>
      <c r="Y54" s="159">
        <v>0</v>
      </c>
      <c r="Z54" s="159">
        <v>0</v>
      </c>
      <c r="AA54" s="163">
        <v>0</v>
      </c>
      <c r="AB54" s="159">
        <v>0</v>
      </c>
      <c r="AC54" s="159">
        <v>0</v>
      </c>
      <c r="AD54" s="159">
        <v>0</v>
      </c>
      <c r="AE54" s="163">
        <v>0</v>
      </c>
      <c r="AF54" s="159">
        <v>0</v>
      </c>
      <c r="AG54" s="159">
        <v>0</v>
      </c>
      <c r="AH54" s="159">
        <v>0</v>
      </c>
      <c r="AI54" s="163">
        <v>0</v>
      </c>
      <c r="AJ54" s="159">
        <v>0</v>
      </c>
      <c r="AK54" s="159">
        <v>0</v>
      </c>
      <c r="AL54" s="159">
        <v>0</v>
      </c>
      <c r="AM54" s="163">
        <v>0</v>
      </c>
      <c r="AN54" s="159">
        <v>0</v>
      </c>
      <c r="AO54" s="159">
        <v>0</v>
      </c>
      <c r="AP54" s="159">
        <v>0</v>
      </c>
      <c r="AQ54" s="163">
        <v>0</v>
      </c>
      <c r="AR54" s="159">
        <v>0</v>
      </c>
      <c r="AS54" s="159">
        <v>0</v>
      </c>
      <c r="AT54" s="159">
        <v>0</v>
      </c>
      <c r="AU54" s="163">
        <v>0</v>
      </c>
      <c r="AV54" s="159">
        <v>0</v>
      </c>
      <c r="AW54" s="159">
        <v>0</v>
      </c>
      <c r="AX54" s="159">
        <v>0</v>
      </c>
      <c r="AY54" s="163">
        <v>0</v>
      </c>
      <c r="AZ54" s="163">
        <v>0</v>
      </c>
      <c r="BA54" s="163">
        <v>0</v>
      </c>
      <c r="BB54" s="163">
        <v>0</v>
      </c>
      <c r="BC54" s="163">
        <v>0</v>
      </c>
      <c r="BD54" s="163">
        <v>0</v>
      </c>
      <c r="BE54" s="163">
        <v>0</v>
      </c>
      <c r="BF54" s="163">
        <v>0</v>
      </c>
      <c r="BG54" s="163">
        <v>0</v>
      </c>
      <c r="BH54" s="163">
        <v>0</v>
      </c>
      <c r="BI54" s="163">
        <v>0</v>
      </c>
      <c r="BJ54" s="163">
        <v>0</v>
      </c>
      <c r="BK54" s="163">
        <v>0</v>
      </c>
      <c r="BL54" s="163">
        <v>0</v>
      </c>
      <c r="BM54" s="163">
        <v>0</v>
      </c>
      <c r="BN54" s="163">
        <v>0</v>
      </c>
      <c r="BO54" s="163">
        <v>0</v>
      </c>
      <c r="BP54" s="163">
        <v>0</v>
      </c>
      <c r="BQ54" s="163">
        <v>0</v>
      </c>
      <c r="BR54" s="163">
        <v>0</v>
      </c>
      <c r="BS54" s="163">
        <v>0</v>
      </c>
      <c r="BT54" s="163">
        <v>0</v>
      </c>
      <c r="BU54" s="163">
        <v>0</v>
      </c>
      <c r="BV54" s="163">
        <v>0</v>
      </c>
      <c r="BW54" s="163">
        <v>0</v>
      </c>
      <c r="BX54" s="163">
        <v>0</v>
      </c>
      <c r="BY54" s="163">
        <v>0</v>
      </c>
      <c r="BZ54" s="163">
        <v>0</v>
      </c>
      <c r="CA54" s="163">
        <v>0</v>
      </c>
      <c r="CB54" s="163">
        <v>0</v>
      </c>
      <c r="CC54" s="163">
        <v>0</v>
      </c>
      <c r="CD54" s="163">
        <v>0</v>
      </c>
      <c r="CE54" s="163">
        <v>0</v>
      </c>
      <c r="CG54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6"/>
  <sheetViews>
    <sheetView zoomScale="85" zoomScaleNormal="85" workbookViewId="0"/>
  </sheetViews>
  <sheetFormatPr defaultColWidth="9.08984375" defaultRowHeight="14.5" x14ac:dyDescent="0.35"/>
  <cols>
    <col min="1" max="1" width="2" style="7" customWidth="1"/>
    <col min="2" max="2" width="14.6328125" style="20" customWidth="1"/>
    <col min="3" max="3" width="41.54296875" style="20" customWidth="1"/>
    <col min="4" max="4" width="18.54296875" style="20" customWidth="1"/>
    <col min="5" max="5" width="15.36328125" style="20" customWidth="1"/>
    <col min="6" max="6" width="24.6328125" style="20" customWidth="1"/>
    <col min="7" max="7" width="21.6328125" style="20" customWidth="1"/>
    <col min="8" max="14" width="15.36328125" style="20" customWidth="1"/>
    <col min="15" max="16384" width="9.08984375" style="20"/>
  </cols>
  <sheetData>
    <row r="1" spans="1:14" s="1" customFormat="1" ht="14.15" customHeight="1" x14ac:dyDescent="0.3">
      <c r="B1" s="2" t="s">
        <v>0</v>
      </c>
    </row>
    <row r="2" spans="1:14" s="1" customFormat="1" ht="14.15" customHeight="1" x14ac:dyDescent="0.3"/>
    <row r="3" spans="1:14" s="7" customFormat="1" ht="18.75" customHeight="1" x14ac:dyDescent="0.3">
      <c r="A3" s="3"/>
      <c r="B3" s="4" t="s">
        <v>1</v>
      </c>
      <c r="C3" s="5" t="s">
        <v>145</v>
      </c>
      <c r="D3" s="5"/>
      <c r="E3" s="19"/>
      <c r="F3" s="19"/>
      <c r="G3" s="3"/>
    </row>
    <row r="4" spans="1:14" s="7" customFormat="1" ht="29.4" customHeight="1" x14ac:dyDescent="0.35">
      <c r="A4" s="3"/>
      <c r="B4" s="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14" s="7" customFormat="1" ht="14.4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14" s="7" customFormat="1" ht="14.4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14" s="7" customFormat="1" ht="14.4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14" s="7" customFormat="1" ht="12.65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14" s="7" customFormat="1" ht="12.65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14" s="7" customFormat="1" ht="14.4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14" s="7" customFormat="1" ht="12.65" x14ac:dyDescent="0.2">
      <c r="A12" s="3"/>
      <c r="B12" s="3"/>
      <c r="C12" s="3"/>
      <c r="D12" s="3"/>
      <c r="E12" s="3"/>
      <c r="F12" s="3"/>
      <c r="G12" s="3"/>
    </row>
    <row r="13" spans="1:14" ht="16.25" x14ac:dyDescent="0.3">
      <c r="A13" s="3"/>
      <c r="B13" s="251" t="s">
        <v>73</v>
      </c>
      <c r="C13" s="251"/>
      <c r="D13" s="251"/>
      <c r="E13" s="251"/>
      <c r="F13" s="251"/>
      <c r="G13" s="251"/>
    </row>
    <row r="14" spans="1:14" ht="10.25" customHeight="1" x14ac:dyDescent="0.3">
      <c r="A14" s="3"/>
      <c r="B14" s="19"/>
      <c r="C14" s="19"/>
      <c r="D14" s="19"/>
      <c r="E14" s="19"/>
      <c r="F14" s="19"/>
      <c r="G14" s="19"/>
    </row>
    <row r="15" spans="1:14" x14ac:dyDescent="0.35">
      <c r="A15" s="3"/>
      <c r="B15" s="3"/>
      <c r="C15" s="3"/>
      <c r="D15" s="254" t="s">
        <v>74</v>
      </c>
      <c r="E15" s="255"/>
      <c r="F15" s="255"/>
      <c r="G15" s="256"/>
    </row>
    <row r="16" spans="1:14" s="23" customFormat="1" ht="39" customHeight="1" x14ac:dyDescent="0.35">
      <c r="A16" s="3"/>
      <c r="B16" s="21" t="s">
        <v>59</v>
      </c>
      <c r="C16" s="22"/>
      <c r="D16" s="203" t="s">
        <v>75</v>
      </c>
      <c r="E16" s="204" t="s">
        <v>76</v>
      </c>
      <c r="F16" s="204" t="s">
        <v>189</v>
      </c>
      <c r="G16" s="204" t="s">
        <v>21</v>
      </c>
    </row>
    <row r="17" spans="1:22" ht="14.4" x14ac:dyDescent="0.3">
      <c r="B17" s="252" t="s">
        <v>21</v>
      </c>
      <c r="C17" s="253"/>
      <c r="D17" s="151">
        <v>86833</v>
      </c>
      <c r="E17" s="151">
        <v>3868</v>
      </c>
      <c r="F17" s="151">
        <v>0</v>
      </c>
      <c r="G17" s="151">
        <v>90701</v>
      </c>
    </row>
    <row r="18" spans="1:22" s="7" customFormat="1" ht="6.75" customHeight="1" x14ac:dyDescent="0.2">
      <c r="D18" s="152"/>
      <c r="E18" s="153"/>
      <c r="F18" s="153"/>
      <c r="G18" s="153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ht="14.4" x14ac:dyDescent="0.3">
      <c r="A19" s="20"/>
      <c r="B19" s="27" t="s">
        <v>62</v>
      </c>
      <c r="C19" s="56"/>
      <c r="D19" s="154">
        <v>41</v>
      </c>
      <c r="E19" s="154">
        <v>9</v>
      </c>
      <c r="F19" s="154">
        <v>0</v>
      </c>
      <c r="G19" s="160">
        <v>50</v>
      </c>
    </row>
    <row r="20" spans="1:22" ht="14.4" x14ac:dyDescent="0.3">
      <c r="A20" s="20"/>
      <c r="B20" s="31" t="s">
        <v>63</v>
      </c>
      <c r="C20" s="57"/>
      <c r="D20" s="157">
        <v>601</v>
      </c>
      <c r="E20" s="157">
        <v>112</v>
      </c>
      <c r="F20" s="157">
        <v>0</v>
      </c>
      <c r="G20" s="161">
        <v>713</v>
      </c>
    </row>
    <row r="21" spans="1:22" ht="14.4" x14ac:dyDescent="0.3">
      <c r="A21" s="20"/>
      <c r="B21" s="31" t="s">
        <v>64</v>
      </c>
      <c r="C21" s="57"/>
      <c r="D21" s="157">
        <v>6057</v>
      </c>
      <c r="E21" s="157">
        <v>700</v>
      </c>
      <c r="F21" s="157">
        <v>0</v>
      </c>
      <c r="G21" s="161">
        <v>6757</v>
      </c>
    </row>
    <row r="22" spans="1:22" ht="14.4" x14ac:dyDescent="0.3">
      <c r="A22" s="20"/>
      <c r="B22" s="31" t="s">
        <v>65</v>
      </c>
      <c r="C22" s="57"/>
      <c r="D22" s="157">
        <v>33213</v>
      </c>
      <c r="E22" s="157">
        <v>1609</v>
      </c>
      <c r="F22" s="157">
        <v>0</v>
      </c>
      <c r="G22" s="161">
        <v>34822</v>
      </c>
    </row>
    <row r="23" spans="1:22" ht="14.4" x14ac:dyDescent="0.3">
      <c r="A23" s="20"/>
      <c r="B23" s="31" t="s">
        <v>66</v>
      </c>
      <c r="C23" s="57"/>
      <c r="D23" s="157">
        <v>46921</v>
      </c>
      <c r="E23" s="157">
        <v>1437</v>
      </c>
      <c r="F23" s="157">
        <v>0</v>
      </c>
      <c r="G23" s="161">
        <v>48358</v>
      </c>
    </row>
    <row r="24" spans="1:22" x14ac:dyDescent="0.35">
      <c r="A24" s="20"/>
      <c r="B24" s="58" t="s">
        <v>72</v>
      </c>
      <c r="C24" s="59"/>
      <c r="D24" s="162">
        <v>0</v>
      </c>
      <c r="E24" s="159">
        <v>1</v>
      </c>
      <c r="F24" s="159">
        <v>0</v>
      </c>
      <c r="G24" s="163">
        <v>1</v>
      </c>
    </row>
    <row r="25" spans="1:22" x14ac:dyDescent="0.35">
      <c r="A25" s="20"/>
      <c r="B25" s="50"/>
      <c r="C25" s="51"/>
      <c r="D25" s="52"/>
      <c r="E25" s="53"/>
      <c r="F25" s="53"/>
      <c r="G25" s="53"/>
    </row>
    <row r="29" spans="1:22" x14ac:dyDescent="0.35">
      <c r="C29" s="54"/>
    </row>
    <row r="36" spans="4:6" x14ac:dyDescent="0.35">
      <c r="D36" s="55"/>
      <c r="E36" s="55"/>
      <c r="F36" s="55"/>
    </row>
  </sheetData>
  <mergeCells count="4">
    <mergeCell ref="B13:G13"/>
    <mergeCell ref="D15:G15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G46"/>
  <sheetViews>
    <sheetView zoomScale="85" zoomScaleNormal="85" workbookViewId="0"/>
  </sheetViews>
  <sheetFormatPr defaultColWidth="9.08984375" defaultRowHeight="14.5" x14ac:dyDescent="0.35"/>
  <cols>
    <col min="1" max="1" width="2" style="7" customWidth="1"/>
    <col min="2" max="2" width="17" style="20" customWidth="1"/>
    <col min="3" max="3" width="41.54296875" style="20" customWidth="1"/>
    <col min="4" max="83" width="15.81640625" style="20" customWidth="1"/>
    <col min="84" max="84" width="2.54296875" style="20" customWidth="1"/>
    <col min="85" max="85" width="15.81640625" style="20" customWidth="1"/>
    <col min="86" max="16384" width="9.08984375" style="20"/>
  </cols>
  <sheetData>
    <row r="1" spans="1:85" s="1" customFormat="1" ht="14.15" customHeight="1" x14ac:dyDescent="0.35">
      <c r="B1" s="2" t="s">
        <v>0</v>
      </c>
      <c r="E1" s="244" t="s">
        <v>198</v>
      </c>
    </row>
    <row r="2" spans="1:85" s="1" customFormat="1" ht="14.15" customHeight="1" x14ac:dyDescent="0.35"/>
    <row r="3" spans="1:85" s="7" customFormat="1" ht="18.75" customHeight="1" x14ac:dyDescent="0.3">
      <c r="A3" s="3"/>
      <c r="B3" s="4" t="s">
        <v>1</v>
      </c>
      <c r="C3" s="5" t="s">
        <v>177</v>
      </c>
      <c r="D3" s="5"/>
      <c r="E3" s="214"/>
      <c r="F3" s="214"/>
      <c r="G3" s="3"/>
    </row>
    <row r="4" spans="1:85" s="7" customFormat="1" ht="29.4" customHeight="1" x14ac:dyDescent="0.35">
      <c r="A4" s="3"/>
      <c r="B4" s="4" t="s">
        <v>3</v>
      </c>
      <c r="C4" s="249" t="s">
        <v>183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85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85" s="7" customFormat="1" x14ac:dyDescent="0.3">
      <c r="A6" s="3"/>
      <c r="B6" s="8" t="s">
        <v>5</v>
      </c>
      <c r="C6" s="12" t="s">
        <v>6</v>
      </c>
      <c r="D6" s="12"/>
      <c r="E6" s="11"/>
      <c r="F6" s="11"/>
      <c r="G6" s="11"/>
    </row>
    <row r="7" spans="1:85" s="7" customFormat="1" x14ac:dyDescent="0.3">
      <c r="A7" s="3"/>
      <c r="B7" s="8" t="s">
        <v>7</v>
      </c>
      <c r="C7" s="12" t="s">
        <v>8</v>
      </c>
      <c r="D7" s="12"/>
      <c r="E7" s="11"/>
      <c r="F7" s="11"/>
      <c r="G7" s="11"/>
    </row>
    <row r="8" spans="1:85" s="7" customFormat="1" x14ac:dyDescent="0.3">
      <c r="A8" s="3"/>
      <c r="B8" s="8" t="s">
        <v>9</v>
      </c>
      <c r="C8" s="13" t="s">
        <v>197</v>
      </c>
      <c r="D8" s="14"/>
      <c r="E8" s="11"/>
      <c r="F8" s="11"/>
      <c r="G8" s="11"/>
    </row>
    <row r="9" spans="1:85" s="7" customFormat="1" ht="13.5" x14ac:dyDescent="0.3">
      <c r="A9" s="3"/>
      <c r="B9" s="8" t="s">
        <v>10</v>
      </c>
      <c r="C9" s="12" t="s">
        <v>11</v>
      </c>
      <c r="D9" s="15"/>
      <c r="E9" s="12"/>
      <c r="F9" s="12"/>
      <c r="G9" s="3"/>
    </row>
    <row r="10" spans="1:85" s="7" customFormat="1" ht="13.5" x14ac:dyDescent="0.3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85" s="7" customFormat="1" x14ac:dyDescent="0.35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85" s="7" customFormat="1" ht="13.5" x14ac:dyDescent="0.3">
      <c r="A12" s="3"/>
      <c r="B12" s="3"/>
      <c r="C12" s="3"/>
      <c r="D12" s="3"/>
      <c r="E12" s="3"/>
      <c r="F12" s="3"/>
      <c r="G12" s="3"/>
    </row>
    <row r="13" spans="1:85" ht="15.5" x14ac:dyDescent="0.35">
      <c r="A13" s="3"/>
      <c r="B13" s="251" t="s">
        <v>185</v>
      </c>
      <c r="C13" s="251"/>
      <c r="D13" s="251"/>
      <c r="E13" s="251"/>
      <c r="F13" s="251"/>
      <c r="G13" s="251"/>
    </row>
    <row r="14" spans="1:85" ht="15.5" x14ac:dyDescent="0.35">
      <c r="A14" s="3"/>
      <c r="B14" s="214"/>
      <c r="C14" s="214"/>
      <c r="D14" s="214"/>
      <c r="E14" s="214"/>
      <c r="F14" s="214"/>
      <c r="G14" s="214"/>
      <c r="CE14" s="271" t="s">
        <v>198</v>
      </c>
    </row>
    <row r="15" spans="1:85" s="23" customFormat="1" ht="27" x14ac:dyDescent="0.35">
      <c r="A15" s="3"/>
      <c r="B15" s="21" t="s">
        <v>74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G15" s="206" t="s">
        <v>21</v>
      </c>
    </row>
    <row r="16" spans="1:85" x14ac:dyDescent="0.35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5472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1370</v>
      </c>
      <c r="AN16" s="151">
        <v>1647</v>
      </c>
      <c r="AO16" s="151">
        <v>1923</v>
      </c>
      <c r="AP16" s="151">
        <v>2079</v>
      </c>
      <c r="AQ16" s="151">
        <v>2129</v>
      </c>
      <c r="AR16" s="151">
        <v>1943</v>
      </c>
      <c r="AS16" s="151">
        <v>2009</v>
      </c>
      <c r="AT16" s="151">
        <v>2231</v>
      </c>
      <c r="AU16" s="151">
        <v>2826</v>
      </c>
      <c r="AV16" s="151">
        <v>3358</v>
      </c>
      <c r="AW16" s="151">
        <v>4576</v>
      </c>
      <c r="AX16" s="151">
        <v>5579</v>
      </c>
      <c r="AY16" s="151">
        <v>5677</v>
      </c>
      <c r="AZ16" s="151">
        <v>4688</v>
      </c>
      <c r="BA16" s="151">
        <v>3676</v>
      </c>
      <c r="BB16" s="151">
        <v>2773</v>
      </c>
      <c r="BC16" s="151">
        <v>2077</v>
      </c>
      <c r="BD16" s="151">
        <v>1321</v>
      </c>
      <c r="BE16" s="151">
        <v>905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145</v>
      </c>
      <c r="BK16" s="151">
        <v>116</v>
      </c>
      <c r="BL16" s="151">
        <v>100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76</v>
      </c>
      <c r="BV16" s="151">
        <v>112</v>
      </c>
      <c r="BW16" s="151">
        <v>145</v>
      </c>
      <c r="BX16" s="151">
        <v>226</v>
      </c>
      <c r="BY16" s="151">
        <v>342</v>
      </c>
      <c r="BZ16" s="151">
        <v>404</v>
      </c>
      <c r="CA16" s="151">
        <v>422</v>
      </c>
      <c r="CB16" s="151">
        <v>432</v>
      </c>
      <c r="CC16" s="151">
        <v>503</v>
      </c>
      <c r="CD16" s="151">
        <v>504</v>
      </c>
      <c r="CE16" s="151">
        <v>142</v>
      </c>
      <c r="CG16" s="151">
        <v>90701</v>
      </c>
    </row>
    <row r="17" spans="1:85" x14ac:dyDescent="0.35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1</v>
      </c>
      <c r="BV17" s="213">
        <v>2</v>
      </c>
      <c r="BW17" s="213">
        <v>0</v>
      </c>
      <c r="BX17" s="213">
        <v>1</v>
      </c>
      <c r="BY17" s="213">
        <v>1</v>
      </c>
      <c r="BZ17" s="213">
        <v>0</v>
      </c>
      <c r="CA17" s="213">
        <v>0</v>
      </c>
      <c r="CB17" s="213">
        <v>0</v>
      </c>
      <c r="CC17" s="213">
        <v>0</v>
      </c>
      <c r="CD17" s="213">
        <v>2</v>
      </c>
      <c r="CE17" s="213">
        <v>1</v>
      </c>
      <c r="CG17" s="243">
        <v>50</v>
      </c>
    </row>
    <row r="18" spans="1:85" x14ac:dyDescent="0.35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16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6</v>
      </c>
      <c r="BV18" s="161">
        <v>4</v>
      </c>
      <c r="BW18" s="161">
        <v>2</v>
      </c>
      <c r="BX18" s="161">
        <v>10</v>
      </c>
      <c r="BY18" s="161">
        <v>7</v>
      </c>
      <c r="BZ18" s="161">
        <v>11</v>
      </c>
      <c r="CA18" s="161">
        <v>13</v>
      </c>
      <c r="CB18" s="161">
        <v>15</v>
      </c>
      <c r="CC18" s="161">
        <v>15</v>
      </c>
      <c r="CD18" s="161">
        <v>12</v>
      </c>
      <c r="CE18" s="161">
        <v>1</v>
      </c>
      <c r="CG18" s="157">
        <v>713</v>
      </c>
    </row>
    <row r="19" spans="1:85" x14ac:dyDescent="0.35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102</v>
      </c>
      <c r="AP19" s="208">
        <v>108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391</v>
      </c>
      <c r="AY19" s="209">
        <v>413</v>
      </c>
      <c r="AZ19" s="209">
        <v>375</v>
      </c>
      <c r="BA19" s="209">
        <v>310</v>
      </c>
      <c r="BB19" s="209">
        <v>236</v>
      </c>
      <c r="BC19" s="209">
        <v>187</v>
      </c>
      <c r="BD19" s="209">
        <v>121</v>
      </c>
      <c r="BE19" s="209">
        <v>87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7</v>
      </c>
      <c r="BR19" s="209">
        <v>7</v>
      </c>
      <c r="BS19" s="209">
        <v>8</v>
      </c>
      <c r="BT19" s="209">
        <v>15</v>
      </c>
      <c r="BU19" s="209">
        <v>9</v>
      </c>
      <c r="BV19" s="209">
        <v>18</v>
      </c>
      <c r="BW19" s="209">
        <v>25</v>
      </c>
      <c r="BX19" s="209">
        <v>25</v>
      </c>
      <c r="BY19" s="209">
        <v>46</v>
      </c>
      <c r="BZ19" s="209">
        <v>55</v>
      </c>
      <c r="CA19" s="209">
        <v>63</v>
      </c>
      <c r="CB19" s="209">
        <v>69</v>
      </c>
      <c r="CC19" s="209">
        <v>69</v>
      </c>
      <c r="CD19" s="209">
        <v>55</v>
      </c>
      <c r="CE19" s="209">
        <v>15</v>
      </c>
      <c r="CG19" s="208">
        <v>6757</v>
      </c>
    </row>
    <row r="20" spans="1:85" x14ac:dyDescent="0.35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510</v>
      </c>
      <c r="AN20" s="208">
        <v>624</v>
      </c>
      <c r="AO20" s="208">
        <v>750</v>
      </c>
      <c r="AP20" s="208">
        <v>776</v>
      </c>
      <c r="AQ20" s="209">
        <v>812</v>
      </c>
      <c r="AR20" s="208">
        <v>756</v>
      </c>
      <c r="AS20" s="208">
        <v>717</v>
      </c>
      <c r="AT20" s="208">
        <v>784</v>
      </c>
      <c r="AU20" s="209">
        <v>1032</v>
      </c>
      <c r="AV20" s="208">
        <v>1176</v>
      </c>
      <c r="AW20" s="208">
        <v>1706</v>
      </c>
      <c r="AX20" s="208">
        <v>2109</v>
      </c>
      <c r="AY20" s="209">
        <v>2182</v>
      </c>
      <c r="AZ20" s="209">
        <v>1775</v>
      </c>
      <c r="BA20" s="209">
        <v>1473</v>
      </c>
      <c r="BB20" s="209">
        <v>1144</v>
      </c>
      <c r="BC20" s="209">
        <v>879</v>
      </c>
      <c r="BD20" s="209">
        <v>565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87</v>
      </c>
      <c r="BJ20" s="209">
        <v>50</v>
      </c>
      <c r="BK20" s="209">
        <v>48</v>
      </c>
      <c r="BL20" s="209">
        <v>48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29</v>
      </c>
      <c r="BU20" s="209">
        <v>29</v>
      </c>
      <c r="BV20" s="209">
        <v>43</v>
      </c>
      <c r="BW20" s="209">
        <v>61</v>
      </c>
      <c r="BX20" s="209">
        <v>97</v>
      </c>
      <c r="BY20" s="209">
        <v>138</v>
      </c>
      <c r="BZ20" s="209">
        <v>174</v>
      </c>
      <c r="CA20" s="209">
        <v>182</v>
      </c>
      <c r="CB20" s="209">
        <v>173</v>
      </c>
      <c r="CC20" s="209">
        <v>212</v>
      </c>
      <c r="CD20" s="209">
        <v>211</v>
      </c>
      <c r="CE20" s="209">
        <v>58</v>
      </c>
      <c r="CG20" s="208">
        <v>34822</v>
      </c>
    </row>
    <row r="21" spans="1:85" x14ac:dyDescent="0.35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2739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468</v>
      </c>
      <c r="R21" s="208">
        <v>378</v>
      </c>
      <c r="S21" s="209">
        <v>252</v>
      </c>
      <c r="T21" s="208">
        <v>190</v>
      </c>
      <c r="U21" s="208">
        <v>181</v>
      </c>
      <c r="V21" s="208">
        <v>94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1179</v>
      </c>
      <c r="AQ21" s="209">
        <v>1188</v>
      </c>
      <c r="AR21" s="208">
        <v>1083</v>
      </c>
      <c r="AS21" s="208">
        <v>1175</v>
      </c>
      <c r="AT21" s="208">
        <v>1325</v>
      </c>
      <c r="AU21" s="209">
        <v>1631</v>
      </c>
      <c r="AV21" s="208">
        <v>1951</v>
      </c>
      <c r="AW21" s="208">
        <v>2542</v>
      </c>
      <c r="AX21" s="208">
        <v>3046</v>
      </c>
      <c r="AY21" s="209">
        <v>3042</v>
      </c>
      <c r="AZ21" s="209">
        <v>2497</v>
      </c>
      <c r="BA21" s="209">
        <v>1857</v>
      </c>
      <c r="BB21" s="209">
        <v>1376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80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15</v>
      </c>
      <c r="BQ21" s="209">
        <v>20</v>
      </c>
      <c r="BR21" s="209">
        <v>20</v>
      </c>
      <c r="BS21" s="209">
        <v>18</v>
      </c>
      <c r="BT21" s="209">
        <v>24</v>
      </c>
      <c r="BU21" s="209">
        <v>31</v>
      </c>
      <c r="BV21" s="209">
        <v>45</v>
      </c>
      <c r="BW21" s="209">
        <v>57</v>
      </c>
      <c r="BX21" s="209">
        <v>92</v>
      </c>
      <c r="BY21" s="209">
        <v>150</v>
      </c>
      <c r="BZ21" s="209">
        <v>164</v>
      </c>
      <c r="CA21" s="209">
        <v>164</v>
      </c>
      <c r="CB21" s="209">
        <v>175</v>
      </c>
      <c r="CC21" s="209">
        <v>207</v>
      </c>
      <c r="CD21" s="209">
        <v>224</v>
      </c>
      <c r="CE21" s="209">
        <v>67</v>
      </c>
      <c r="CG21" s="208">
        <v>48358</v>
      </c>
    </row>
    <row r="22" spans="1:85" x14ac:dyDescent="0.35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W22" s="163">
        <v>0</v>
      </c>
      <c r="BX22" s="163">
        <v>1</v>
      </c>
      <c r="BY22" s="163">
        <v>0</v>
      </c>
      <c r="BZ22" s="163">
        <v>0</v>
      </c>
      <c r="CA22" s="163">
        <v>0</v>
      </c>
      <c r="CB22" s="163">
        <v>0</v>
      </c>
      <c r="CC22" s="163">
        <v>0</v>
      </c>
      <c r="CD22" s="163">
        <v>0</v>
      </c>
      <c r="CE22" s="163">
        <v>0</v>
      </c>
      <c r="CG22" s="159">
        <v>1</v>
      </c>
    </row>
    <row r="23" spans="1:85" s="7" customFormat="1" ht="6.75" customHeight="1" x14ac:dyDescent="0.3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85" x14ac:dyDescent="0.35">
      <c r="B24" s="216" t="s">
        <v>75</v>
      </c>
      <c r="C24" s="218" t="b">
        <v>1</v>
      </c>
      <c r="D24" s="151">
        <v>0</v>
      </c>
      <c r="E24" s="151">
        <v>8</v>
      </c>
      <c r="F24" s="151">
        <v>95</v>
      </c>
      <c r="G24" s="151">
        <v>551</v>
      </c>
      <c r="H24" s="151">
        <v>2001</v>
      </c>
      <c r="I24" s="151">
        <v>4350</v>
      </c>
      <c r="J24" s="151">
        <v>5170</v>
      </c>
      <c r="K24" s="151">
        <v>4159</v>
      </c>
      <c r="L24" s="151">
        <v>3042</v>
      </c>
      <c r="M24" s="151">
        <v>2048</v>
      </c>
      <c r="N24" s="151">
        <v>1571</v>
      </c>
      <c r="O24" s="151">
        <v>1138</v>
      </c>
      <c r="P24" s="151">
        <v>949</v>
      </c>
      <c r="Q24" s="151">
        <v>784</v>
      </c>
      <c r="R24" s="151">
        <v>632</v>
      </c>
      <c r="S24" s="151">
        <v>409</v>
      </c>
      <c r="T24" s="151">
        <v>333</v>
      </c>
      <c r="U24" s="151">
        <v>299</v>
      </c>
      <c r="V24" s="151">
        <v>172</v>
      </c>
      <c r="W24" s="151">
        <v>143</v>
      </c>
      <c r="X24" s="151">
        <v>100</v>
      </c>
      <c r="Y24" s="151">
        <v>79</v>
      </c>
      <c r="Z24" s="151">
        <v>53</v>
      </c>
      <c r="AA24" s="151">
        <v>52</v>
      </c>
      <c r="AB24" s="151">
        <v>45</v>
      </c>
      <c r="AC24" s="151">
        <v>45</v>
      </c>
      <c r="AD24" s="151">
        <v>42</v>
      </c>
      <c r="AE24" s="151">
        <v>43</v>
      </c>
      <c r="AF24" s="151">
        <v>64</v>
      </c>
      <c r="AG24" s="151">
        <v>110</v>
      </c>
      <c r="AH24" s="151">
        <v>181</v>
      </c>
      <c r="AI24" s="151">
        <v>269</v>
      </c>
      <c r="AJ24" s="151">
        <v>375</v>
      </c>
      <c r="AK24" s="151">
        <v>594</v>
      </c>
      <c r="AL24" s="151">
        <v>963</v>
      </c>
      <c r="AM24" s="151">
        <v>1322</v>
      </c>
      <c r="AN24" s="151">
        <v>1587</v>
      </c>
      <c r="AO24" s="151">
        <v>1863</v>
      </c>
      <c r="AP24" s="151">
        <v>2029</v>
      </c>
      <c r="AQ24" s="151">
        <v>2027</v>
      </c>
      <c r="AR24" s="151">
        <v>1890</v>
      </c>
      <c r="AS24" s="151">
        <v>1952</v>
      </c>
      <c r="AT24" s="151">
        <v>2158</v>
      </c>
      <c r="AU24" s="151">
        <v>2700</v>
      </c>
      <c r="AV24" s="151">
        <v>3227</v>
      </c>
      <c r="AW24" s="151">
        <v>4391</v>
      </c>
      <c r="AX24" s="151">
        <v>5336</v>
      </c>
      <c r="AY24" s="151">
        <v>5454</v>
      </c>
      <c r="AZ24" s="151">
        <v>4496</v>
      </c>
      <c r="BA24" s="151">
        <v>3539</v>
      </c>
      <c r="BB24" s="151">
        <v>2669</v>
      </c>
      <c r="BC24" s="151">
        <v>1979</v>
      </c>
      <c r="BD24" s="151">
        <v>1281</v>
      </c>
      <c r="BE24" s="151">
        <v>873</v>
      </c>
      <c r="BF24" s="151">
        <v>594</v>
      </c>
      <c r="BG24" s="151">
        <v>398</v>
      </c>
      <c r="BH24" s="151">
        <v>235</v>
      </c>
      <c r="BI24" s="151">
        <v>196</v>
      </c>
      <c r="BJ24" s="151">
        <v>135</v>
      </c>
      <c r="BK24" s="151">
        <v>112</v>
      </c>
      <c r="BL24" s="151">
        <v>91</v>
      </c>
      <c r="BM24" s="151">
        <v>69</v>
      </c>
      <c r="BN24" s="151">
        <v>55</v>
      </c>
      <c r="BO24" s="151">
        <v>36</v>
      </c>
      <c r="BP24" s="151">
        <v>31</v>
      </c>
      <c r="BQ24" s="151">
        <v>44</v>
      </c>
      <c r="BR24" s="151">
        <v>46</v>
      </c>
      <c r="BS24" s="151">
        <v>39</v>
      </c>
      <c r="BT24" s="151">
        <v>68</v>
      </c>
      <c r="BU24" s="151">
        <v>70</v>
      </c>
      <c r="BV24" s="151">
        <v>104</v>
      </c>
      <c r="BW24" s="151">
        <v>133</v>
      </c>
      <c r="BX24" s="151">
        <v>203</v>
      </c>
      <c r="BY24" s="151">
        <v>319</v>
      </c>
      <c r="BZ24" s="151">
        <v>370</v>
      </c>
      <c r="CA24" s="151">
        <v>389</v>
      </c>
      <c r="CB24" s="151">
        <v>398</v>
      </c>
      <c r="CC24" s="151">
        <v>462</v>
      </c>
      <c r="CD24" s="151">
        <v>458</v>
      </c>
      <c r="CE24" s="151">
        <v>136</v>
      </c>
      <c r="CG24" s="151">
        <v>86833</v>
      </c>
    </row>
    <row r="25" spans="1:85" x14ac:dyDescent="0.35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1</v>
      </c>
      <c r="H25" s="212">
        <v>2</v>
      </c>
      <c r="I25" s="212">
        <v>3</v>
      </c>
      <c r="J25" s="212">
        <v>4</v>
      </c>
      <c r="K25" s="213">
        <v>0</v>
      </c>
      <c r="L25" s="212">
        <v>0</v>
      </c>
      <c r="M25" s="212">
        <v>1</v>
      </c>
      <c r="N25" s="212">
        <v>0</v>
      </c>
      <c r="O25" s="213">
        <v>3</v>
      </c>
      <c r="P25" s="212">
        <v>1</v>
      </c>
      <c r="Q25" s="212">
        <v>0</v>
      </c>
      <c r="R25" s="212">
        <v>2</v>
      </c>
      <c r="S25" s="213">
        <v>0</v>
      </c>
      <c r="T25" s="212">
        <v>0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1</v>
      </c>
      <c r="AQ25" s="213">
        <v>1</v>
      </c>
      <c r="AR25" s="212">
        <v>1</v>
      </c>
      <c r="AS25" s="212">
        <v>2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1</v>
      </c>
      <c r="AZ25" s="213">
        <v>1</v>
      </c>
      <c r="BA25" s="213">
        <v>3</v>
      </c>
      <c r="BB25" s="213">
        <v>0</v>
      </c>
      <c r="BC25" s="213">
        <v>0</v>
      </c>
      <c r="BD25" s="213">
        <v>0</v>
      </c>
      <c r="BE25" s="213">
        <v>1</v>
      </c>
      <c r="BF25" s="213">
        <v>0</v>
      </c>
      <c r="BG25" s="213">
        <v>0</v>
      </c>
      <c r="BH25" s="213">
        <v>1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0</v>
      </c>
      <c r="BV25" s="213">
        <v>2</v>
      </c>
      <c r="BW25" s="213">
        <v>0</v>
      </c>
      <c r="BX25" s="213">
        <v>1</v>
      </c>
      <c r="BY25" s="213">
        <v>1</v>
      </c>
      <c r="BZ25" s="213">
        <v>0</v>
      </c>
      <c r="CA25" s="213">
        <v>0</v>
      </c>
      <c r="CB25" s="213">
        <v>0</v>
      </c>
      <c r="CC25" s="213">
        <v>0</v>
      </c>
      <c r="CD25" s="213">
        <v>2</v>
      </c>
      <c r="CE25" s="213">
        <v>1</v>
      </c>
      <c r="CG25" s="243">
        <v>41</v>
      </c>
    </row>
    <row r="26" spans="1:85" x14ac:dyDescent="0.35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5</v>
      </c>
      <c r="H26" s="157">
        <v>19</v>
      </c>
      <c r="I26" s="157">
        <v>22</v>
      </c>
      <c r="J26" s="157">
        <v>39</v>
      </c>
      <c r="K26" s="161">
        <v>19</v>
      </c>
      <c r="L26" s="157">
        <v>21</v>
      </c>
      <c r="M26" s="157">
        <v>12</v>
      </c>
      <c r="N26" s="157">
        <v>12</v>
      </c>
      <c r="O26" s="161">
        <v>4</v>
      </c>
      <c r="P26" s="157">
        <v>2</v>
      </c>
      <c r="Q26" s="157">
        <v>5</v>
      </c>
      <c r="R26" s="157">
        <v>5</v>
      </c>
      <c r="S26" s="161">
        <v>8</v>
      </c>
      <c r="T26" s="157">
        <v>1</v>
      </c>
      <c r="U26" s="157">
        <v>0</v>
      </c>
      <c r="V26" s="157">
        <v>2</v>
      </c>
      <c r="W26" s="161">
        <v>0</v>
      </c>
      <c r="X26" s="157">
        <v>1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2</v>
      </c>
      <c r="AK26" s="157">
        <v>4</v>
      </c>
      <c r="AL26" s="157">
        <v>4</v>
      </c>
      <c r="AM26" s="161">
        <v>5</v>
      </c>
      <c r="AN26" s="157">
        <v>7</v>
      </c>
      <c r="AO26" s="157">
        <v>11</v>
      </c>
      <c r="AP26" s="157">
        <v>12</v>
      </c>
      <c r="AQ26" s="161">
        <v>13</v>
      </c>
      <c r="AR26" s="157">
        <v>9</v>
      </c>
      <c r="AS26" s="157">
        <v>9</v>
      </c>
      <c r="AT26" s="157">
        <v>5</v>
      </c>
      <c r="AU26" s="161">
        <v>12</v>
      </c>
      <c r="AV26" s="157">
        <v>21</v>
      </c>
      <c r="AW26" s="157">
        <v>33</v>
      </c>
      <c r="AX26" s="157">
        <v>28</v>
      </c>
      <c r="AY26" s="161">
        <v>32</v>
      </c>
      <c r="AZ26" s="161">
        <v>36</v>
      </c>
      <c r="BA26" s="161">
        <v>30</v>
      </c>
      <c r="BB26" s="161">
        <v>16</v>
      </c>
      <c r="BC26" s="161">
        <v>20</v>
      </c>
      <c r="BD26" s="161">
        <v>12</v>
      </c>
      <c r="BE26" s="161">
        <v>7</v>
      </c>
      <c r="BF26" s="161">
        <v>4</v>
      </c>
      <c r="BG26" s="161">
        <v>0</v>
      </c>
      <c r="BH26" s="161">
        <v>4</v>
      </c>
      <c r="BI26" s="161">
        <v>5</v>
      </c>
      <c r="BJ26" s="161">
        <v>2</v>
      </c>
      <c r="BK26" s="161">
        <v>0</v>
      </c>
      <c r="BL26" s="161">
        <v>1</v>
      </c>
      <c r="BM26" s="161">
        <v>0</v>
      </c>
      <c r="BN26" s="161">
        <v>0</v>
      </c>
      <c r="BO26" s="161">
        <v>0</v>
      </c>
      <c r="BP26" s="161">
        <v>1</v>
      </c>
      <c r="BQ26" s="161">
        <v>1</v>
      </c>
      <c r="BR26" s="161">
        <v>1</v>
      </c>
      <c r="BS26" s="161">
        <v>2</v>
      </c>
      <c r="BT26" s="161">
        <v>2</v>
      </c>
      <c r="BU26" s="161">
        <v>5</v>
      </c>
      <c r="BV26" s="161">
        <v>2</v>
      </c>
      <c r="BW26" s="161">
        <v>2</v>
      </c>
      <c r="BX26" s="161">
        <v>7</v>
      </c>
      <c r="BY26" s="161">
        <v>5</v>
      </c>
      <c r="BZ26" s="161">
        <v>7</v>
      </c>
      <c r="CA26" s="161">
        <v>12</v>
      </c>
      <c r="CB26" s="161">
        <v>10</v>
      </c>
      <c r="CC26" s="161">
        <v>11</v>
      </c>
      <c r="CD26" s="161">
        <v>7</v>
      </c>
      <c r="CE26" s="161">
        <v>0</v>
      </c>
      <c r="CG26" s="157">
        <v>601</v>
      </c>
    </row>
    <row r="27" spans="1:85" x14ac:dyDescent="0.35">
      <c r="A27" s="20"/>
      <c r="B27" s="31" t="s">
        <v>64</v>
      </c>
      <c r="C27" s="207"/>
      <c r="D27" s="208">
        <v>0</v>
      </c>
      <c r="E27" s="208">
        <v>0</v>
      </c>
      <c r="F27" s="208">
        <v>5</v>
      </c>
      <c r="G27" s="209">
        <v>42</v>
      </c>
      <c r="H27" s="208">
        <v>150</v>
      </c>
      <c r="I27" s="208">
        <v>294</v>
      </c>
      <c r="J27" s="208">
        <v>412</v>
      </c>
      <c r="K27" s="209">
        <v>313</v>
      </c>
      <c r="L27" s="208">
        <v>255</v>
      </c>
      <c r="M27" s="208">
        <v>139</v>
      </c>
      <c r="N27" s="208">
        <v>93</v>
      </c>
      <c r="O27" s="209">
        <v>81</v>
      </c>
      <c r="P27" s="208">
        <v>49</v>
      </c>
      <c r="Q27" s="208">
        <v>46</v>
      </c>
      <c r="R27" s="208">
        <v>36</v>
      </c>
      <c r="S27" s="209">
        <v>23</v>
      </c>
      <c r="T27" s="208">
        <v>23</v>
      </c>
      <c r="U27" s="208">
        <v>12</v>
      </c>
      <c r="V27" s="208">
        <v>16</v>
      </c>
      <c r="W27" s="209">
        <v>12</v>
      </c>
      <c r="X27" s="208">
        <v>6</v>
      </c>
      <c r="Y27" s="208">
        <v>8</v>
      </c>
      <c r="Z27" s="208">
        <v>6</v>
      </c>
      <c r="AA27" s="209">
        <v>4</v>
      </c>
      <c r="AB27" s="208">
        <v>4</v>
      </c>
      <c r="AC27" s="208">
        <v>4</v>
      </c>
      <c r="AD27" s="208">
        <v>3</v>
      </c>
      <c r="AE27" s="209">
        <v>5</v>
      </c>
      <c r="AF27" s="208">
        <v>1</v>
      </c>
      <c r="AG27" s="208">
        <v>5</v>
      </c>
      <c r="AH27" s="208">
        <v>10</v>
      </c>
      <c r="AI27" s="209">
        <v>13</v>
      </c>
      <c r="AJ27" s="208">
        <v>17</v>
      </c>
      <c r="AK27" s="208">
        <v>39</v>
      </c>
      <c r="AL27" s="208">
        <v>52</v>
      </c>
      <c r="AM27" s="209">
        <v>78</v>
      </c>
      <c r="AN27" s="208">
        <v>75</v>
      </c>
      <c r="AO27" s="208">
        <v>95</v>
      </c>
      <c r="AP27" s="208">
        <v>101</v>
      </c>
      <c r="AQ27" s="209">
        <v>97</v>
      </c>
      <c r="AR27" s="208">
        <v>88</v>
      </c>
      <c r="AS27" s="208">
        <v>102</v>
      </c>
      <c r="AT27" s="208">
        <v>109</v>
      </c>
      <c r="AU27" s="209">
        <v>137</v>
      </c>
      <c r="AV27" s="208">
        <v>191</v>
      </c>
      <c r="AW27" s="208">
        <v>268</v>
      </c>
      <c r="AX27" s="208">
        <v>357</v>
      </c>
      <c r="AY27" s="209">
        <v>381</v>
      </c>
      <c r="AZ27" s="209">
        <v>333</v>
      </c>
      <c r="BA27" s="209">
        <v>268</v>
      </c>
      <c r="BB27" s="209">
        <v>218</v>
      </c>
      <c r="BC27" s="209">
        <v>163</v>
      </c>
      <c r="BD27" s="209">
        <v>115</v>
      </c>
      <c r="BE27" s="209">
        <v>84</v>
      </c>
      <c r="BF27" s="209">
        <v>69</v>
      </c>
      <c r="BG27" s="209">
        <v>47</v>
      </c>
      <c r="BH27" s="209">
        <v>35</v>
      </c>
      <c r="BI27" s="209">
        <v>21</v>
      </c>
      <c r="BJ27" s="209">
        <v>8</v>
      </c>
      <c r="BK27" s="209">
        <v>6</v>
      </c>
      <c r="BL27" s="209">
        <v>6</v>
      </c>
      <c r="BM27" s="209">
        <v>11</v>
      </c>
      <c r="BN27" s="209">
        <v>4</v>
      </c>
      <c r="BO27" s="209">
        <v>8</v>
      </c>
      <c r="BP27" s="209">
        <v>5</v>
      </c>
      <c r="BQ27" s="209">
        <v>7</v>
      </c>
      <c r="BR27" s="209">
        <v>6</v>
      </c>
      <c r="BS27" s="209">
        <v>7</v>
      </c>
      <c r="BT27" s="209">
        <v>12</v>
      </c>
      <c r="BU27" s="209">
        <v>7</v>
      </c>
      <c r="BV27" s="209">
        <v>17</v>
      </c>
      <c r="BW27" s="209">
        <v>20</v>
      </c>
      <c r="BX27" s="209">
        <v>18</v>
      </c>
      <c r="BY27" s="209">
        <v>40</v>
      </c>
      <c r="BZ27" s="209">
        <v>45</v>
      </c>
      <c r="CA27" s="209">
        <v>47</v>
      </c>
      <c r="CB27" s="209">
        <v>57</v>
      </c>
      <c r="CC27" s="209">
        <v>55</v>
      </c>
      <c r="CD27" s="209">
        <v>47</v>
      </c>
      <c r="CE27" s="209">
        <v>14</v>
      </c>
      <c r="CG27" s="208">
        <v>6057</v>
      </c>
    </row>
    <row r="28" spans="1:85" x14ac:dyDescent="0.35">
      <c r="A28" s="20"/>
      <c r="B28" s="31" t="s">
        <v>65</v>
      </c>
      <c r="C28" s="207"/>
      <c r="D28" s="208">
        <v>0</v>
      </c>
      <c r="E28" s="208">
        <v>6</v>
      </c>
      <c r="F28" s="208">
        <v>40</v>
      </c>
      <c r="G28" s="209">
        <v>178</v>
      </c>
      <c r="H28" s="208">
        <v>805</v>
      </c>
      <c r="I28" s="208">
        <v>1759</v>
      </c>
      <c r="J28" s="208">
        <v>2108</v>
      </c>
      <c r="K28" s="209">
        <v>1549</v>
      </c>
      <c r="L28" s="208">
        <v>1120</v>
      </c>
      <c r="M28" s="208">
        <v>735</v>
      </c>
      <c r="N28" s="208">
        <v>559</v>
      </c>
      <c r="O28" s="209">
        <v>388</v>
      </c>
      <c r="P28" s="208">
        <v>320</v>
      </c>
      <c r="Q28" s="208">
        <v>278</v>
      </c>
      <c r="R28" s="208">
        <v>218</v>
      </c>
      <c r="S28" s="209">
        <v>132</v>
      </c>
      <c r="T28" s="208">
        <v>123</v>
      </c>
      <c r="U28" s="208">
        <v>108</v>
      </c>
      <c r="V28" s="208">
        <v>64</v>
      </c>
      <c r="W28" s="209">
        <v>54</v>
      </c>
      <c r="X28" s="208">
        <v>41</v>
      </c>
      <c r="Y28" s="208">
        <v>28</v>
      </c>
      <c r="Z28" s="208">
        <v>24</v>
      </c>
      <c r="AA28" s="209">
        <v>22</v>
      </c>
      <c r="AB28" s="208">
        <v>14</v>
      </c>
      <c r="AC28" s="208">
        <v>14</v>
      </c>
      <c r="AD28" s="208">
        <v>15</v>
      </c>
      <c r="AE28" s="209">
        <v>21</v>
      </c>
      <c r="AF28" s="208">
        <v>30</v>
      </c>
      <c r="AG28" s="208">
        <v>36</v>
      </c>
      <c r="AH28" s="208">
        <v>73</v>
      </c>
      <c r="AI28" s="209">
        <v>119</v>
      </c>
      <c r="AJ28" s="208">
        <v>159</v>
      </c>
      <c r="AK28" s="208">
        <v>249</v>
      </c>
      <c r="AL28" s="208">
        <v>378</v>
      </c>
      <c r="AM28" s="209">
        <v>490</v>
      </c>
      <c r="AN28" s="208">
        <v>601</v>
      </c>
      <c r="AO28" s="208">
        <v>721</v>
      </c>
      <c r="AP28" s="208">
        <v>760</v>
      </c>
      <c r="AQ28" s="209">
        <v>768</v>
      </c>
      <c r="AR28" s="208">
        <v>733</v>
      </c>
      <c r="AS28" s="208">
        <v>688</v>
      </c>
      <c r="AT28" s="208">
        <v>754</v>
      </c>
      <c r="AU28" s="209">
        <v>992</v>
      </c>
      <c r="AV28" s="208">
        <v>1128</v>
      </c>
      <c r="AW28" s="208">
        <v>1635</v>
      </c>
      <c r="AX28" s="208">
        <v>2013</v>
      </c>
      <c r="AY28" s="209">
        <v>2079</v>
      </c>
      <c r="AZ28" s="209">
        <v>1683</v>
      </c>
      <c r="BA28" s="209">
        <v>1421</v>
      </c>
      <c r="BB28" s="209">
        <v>1088</v>
      </c>
      <c r="BC28" s="209">
        <v>835</v>
      </c>
      <c r="BD28" s="209">
        <v>540</v>
      </c>
      <c r="BE28" s="209">
        <v>361</v>
      </c>
      <c r="BF28" s="209">
        <v>254</v>
      </c>
      <c r="BG28" s="209">
        <v>147</v>
      </c>
      <c r="BH28" s="209">
        <v>96</v>
      </c>
      <c r="BI28" s="209">
        <v>85</v>
      </c>
      <c r="BJ28" s="209">
        <v>49</v>
      </c>
      <c r="BK28" s="209">
        <v>46</v>
      </c>
      <c r="BL28" s="209">
        <v>44</v>
      </c>
      <c r="BM28" s="209">
        <v>28</v>
      </c>
      <c r="BN28" s="209">
        <v>19</v>
      </c>
      <c r="BO28" s="209">
        <v>15</v>
      </c>
      <c r="BP28" s="209">
        <v>10</v>
      </c>
      <c r="BQ28" s="209">
        <v>17</v>
      </c>
      <c r="BR28" s="209">
        <v>19</v>
      </c>
      <c r="BS28" s="209">
        <v>12</v>
      </c>
      <c r="BT28" s="209">
        <v>29</v>
      </c>
      <c r="BU28" s="209">
        <v>27</v>
      </c>
      <c r="BV28" s="209">
        <v>42</v>
      </c>
      <c r="BW28" s="209">
        <v>58</v>
      </c>
      <c r="BX28" s="209">
        <v>88</v>
      </c>
      <c r="BY28" s="209">
        <v>128</v>
      </c>
      <c r="BZ28" s="209">
        <v>161</v>
      </c>
      <c r="CA28" s="209">
        <v>173</v>
      </c>
      <c r="CB28" s="209">
        <v>163</v>
      </c>
      <c r="CC28" s="209">
        <v>198</v>
      </c>
      <c r="CD28" s="209">
        <v>192</v>
      </c>
      <c r="CE28" s="209">
        <v>56</v>
      </c>
      <c r="CG28" s="208">
        <v>33213</v>
      </c>
    </row>
    <row r="29" spans="1:85" x14ac:dyDescent="0.35">
      <c r="A29" s="20"/>
      <c r="B29" s="31" t="s">
        <v>66</v>
      </c>
      <c r="C29" s="207"/>
      <c r="D29" s="208">
        <v>0</v>
      </c>
      <c r="E29" s="208">
        <v>2</v>
      </c>
      <c r="F29" s="208">
        <v>49</v>
      </c>
      <c r="G29" s="209">
        <v>325</v>
      </c>
      <c r="H29" s="208">
        <v>1025</v>
      </c>
      <c r="I29" s="208">
        <v>2272</v>
      </c>
      <c r="J29" s="208">
        <v>2607</v>
      </c>
      <c r="K29" s="209">
        <v>2278</v>
      </c>
      <c r="L29" s="208">
        <v>1646</v>
      </c>
      <c r="M29" s="208">
        <v>1161</v>
      </c>
      <c r="N29" s="208">
        <v>907</v>
      </c>
      <c r="O29" s="209">
        <v>662</v>
      </c>
      <c r="P29" s="208">
        <v>577</v>
      </c>
      <c r="Q29" s="208">
        <v>455</v>
      </c>
      <c r="R29" s="208">
        <v>371</v>
      </c>
      <c r="S29" s="209">
        <v>246</v>
      </c>
      <c r="T29" s="208">
        <v>186</v>
      </c>
      <c r="U29" s="208">
        <v>179</v>
      </c>
      <c r="V29" s="208">
        <v>90</v>
      </c>
      <c r="W29" s="209">
        <v>77</v>
      </c>
      <c r="X29" s="208">
        <v>52</v>
      </c>
      <c r="Y29" s="208">
        <v>42</v>
      </c>
      <c r="Z29" s="208">
        <v>23</v>
      </c>
      <c r="AA29" s="209">
        <v>26</v>
      </c>
      <c r="AB29" s="208">
        <v>27</v>
      </c>
      <c r="AC29" s="208">
        <v>26</v>
      </c>
      <c r="AD29" s="208">
        <v>23</v>
      </c>
      <c r="AE29" s="209">
        <v>17</v>
      </c>
      <c r="AF29" s="208">
        <v>33</v>
      </c>
      <c r="AG29" s="208">
        <v>68</v>
      </c>
      <c r="AH29" s="208">
        <v>97</v>
      </c>
      <c r="AI29" s="209">
        <v>137</v>
      </c>
      <c r="AJ29" s="208">
        <v>197</v>
      </c>
      <c r="AK29" s="208">
        <v>302</v>
      </c>
      <c r="AL29" s="208">
        <v>529</v>
      </c>
      <c r="AM29" s="209">
        <v>748</v>
      </c>
      <c r="AN29" s="208">
        <v>904</v>
      </c>
      <c r="AO29" s="208">
        <v>1036</v>
      </c>
      <c r="AP29" s="208">
        <v>1155</v>
      </c>
      <c r="AQ29" s="209">
        <v>1148</v>
      </c>
      <c r="AR29" s="208">
        <v>1059</v>
      </c>
      <c r="AS29" s="208">
        <v>1151</v>
      </c>
      <c r="AT29" s="208">
        <v>1290</v>
      </c>
      <c r="AU29" s="209">
        <v>1559</v>
      </c>
      <c r="AV29" s="208">
        <v>1886</v>
      </c>
      <c r="AW29" s="208">
        <v>2455</v>
      </c>
      <c r="AX29" s="208">
        <v>2938</v>
      </c>
      <c r="AY29" s="209">
        <v>2961</v>
      </c>
      <c r="AZ29" s="209">
        <v>2443</v>
      </c>
      <c r="BA29" s="209">
        <v>1817</v>
      </c>
      <c r="BB29" s="209">
        <v>1347</v>
      </c>
      <c r="BC29" s="209">
        <v>961</v>
      </c>
      <c r="BD29" s="209">
        <v>614</v>
      </c>
      <c r="BE29" s="209">
        <v>420</v>
      </c>
      <c r="BF29" s="209">
        <v>267</v>
      </c>
      <c r="BG29" s="209">
        <v>204</v>
      </c>
      <c r="BH29" s="209">
        <v>99</v>
      </c>
      <c r="BI29" s="209">
        <v>85</v>
      </c>
      <c r="BJ29" s="209">
        <v>76</v>
      </c>
      <c r="BK29" s="209">
        <v>60</v>
      </c>
      <c r="BL29" s="209">
        <v>40</v>
      </c>
      <c r="BM29" s="209">
        <v>30</v>
      </c>
      <c r="BN29" s="209">
        <v>32</v>
      </c>
      <c r="BO29" s="209">
        <v>13</v>
      </c>
      <c r="BP29" s="209">
        <v>15</v>
      </c>
      <c r="BQ29" s="209">
        <v>19</v>
      </c>
      <c r="BR29" s="209">
        <v>19</v>
      </c>
      <c r="BS29" s="209">
        <v>18</v>
      </c>
      <c r="BT29" s="209">
        <v>24</v>
      </c>
      <c r="BU29" s="209">
        <v>31</v>
      </c>
      <c r="BV29" s="209">
        <v>41</v>
      </c>
      <c r="BW29" s="209">
        <v>53</v>
      </c>
      <c r="BX29" s="209">
        <v>89</v>
      </c>
      <c r="BY29" s="209">
        <v>145</v>
      </c>
      <c r="BZ29" s="209">
        <v>157</v>
      </c>
      <c r="CA29" s="209">
        <v>157</v>
      </c>
      <c r="CB29" s="209">
        <v>168</v>
      </c>
      <c r="CC29" s="209">
        <v>198</v>
      </c>
      <c r="CD29" s="209">
        <v>210</v>
      </c>
      <c r="CE29" s="209">
        <v>65</v>
      </c>
      <c r="CG29" s="208">
        <v>46921</v>
      </c>
    </row>
    <row r="30" spans="1:85" x14ac:dyDescent="0.35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59">
        <v>0</v>
      </c>
      <c r="H30" s="159">
        <v>0</v>
      </c>
      <c r="I30" s="159">
        <v>0</v>
      </c>
      <c r="J30" s="159">
        <v>0</v>
      </c>
      <c r="K30" s="159">
        <v>0</v>
      </c>
      <c r="L30" s="159">
        <v>0</v>
      </c>
      <c r="M30" s="159">
        <v>0</v>
      </c>
      <c r="N30" s="159">
        <v>0</v>
      </c>
      <c r="O30" s="159">
        <v>0</v>
      </c>
      <c r="P30" s="159">
        <v>0</v>
      </c>
      <c r="Q30" s="159">
        <v>0</v>
      </c>
      <c r="R30" s="159">
        <v>0</v>
      </c>
      <c r="S30" s="159">
        <v>0</v>
      </c>
      <c r="T30" s="159">
        <v>0</v>
      </c>
      <c r="U30" s="159">
        <v>0</v>
      </c>
      <c r="V30" s="159">
        <v>0</v>
      </c>
      <c r="W30" s="159">
        <v>0</v>
      </c>
      <c r="X30" s="159">
        <v>0</v>
      </c>
      <c r="Y30" s="159">
        <v>0</v>
      </c>
      <c r="Z30" s="159">
        <v>0</v>
      </c>
      <c r="AA30" s="159">
        <v>0</v>
      </c>
      <c r="AB30" s="159">
        <v>0</v>
      </c>
      <c r="AC30" s="159">
        <v>0</v>
      </c>
      <c r="AD30" s="159">
        <v>0</v>
      </c>
      <c r="AE30" s="159">
        <v>0</v>
      </c>
      <c r="AF30" s="159">
        <v>0</v>
      </c>
      <c r="AG30" s="159">
        <v>0</v>
      </c>
      <c r="AH30" s="159">
        <v>0</v>
      </c>
      <c r="AI30" s="159">
        <v>0</v>
      </c>
      <c r="AJ30" s="159">
        <v>0</v>
      </c>
      <c r="AK30" s="159">
        <v>0</v>
      </c>
      <c r="AL30" s="159">
        <v>0</v>
      </c>
      <c r="AM30" s="159">
        <v>0</v>
      </c>
      <c r="AN30" s="159">
        <v>0</v>
      </c>
      <c r="AO30" s="159">
        <v>0</v>
      </c>
      <c r="AP30" s="159">
        <v>0</v>
      </c>
      <c r="AQ30" s="159">
        <v>0</v>
      </c>
      <c r="AR30" s="159">
        <v>0</v>
      </c>
      <c r="AS30" s="159">
        <v>0</v>
      </c>
      <c r="AT30" s="159">
        <v>0</v>
      </c>
      <c r="AU30" s="159">
        <v>0</v>
      </c>
      <c r="AV30" s="159">
        <v>0</v>
      </c>
      <c r="AW30" s="159">
        <v>0</v>
      </c>
      <c r="AX30" s="159">
        <v>0</v>
      </c>
      <c r="AY30" s="159">
        <v>0</v>
      </c>
      <c r="AZ30" s="159">
        <v>0</v>
      </c>
      <c r="BA30" s="159">
        <v>0</v>
      </c>
      <c r="BB30" s="159">
        <v>0</v>
      </c>
      <c r="BC30" s="159">
        <v>0</v>
      </c>
      <c r="BD30" s="159">
        <v>0</v>
      </c>
      <c r="BE30" s="159">
        <v>0</v>
      </c>
      <c r="BF30" s="159">
        <v>0</v>
      </c>
      <c r="BG30" s="159">
        <v>0</v>
      </c>
      <c r="BH30" s="159">
        <v>0</v>
      </c>
      <c r="BI30" s="159">
        <v>0</v>
      </c>
      <c r="BJ30" s="159">
        <v>0</v>
      </c>
      <c r="BK30" s="159">
        <v>0</v>
      </c>
      <c r="BL30" s="159">
        <v>0</v>
      </c>
      <c r="BM30" s="159">
        <v>0</v>
      </c>
      <c r="BN30" s="159">
        <v>0</v>
      </c>
      <c r="BO30" s="159">
        <v>0</v>
      </c>
      <c r="BP30" s="159">
        <v>0</v>
      </c>
      <c r="BQ30" s="159">
        <v>0</v>
      </c>
      <c r="BR30" s="159">
        <v>0</v>
      </c>
      <c r="BS30" s="159">
        <v>0</v>
      </c>
      <c r="BT30" s="159">
        <v>0</v>
      </c>
      <c r="BU30" s="159">
        <v>0</v>
      </c>
      <c r="BV30" s="159">
        <v>0</v>
      </c>
      <c r="BW30" s="159">
        <v>0</v>
      </c>
      <c r="BX30" s="159">
        <v>0</v>
      </c>
      <c r="BY30" s="159">
        <v>0</v>
      </c>
      <c r="BZ30" s="159">
        <v>0</v>
      </c>
      <c r="CA30" s="159">
        <v>0</v>
      </c>
      <c r="CB30" s="159">
        <v>0</v>
      </c>
      <c r="CC30" s="159">
        <v>0</v>
      </c>
      <c r="CD30" s="159">
        <v>0</v>
      </c>
      <c r="CE30" s="159">
        <v>0</v>
      </c>
      <c r="CG30" s="159">
        <v>0</v>
      </c>
    </row>
    <row r="31" spans="1:85" s="7" customFormat="1" ht="6.75" customHeight="1" x14ac:dyDescent="0.3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85" x14ac:dyDescent="0.35">
      <c r="B32" s="216" t="s">
        <v>76</v>
      </c>
      <c r="C32" s="218" t="b">
        <v>0</v>
      </c>
      <c r="D32" s="151">
        <v>0</v>
      </c>
      <c r="E32" s="151">
        <v>3</v>
      </c>
      <c r="F32" s="151">
        <v>2</v>
      </c>
      <c r="G32" s="151">
        <v>22</v>
      </c>
      <c r="H32" s="151">
        <v>101</v>
      </c>
      <c r="I32" s="151">
        <v>240</v>
      </c>
      <c r="J32" s="151">
        <v>302</v>
      </c>
      <c r="K32" s="151">
        <v>218</v>
      </c>
      <c r="L32" s="151">
        <v>168</v>
      </c>
      <c r="M32" s="151">
        <v>102</v>
      </c>
      <c r="N32" s="151">
        <v>79</v>
      </c>
      <c r="O32" s="151">
        <v>30</v>
      </c>
      <c r="P32" s="151">
        <v>25</v>
      </c>
      <c r="Q32" s="151">
        <v>27</v>
      </c>
      <c r="R32" s="151">
        <v>14</v>
      </c>
      <c r="S32" s="151">
        <v>13</v>
      </c>
      <c r="T32" s="151">
        <v>9</v>
      </c>
      <c r="U32" s="151">
        <v>5</v>
      </c>
      <c r="V32" s="151">
        <v>8</v>
      </c>
      <c r="W32" s="151">
        <v>8</v>
      </c>
      <c r="X32" s="151">
        <v>5</v>
      </c>
      <c r="Y32" s="151">
        <v>1</v>
      </c>
      <c r="Z32" s="151">
        <v>2</v>
      </c>
      <c r="AA32" s="151">
        <v>1</v>
      </c>
      <c r="AB32" s="151">
        <v>1</v>
      </c>
      <c r="AC32" s="151">
        <v>0</v>
      </c>
      <c r="AD32" s="151">
        <v>1</v>
      </c>
      <c r="AE32" s="151">
        <v>1</v>
      </c>
      <c r="AF32" s="151">
        <v>2</v>
      </c>
      <c r="AG32" s="151">
        <v>3</v>
      </c>
      <c r="AH32" s="151">
        <v>11</v>
      </c>
      <c r="AI32" s="151">
        <v>12</v>
      </c>
      <c r="AJ32" s="151">
        <v>18</v>
      </c>
      <c r="AK32" s="151">
        <v>33</v>
      </c>
      <c r="AL32" s="151">
        <v>25</v>
      </c>
      <c r="AM32" s="151">
        <v>48</v>
      </c>
      <c r="AN32" s="151">
        <v>60</v>
      </c>
      <c r="AO32" s="151">
        <v>60</v>
      </c>
      <c r="AP32" s="151">
        <v>50</v>
      </c>
      <c r="AQ32" s="151">
        <v>102</v>
      </c>
      <c r="AR32" s="151">
        <v>53</v>
      </c>
      <c r="AS32" s="151">
        <v>57</v>
      </c>
      <c r="AT32" s="151">
        <v>73</v>
      </c>
      <c r="AU32" s="151">
        <v>126</v>
      </c>
      <c r="AV32" s="151">
        <v>131</v>
      </c>
      <c r="AW32" s="151">
        <v>185</v>
      </c>
      <c r="AX32" s="151">
        <v>243</v>
      </c>
      <c r="AY32" s="151">
        <v>223</v>
      </c>
      <c r="AZ32" s="151">
        <v>192</v>
      </c>
      <c r="BA32" s="151">
        <v>137</v>
      </c>
      <c r="BB32" s="151">
        <v>104</v>
      </c>
      <c r="BC32" s="151">
        <v>98</v>
      </c>
      <c r="BD32" s="151">
        <v>40</v>
      </c>
      <c r="BE32" s="151">
        <v>32</v>
      </c>
      <c r="BF32" s="151">
        <v>27</v>
      </c>
      <c r="BG32" s="151">
        <v>14</v>
      </c>
      <c r="BH32" s="151">
        <v>12</v>
      </c>
      <c r="BI32" s="151">
        <v>4</v>
      </c>
      <c r="BJ32" s="151">
        <v>10</v>
      </c>
      <c r="BK32" s="151">
        <v>4</v>
      </c>
      <c r="BL32" s="151">
        <v>9</v>
      </c>
      <c r="BM32" s="151">
        <v>3</v>
      </c>
      <c r="BN32" s="151">
        <v>3</v>
      </c>
      <c r="BO32" s="151">
        <v>1</v>
      </c>
      <c r="BP32" s="151">
        <v>0</v>
      </c>
      <c r="BQ32" s="151">
        <v>2</v>
      </c>
      <c r="BR32" s="151">
        <v>2</v>
      </c>
      <c r="BS32" s="151">
        <v>1</v>
      </c>
      <c r="BT32" s="151">
        <v>4</v>
      </c>
      <c r="BU32" s="151">
        <v>6</v>
      </c>
      <c r="BV32" s="151">
        <v>8</v>
      </c>
      <c r="BW32" s="151">
        <v>12</v>
      </c>
      <c r="BX32" s="151">
        <v>23</v>
      </c>
      <c r="BY32" s="151">
        <v>23</v>
      </c>
      <c r="BZ32" s="151">
        <v>34</v>
      </c>
      <c r="CA32" s="151">
        <v>33</v>
      </c>
      <c r="CB32" s="151">
        <v>34</v>
      </c>
      <c r="CC32" s="151">
        <v>41</v>
      </c>
      <c r="CD32" s="151">
        <v>46</v>
      </c>
      <c r="CE32" s="151">
        <v>6</v>
      </c>
      <c r="CG32" s="151">
        <v>3868</v>
      </c>
    </row>
    <row r="33" spans="1:85" x14ac:dyDescent="0.35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0</v>
      </c>
      <c r="H33" s="212">
        <v>1</v>
      </c>
      <c r="I33" s="212">
        <v>0</v>
      </c>
      <c r="J33" s="212">
        <v>0</v>
      </c>
      <c r="K33" s="213">
        <v>0</v>
      </c>
      <c r="L33" s="212">
        <v>1</v>
      </c>
      <c r="M33" s="212">
        <v>0</v>
      </c>
      <c r="N33" s="212">
        <v>0</v>
      </c>
      <c r="O33" s="213">
        <v>0</v>
      </c>
      <c r="P33" s="212">
        <v>0</v>
      </c>
      <c r="Q33" s="212">
        <v>0</v>
      </c>
      <c r="R33" s="212">
        <v>0</v>
      </c>
      <c r="S33" s="213">
        <v>0</v>
      </c>
      <c r="T33" s="212">
        <v>1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0</v>
      </c>
      <c r="AQ33" s="213">
        <v>1</v>
      </c>
      <c r="AR33" s="212">
        <v>1</v>
      </c>
      <c r="AS33" s="212">
        <v>0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0</v>
      </c>
      <c r="AZ33" s="213">
        <v>0</v>
      </c>
      <c r="BA33" s="213">
        <v>0</v>
      </c>
      <c r="BB33" s="213">
        <v>0</v>
      </c>
      <c r="BC33" s="213">
        <v>2</v>
      </c>
      <c r="BD33" s="213">
        <v>1</v>
      </c>
      <c r="BE33" s="213">
        <v>0</v>
      </c>
      <c r="BF33" s="213">
        <v>0</v>
      </c>
      <c r="BG33" s="213">
        <v>0</v>
      </c>
      <c r="BH33" s="213">
        <v>0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1</v>
      </c>
      <c r="BV33" s="213">
        <v>0</v>
      </c>
      <c r="BW33" s="213">
        <v>0</v>
      </c>
      <c r="BX33" s="213">
        <v>0</v>
      </c>
      <c r="BY33" s="213">
        <v>0</v>
      </c>
      <c r="BZ33" s="213">
        <v>0</v>
      </c>
      <c r="CA33" s="213">
        <v>0</v>
      </c>
      <c r="CB33" s="213">
        <v>0</v>
      </c>
      <c r="CC33" s="213">
        <v>0</v>
      </c>
      <c r="CD33" s="213">
        <v>0</v>
      </c>
      <c r="CE33" s="213">
        <v>0</v>
      </c>
      <c r="CG33" s="243">
        <v>9</v>
      </c>
    </row>
    <row r="34" spans="1:85" x14ac:dyDescent="0.35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1</v>
      </c>
      <c r="H34" s="157">
        <v>1</v>
      </c>
      <c r="I34" s="157">
        <v>9</v>
      </c>
      <c r="J34" s="157">
        <v>8</v>
      </c>
      <c r="K34" s="161">
        <v>4</v>
      </c>
      <c r="L34" s="157">
        <v>5</v>
      </c>
      <c r="M34" s="157">
        <v>1</v>
      </c>
      <c r="N34" s="157">
        <v>1</v>
      </c>
      <c r="O34" s="161">
        <v>2</v>
      </c>
      <c r="P34" s="157">
        <v>0</v>
      </c>
      <c r="Q34" s="157">
        <v>0</v>
      </c>
      <c r="R34" s="157">
        <v>0</v>
      </c>
      <c r="S34" s="161">
        <v>1</v>
      </c>
      <c r="T34" s="157">
        <v>1</v>
      </c>
      <c r="U34" s="157">
        <v>0</v>
      </c>
      <c r="V34" s="157">
        <v>0</v>
      </c>
      <c r="W34" s="161">
        <v>0</v>
      </c>
      <c r="X34" s="157">
        <v>0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0</v>
      </c>
      <c r="AK34" s="157">
        <v>0</v>
      </c>
      <c r="AL34" s="157">
        <v>0</v>
      </c>
      <c r="AM34" s="161">
        <v>0</v>
      </c>
      <c r="AN34" s="157">
        <v>1</v>
      </c>
      <c r="AO34" s="157">
        <v>3</v>
      </c>
      <c r="AP34" s="157">
        <v>3</v>
      </c>
      <c r="AQ34" s="161">
        <v>0</v>
      </c>
      <c r="AR34" s="157">
        <v>0</v>
      </c>
      <c r="AS34" s="157">
        <v>0</v>
      </c>
      <c r="AT34" s="157">
        <v>1</v>
      </c>
      <c r="AU34" s="161">
        <v>4</v>
      </c>
      <c r="AV34" s="157">
        <v>4</v>
      </c>
      <c r="AW34" s="157">
        <v>2</v>
      </c>
      <c r="AX34" s="157">
        <v>5</v>
      </c>
      <c r="AY34" s="161">
        <v>7</v>
      </c>
      <c r="AZ34" s="161">
        <v>4</v>
      </c>
      <c r="BA34" s="161">
        <v>3</v>
      </c>
      <c r="BB34" s="161">
        <v>1</v>
      </c>
      <c r="BC34" s="161">
        <v>2</v>
      </c>
      <c r="BD34" s="161">
        <v>2</v>
      </c>
      <c r="BE34" s="161">
        <v>0</v>
      </c>
      <c r="BF34" s="161">
        <v>0</v>
      </c>
      <c r="BG34" s="161">
        <v>2</v>
      </c>
      <c r="BH34" s="161">
        <v>1</v>
      </c>
      <c r="BI34" s="161">
        <v>1</v>
      </c>
      <c r="BJ34" s="161">
        <v>0</v>
      </c>
      <c r="BK34" s="161">
        <v>0</v>
      </c>
      <c r="BL34" s="161">
        <v>1</v>
      </c>
      <c r="BM34" s="161">
        <v>0</v>
      </c>
      <c r="BN34" s="161">
        <v>0</v>
      </c>
      <c r="BO34" s="161">
        <v>0</v>
      </c>
      <c r="BP34" s="161">
        <v>0</v>
      </c>
      <c r="BQ34" s="161">
        <v>0</v>
      </c>
      <c r="BR34" s="161">
        <v>0</v>
      </c>
      <c r="BS34" s="161">
        <v>0</v>
      </c>
      <c r="BT34" s="161">
        <v>1</v>
      </c>
      <c r="BU34" s="161">
        <v>1</v>
      </c>
      <c r="BV34" s="161">
        <v>2</v>
      </c>
      <c r="BW34" s="161">
        <v>0</v>
      </c>
      <c r="BX34" s="161">
        <v>3</v>
      </c>
      <c r="BY34" s="161">
        <v>2</v>
      </c>
      <c r="BZ34" s="161">
        <v>4</v>
      </c>
      <c r="CA34" s="161">
        <v>1</v>
      </c>
      <c r="CB34" s="161">
        <v>5</v>
      </c>
      <c r="CC34" s="161">
        <v>4</v>
      </c>
      <c r="CD34" s="161">
        <v>5</v>
      </c>
      <c r="CE34" s="161">
        <v>1</v>
      </c>
      <c r="CG34" s="157">
        <v>112</v>
      </c>
    </row>
    <row r="35" spans="1:85" x14ac:dyDescent="0.35">
      <c r="A35" s="20"/>
      <c r="B35" s="31" t="s">
        <v>64</v>
      </c>
      <c r="C35" s="207"/>
      <c r="D35" s="208">
        <v>0</v>
      </c>
      <c r="E35" s="208">
        <v>1</v>
      </c>
      <c r="F35" s="208">
        <v>0</v>
      </c>
      <c r="G35" s="209">
        <v>2</v>
      </c>
      <c r="H35" s="208">
        <v>13</v>
      </c>
      <c r="I35" s="208">
        <v>36</v>
      </c>
      <c r="J35" s="208">
        <v>50</v>
      </c>
      <c r="K35" s="209">
        <v>55</v>
      </c>
      <c r="L35" s="208">
        <v>35</v>
      </c>
      <c r="M35" s="208">
        <v>20</v>
      </c>
      <c r="N35" s="208">
        <v>13</v>
      </c>
      <c r="O35" s="209">
        <v>15</v>
      </c>
      <c r="P35" s="208">
        <v>8</v>
      </c>
      <c r="Q35" s="208">
        <v>7</v>
      </c>
      <c r="R35" s="208">
        <v>3</v>
      </c>
      <c r="S35" s="209">
        <v>2</v>
      </c>
      <c r="T35" s="208">
        <v>1</v>
      </c>
      <c r="U35" s="208">
        <v>2</v>
      </c>
      <c r="V35" s="208">
        <v>1</v>
      </c>
      <c r="W35" s="209">
        <v>0</v>
      </c>
      <c r="X35" s="208">
        <v>1</v>
      </c>
      <c r="Y35" s="208">
        <v>0</v>
      </c>
      <c r="Z35" s="208">
        <v>1</v>
      </c>
      <c r="AA35" s="209">
        <v>0</v>
      </c>
      <c r="AB35" s="208">
        <v>0</v>
      </c>
      <c r="AC35" s="208">
        <v>0</v>
      </c>
      <c r="AD35" s="208">
        <v>0</v>
      </c>
      <c r="AE35" s="209">
        <v>1</v>
      </c>
      <c r="AF35" s="208">
        <v>0</v>
      </c>
      <c r="AG35" s="208">
        <v>1</v>
      </c>
      <c r="AH35" s="208">
        <v>2</v>
      </c>
      <c r="AI35" s="209">
        <v>3</v>
      </c>
      <c r="AJ35" s="208">
        <v>0</v>
      </c>
      <c r="AK35" s="208">
        <v>3</v>
      </c>
      <c r="AL35" s="208">
        <v>0</v>
      </c>
      <c r="AM35" s="209">
        <v>4</v>
      </c>
      <c r="AN35" s="208">
        <v>8</v>
      </c>
      <c r="AO35" s="208">
        <v>7</v>
      </c>
      <c r="AP35" s="208">
        <v>7</v>
      </c>
      <c r="AQ35" s="209">
        <v>17</v>
      </c>
      <c r="AR35" s="208">
        <v>5</v>
      </c>
      <c r="AS35" s="208">
        <v>4</v>
      </c>
      <c r="AT35" s="208">
        <v>7</v>
      </c>
      <c r="AU35" s="209">
        <v>10</v>
      </c>
      <c r="AV35" s="208">
        <v>14</v>
      </c>
      <c r="AW35" s="208">
        <v>25</v>
      </c>
      <c r="AX35" s="208">
        <v>34</v>
      </c>
      <c r="AY35" s="209">
        <v>32</v>
      </c>
      <c r="AZ35" s="209">
        <v>42</v>
      </c>
      <c r="BA35" s="209">
        <v>42</v>
      </c>
      <c r="BB35" s="209">
        <v>18</v>
      </c>
      <c r="BC35" s="209">
        <v>24</v>
      </c>
      <c r="BD35" s="209">
        <v>6</v>
      </c>
      <c r="BE35" s="209">
        <v>3</v>
      </c>
      <c r="BF35" s="209">
        <v>10</v>
      </c>
      <c r="BG35" s="209">
        <v>4</v>
      </c>
      <c r="BH35" s="209">
        <v>5</v>
      </c>
      <c r="BI35" s="209">
        <v>0</v>
      </c>
      <c r="BJ35" s="209">
        <v>5</v>
      </c>
      <c r="BK35" s="209">
        <v>2</v>
      </c>
      <c r="BL35" s="209">
        <v>1</v>
      </c>
      <c r="BM35" s="209">
        <v>0</v>
      </c>
      <c r="BN35" s="209">
        <v>0</v>
      </c>
      <c r="BO35" s="209">
        <v>1</v>
      </c>
      <c r="BP35" s="209">
        <v>0</v>
      </c>
      <c r="BQ35" s="209">
        <v>0</v>
      </c>
      <c r="BR35" s="209">
        <v>1</v>
      </c>
      <c r="BS35" s="209">
        <v>1</v>
      </c>
      <c r="BT35" s="209">
        <v>3</v>
      </c>
      <c r="BU35" s="209">
        <v>2</v>
      </c>
      <c r="BV35" s="209">
        <v>1</v>
      </c>
      <c r="BW35" s="209">
        <v>5</v>
      </c>
      <c r="BX35" s="209">
        <v>7</v>
      </c>
      <c r="BY35" s="209">
        <v>6</v>
      </c>
      <c r="BZ35" s="209">
        <v>10</v>
      </c>
      <c r="CA35" s="209">
        <v>16</v>
      </c>
      <c r="CB35" s="209">
        <v>12</v>
      </c>
      <c r="CC35" s="209">
        <v>14</v>
      </c>
      <c r="CD35" s="209">
        <v>8</v>
      </c>
      <c r="CE35" s="209">
        <v>1</v>
      </c>
      <c r="CG35" s="208">
        <v>700</v>
      </c>
    </row>
    <row r="36" spans="1:85" x14ac:dyDescent="0.35">
      <c r="A36" s="20"/>
      <c r="B36" s="31" t="s">
        <v>65</v>
      </c>
      <c r="C36" s="207"/>
      <c r="D36" s="208">
        <v>0</v>
      </c>
      <c r="E36" s="208">
        <v>0</v>
      </c>
      <c r="F36" s="208">
        <v>1</v>
      </c>
      <c r="G36" s="209">
        <v>10</v>
      </c>
      <c r="H36" s="208">
        <v>45</v>
      </c>
      <c r="I36" s="208">
        <v>105</v>
      </c>
      <c r="J36" s="208">
        <v>112</v>
      </c>
      <c r="K36" s="209">
        <v>96</v>
      </c>
      <c r="L36" s="208">
        <v>73</v>
      </c>
      <c r="M36" s="208">
        <v>48</v>
      </c>
      <c r="N36" s="208">
        <v>38</v>
      </c>
      <c r="O36" s="209">
        <v>8</v>
      </c>
      <c r="P36" s="208">
        <v>6</v>
      </c>
      <c r="Q36" s="208">
        <v>7</v>
      </c>
      <c r="R36" s="208">
        <v>4</v>
      </c>
      <c r="S36" s="209">
        <v>4</v>
      </c>
      <c r="T36" s="208">
        <v>2</v>
      </c>
      <c r="U36" s="208">
        <v>1</v>
      </c>
      <c r="V36" s="208">
        <v>3</v>
      </c>
      <c r="W36" s="209">
        <v>4</v>
      </c>
      <c r="X36" s="208">
        <v>3</v>
      </c>
      <c r="Y36" s="208">
        <v>1</v>
      </c>
      <c r="Z36" s="208">
        <v>1</v>
      </c>
      <c r="AA36" s="209">
        <v>0</v>
      </c>
      <c r="AB36" s="208">
        <v>0</v>
      </c>
      <c r="AC36" s="208">
        <v>0</v>
      </c>
      <c r="AD36" s="208">
        <v>0</v>
      </c>
      <c r="AE36" s="209">
        <v>0</v>
      </c>
      <c r="AF36" s="208">
        <v>0</v>
      </c>
      <c r="AG36" s="208">
        <v>1</v>
      </c>
      <c r="AH36" s="208">
        <v>5</v>
      </c>
      <c r="AI36" s="209">
        <v>2</v>
      </c>
      <c r="AJ36" s="208">
        <v>8</v>
      </c>
      <c r="AK36" s="208">
        <v>17</v>
      </c>
      <c r="AL36" s="208">
        <v>12</v>
      </c>
      <c r="AM36" s="209">
        <v>20</v>
      </c>
      <c r="AN36" s="208">
        <v>23</v>
      </c>
      <c r="AO36" s="208">
        <v>29</v>
      </c>
      <c r="AP36" s="208">
        <v>16</v>
      </c>
      <c r="AQ36" s="209">
        <v>44</v>
      </c>
      <c r="AR36" s="208">
        <v>23</v>
      </c>
      <c r="AS36" s="208">
        <v>29</v>
      </c>
      <c r="AT36" s="208">
        <v>30</v>
      </c>
      <c r="AU36" s="209">
        <v>40</v>
      </c>
      <c r="AV36" s="208">
        <v>48</v>
      </c>
      <c r="AW36" s="208">
        <v>71</v>
      </c>
      <c r="AX36" s="208">
        <v>96</v>
      </c>
      <c r="AY36" s="209">
        <v>103</v>
      </c>
      <c r="AZ36" s="209">
        <v>92</v>
      </c>
      <c r="BA36" s="209">
        <v>52</v>
      </c>
      <c r="BB36" s="209">
        <v>56</v>
      </c>
      <c r="BC36" s="209">
        <v>44</v>
      </c>
      <c r="BD36" s="209">
        <v>25</v>
      </c>
      <c r="BE36" s="209">
        <v>20</v>
      </c>
      <c r="BF36" s="209">
        <v>14</v>
      </c>
      <c r="BG36" s="209">
        <v>4</v>
      </c>
      <c r="BH36" s="209">
        <v>6</v>
      </c>
      <c r="BI36" s="209">
        <v>2</v>
      </c>
      <c r="BJ36" s="209">
        <v>1</v>
      </c>
      <c r="BK36" s="209">
        <v>2</v>
      </c>
      <c r="BL36" s="209">
        <v>4</v>
      </c>
      <c r="BM36" s="209">
        <v>3</v>
      </c>
      <c r="BN36" s="209">
        <v>2</v>
      </c>
      <c r="BO36" s="209">
        <v>0</v>
      </c>
      <c r="BP36" s="209">
        <v>0</v>
      </c>
      <c r="BQ36" s="209">
        <v>1</v>
      </c>
      <c r="BR36" s="209">
        <v>0</v>
      </c>
      <c r="BS36" s="209">
        <v>0</v>
      </c>
      <c r="BT36" s="209">
        <v>0</v>
      </c>
      <c r="BU36" s="209">
        <v>2</v>
      </c>
      <c r="BV36" s="209">
        <v>1</v>
      </c>
      <c r="BW36" s="209">
        <v>3</v>
      </c>
      <c r="BX36" s="209">
        <v>9</v>
      </c>
      <c r="BY36" s="209">
        <v>10</v>
      </c>
      <c r="BZ36" s="209">
        <v>13</v>
      </c>
      <c r="CA36" s="209">
        <v>9</v>
      </c>
      <c r="CB36" s="209">
        <v>10</v>
      </c>
      <c r="CC36" s="209">
        <v>14</v>
      </c>
      <c r="CD36" s="209">
        <v>19</v>
      </c>
      <c r="CE36" s="209">
        <v>2</v>
      </c>
      <c r="CG36" s="208">
        <v>1609</v>
      </c>
    </row>
    <row r="37" spans="1:85" x14ac:dyDescent="0.35">
      <c r="A37" s="20"/>
      <c r="B37" s="31" t="s">
        <v>66</v>
      </c>
      <c r="C37" s="207"/>
      <c r="D37" s="208">
        <v>0</v>
      </c>
      <c r="E37" s="208">
        <v>2</v>
      </c>
      <c r="F37" s="208">
        <v>1</v>
      </c>
      <c r="G37" s="209">
        <v>9</v>
      </c>
      <c r="H37" s="208">
        <v>41</v>
      </c>
      <c r="I37" s="208">
        <v>90</v>
      </c>
      <c r="J37" s="208">
        <v>132</v>
      </c>
      <c r="K37" s="209">
        <v>63</v>
      </c>
      <c r="L37" s="208">
        <v>54</v>
      </c>
      <c r="M37" s="208">
        <v>33</v>
      </c>
      <c r="N37" s="208">
        <v>27</v>
      </c>
      <c r="O37" s="209">
        <v>5</v>
      </c>
      <c r="P37" s="208">
        <v>11</v>
      </c>
      <c r="Q37" s="208">
        <v>13</v>
      </c>
      <c r="R37" s="208">
        <v>7</v>
      </c>
      <c r="S37" s="209">
        <v>6</v>
      </c>
      <c r="T37" s="208">
        <v>4</v>
      </c>
      <c r="U37" s="208">
        <v>2</v>
      </c>
      <c r="V37" s="208">
        <v>4</v>
      </c>
      <c r="W37" s="209">
        <v>4</v>
      </c>
      <c r="X37" s="208">
        <v>1</v>
      </c>
      <c r="Y37" s="208">
        <v>0</v>
      </c>
      <c r="Z37" s="208">
        <v>0</v>
      </c>
      <c r="AA37" s="209">
        <v>1</v>
      </c>
      <c r="AB37" s="208">
        <v>0</v>
      </c>
      <c r="AC37" s="208">
        <v>0</v>
      </c>
      <c r="AD37" s="208">
        <v>1</v>
      </c>
      <c r="AE37" s="209">
        <v>0</v>
      </c>
      <c r="AF37" s="208">
        <v>1</v>
      </c>
      <c r="AG37" s="208">
        <v>1</v>
      </c>
      <c r="AH37" s="208">
        <v>4</v>
      </c>
      <c r="AI37" s="209">
        <v>7</v>
      </c>
      <c r="AJ37" s="208">
        <v>10</v>
      </c>
      <c r="AK37" s="208">
        <v>13</v>
      </c>
      <c r="AL37" s="208">
        <v>13</v>
      </c>
      <c r="AM37" s="209">
        <v>24</v>
      </c>
      <c r="AN37" s="208">
        <v>28</v>
      </c>
      <c r="AO37" s="208">
        <v>21</v>
      </c>
      <c r="AP37" s="208">
        <v>24</v>
      </c>
      <c r="AQ37" s="209">
        <v>40</v>
      </c>
      <c r="AR37" s="208">
        <v>24</v>
      </c>
      <c r="AS37" s="208">
        <v>24</v>
      </c>
      <c r="AT37" s="208">
        <v>35</v>
      </c>
      <c r="AU37" s="209">
        <v>72</v>
      </c>
      <c r="AV37" s="208">
        <v>65</v>
      </c>
      <c r="AW37" s="208">
        <v>87</v>
      </c>
      <c r="AX37" s="208">
        <v>108</v>
      </c>
      <c r="AY37" s="209">
        <v>81</v>
      </c>
      <c r="AZ37" s="209">
        <v>54</v>
      </c>
      <c r="BA37" s="209">
        <v>40</v>
      </c>
      <c r="BB37" s="209">
        <v>29</v>
      </c>
      <c r="BC37" s="209">
        <v>26</v>
      </c>
      <c r="BD37" s="209">
        <v>6</v>
      </c>
      <c r="BE37" s="209">
        <v>9</v>
      </c>
      <c r="BF37" s="209">
        <v>3</v>
      </c>
      <c r="BG37" s="209">
        <v>4</v>
      </c>
      <c r="BH37" s="209">
        <v>0</v>
      </c>
      <c r="BI37" s="209">
        <v>1</v>
      </c>
      <c r="BJ37" s="209">
        <v>4</v>
      </c>
      <c r="BK37" s="209">
        <v>0</v>
      </c>
      <c r="BL37" s="209">
        <v>3</v>
      </c>
      <c r="BM37" s="209">
        <v>0</v>
      </c>
      <c r="BN37" s="209">
        <v>1</v>
      </c>
      <c r="BO37" s="209">
        <v>0</v>
      </c>
      <c r="BP37" s="209">
        <v>0</v>
      </c>
      <c r="BQ37" s="209">
        <v>1</v>
      </c>
      <c r="BR37" s="209">
        <v>1</v>
      </c>
      <c r="BS37" s="209">
        <v>0</v>
      </c>
      <c r="BT37" s="209">
        <v>0</v>
      </c>
      <c r="BU37" s="209">
        <v>0</v>
      </c>
      <c r="BV37" s="209">
        <v>4</v>
      </c>
      <c r="BW37" s="209">
        <v>4</v>
      </c>
      <c r="BX37" s="209">
        <v>3</v>
      </c>
      <c r="BY37" s="209">
        <v>5</v>
      </c>
      <c r="BZ37" s="209">
        <v>7</v>
      </c>
      <c r="CA37" s="209">
        <v>7</v>
      </c>
      <c r="CB37" s="209">
        <v>7</v>
      </c>
      <c r="CC37" s="209">
        <v>9</v>
      </c>
      <c r="CD37" s="209">
        <v>14</v>
      </c>
      <c r="CE37" s="209">
        <v>2</v>
      </c>
      <c r="CG37" s="208">
        <v>1437</v>
      </c>
    </row>
    <row r="38" spans="1:85" x14ac:dyDescent="0.35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59">
        <v>0</v>
      </c>
      <c r="H38" s="159">
        <v>0</v>
      </c>
      <c r="I38" s="159">
        <v>0</v>
      </c>
      <c r="J38" s="159">
        <v>0</v>
      </c>
      <c r="K38" s="159">
        <v>0</v>
      </c>
      <c r="L38" s="159">
        <v>0</v>
      </c>
      <c r="M38" s="159">
        <v>0</v>
      </c>
      <c r="N38" s="159">
        <v>0</v>
      </c>
      <c r="O38" s="159">
        <v>0</v>
      </c>
      <c r="P38" s="159">
        <v>0</v>
      </c>
      <c r="Q38" s="159">
        <v>0</v>
      </c>
      <c r="R38" s="159">
        <v>0</v>
      </c>
      <c r="S38" s="159">
        <v>0</v>
      </c>
      <c r="T38" s="159">
        <v>0</v>
      </c>
      <c r="U38" s="159">
        <v>0</v>
      </c>
      <c r="V38" s="159">
        <v>0</v>
      </c>
      <c r="W38" s="159">
        <v>0</v>
      </c>
      <c r="X38" s="159">
        <v>0</v>
      </c>
      <c r="Y38" s="159">
        <v>0</v>
      </c>
      <c r="Z38" s="159">
        <v>0</v>
      </c>
      <c r="AA38" s="159">
        <v>0</v>
      </c>
      <c r="AB38" s="159">
        <v>0</v>
      </c>
      <c r="AC38" s="159">
        <v>0</v>
      </c>
      <c r="AD38" s="159">
        <v>0</v>
      </c>
      <c r="AE38" s="159">
        <v>0</v>
      </c>
      <c r="AF38" s="159">
        <v>0</v>
      </c>
      <c r="AG38" s="159">
        <v>0</v>
      </c>
      <c r="AH38" s="159">
        <v>0</v>
      </c>
      <c r="AI38" s="159">
        <v>0</v>
      </c>
      <c r="AJ38" s="159">
        <v>0</v>
      </c>
      <c r="AK38" s="159">
        <v>0</v>
      </c>
      <c r="AL38" s="159">
        <v>0</v>
      </c>
      <c r="AM38" s="159">
        <v>0</v>
      </c>
      <c r="AN38" s="159">
        <v>0</v>
      </c>
      <c r="AO38" s="159">
        <v>0</v>
      </c>
      <c r="AP38" s="159">
        <v>0</v>
      </c>
      <c r="AQ38" s="159">
        <v>0</v>
      </c>
      <c r="AR38" s="159">
        <v>0</v>
      </c>
      <c r="AS38" s="159">
        <v>0</v>
      </c>
      <c r="AT38" s="159">
        <v>0</v>
      </c>
      <c r="AU38" s="159">
        <v>0</v>
      </c>
      <c r="AV38" s="159">
        <v>0</v>
      </c>
      <c r="AW38" s="159">
        <v>0</v>
      </c>
      <c r="AX38" s="159">
        <v>0</v>
      </c>
      <c r="AY38" s="159">
        <v>0</v>
      </c>
      <c r="AZ38" s="159">
        <v>0</v>
      </c>
      <c r="BA38" s="159">
        <v>0</v>
      </c>
      <c r="BB38" s="159">
        <v>0</v>
      </c>
      <c r="BC38" s="159">
        <v>0</v>
      </c>
      <c r="BD38" s="159">
        <v>0</v>
      </c>
      <c r="BE38" s="159">
        <v>0</v>
      </c>
      <c r="BF38" s="159">
        <v>0</v>
      </c>
      <c r="BG38" s="159">
        <v>0</v>
      </c>
      <c r="BH38" s="159">
        <v>0</v>
      </c>
      <c r="BI38" s="159">
        <v>0</v>
      </c>
      <c r="BJ38" s="159">
        <v>0</v>
      </c>
      <c r="BK38" s="159">
        <v>0</v>
      </c>
      <c r="BL38" s="159">
        <v>0</v>
      </c>
      <c r="BM38" s="159">
        <v>0</v>
      </c>
      <c r="BN38" s="159">
        <v>0</v>
      </c>
      <c r="BO38" s="159">
        <v>0</v>
      </c>
      <c r="BP38" s="159">
        <v>0</v>
      </c>
      <c r="BQ38" s="159">
        <v>0</v>
      </c>
      <c r="BR38" s="159">
        <v>0</v>
      </c>
      <c r="BS38" s="159">
        <v>0</v>
      </c>
      <c r="BT38" s="159">
        <v>0</v>
      </c>
      <c r="BU38" s="159">
        <v>0</v>
      </c>
      <c r="BV38" s="159">
        <v>0</v>
      </c>
      <c r="BW38" s="159">
        <v>0</v>
      </c>
      <c r="BX38" s="159">
        <v>1</v>
      </c>
      <c r="BY38" s="159">
        <v>0</v>
      </c>
      <c r="BZ38" s="159">
        <v>0</v>
      </c>
      <c r="CA38" s="159">
        <v>0</v>
      </c>
      <c r="CB38" s="159">
        <v>0</v>
      </c>
      <c r="CC38" s="159">
        <v>0</v>
      </c>
      <c r="CD38" s="159">
        <v>0</v>
      </c>
      <c r="CE38" s="159">
        <v>0</v>
      </c>
      <c r="CG38" s="159">
        <v>1</v>
      </c>
    </row>
    <row r="39" spans="1:85" s="7" customFormat="1" ht="6.75" customHeight="1" x14ac:dyDescent="0.3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85" x14ac:dyDescent="0.35">
      <c r="B40" s="216" t="s">
        <v>189</v>
      </c>
      <c r="C40" s="217"/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0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W40" s="151">
        <v>0</v>
      </c>
      <c r="BX40" s="151">
        <v>0</v>
      </c>
      <c r="BY40" s="151">
        <v>0</v>
      </c>
      <c r="BZ40" s="151">
        <v>0</v>
      </c>
      <c r="CA40" s="151">
        <v>0</v>
      </c>
      <c r="CB40" s="151">
        <v>0</v>
      </c>
      <c r="CC40" s="151">
        <v>0</v>
      </c>
      <c r="CD40" s="151">
        <v>0</v>
      </c>
      <c r="CE40" s="151">
        <v>0</v>
      </c>
      <c r="CG40" s="151">
        <v>0</v>
      </c>
    </row>
    <row r="41" spans="1:85" x14ac:dyDescent="0.35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W41" s="213">
        <v>0</v>
      </c>
      <c r="BX41" s="213">
        <v>0</v>
      </c>
      <c r="BY41" s="213">
        <v>0</v>
      </c>
      <c r="BZ41" s="213">
        <v>0</v>
      </c>
      <c r="CA41" s="213">
        <v>0</v>
      </c>
      <c r="CB41" s="213">
        <v>0</v>
      </c>
      <c r="CC41" s="213">
        <v>0</v>
      </c>
      <c r="CD41" s="213">
        <v>0</v>
      </c>
      <c r="CE41" s="213">
        <v>0</v>
      </c>
      <c r="CG41" s="243">
        <v>0</v>
      </c>
    </row>
    <row r="42" spans="1:85" x14ac:dyDescent="0.35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0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X42" s="161">
        <v>0</v>
      </c>
      <c r="BY42" s="161">
        <v>0</v>
      </c>
      <c r="BZ42" s="161">
        <v>0</v>
      </c>
      <c r="CA42" s="161">
        <v>0</v>
      </c>
      <c r="CB42" s="161">
        <v>0</v>
      </c>
      <c r="CC42" s="161">
        <v>0</v>
      </c>
      <c r="CD42" s="161">
        <v>0</v>
      </c>
      <c r="CE42" s="161">
        <v>0</v>
      </c>
      <c r="CG42" s="157">
        <v>0</v>
      </c>
    </row>
    <row r="43" spans="1:85" x14ac:dyDescent="0.35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W43" s="209">
        <v>0</v>
      </c>
      <c r="BX43" s="209">
        <v>0</v>
      </c>
      <c r="BY43" s="209">
        <v>0</v>
      </c>
      <c r="BZ43" s="209">
        <v>0</v>
      </c>
      <c r="CA43" s="209">
        <v>0</v>
      </c>
      <c r="CB43" s="209">
        <v>0</v>
      </c>
      <c r="CC43" s="209">
        <v>0</v>
      </c>
      <c r="CD43" s="209">
        <v>0</v>
      </c>
      <c r="CE43" s="209">
        <v>0</v>
      </c>
      <c r="CG43" s="208">
        <v>0</v>
      </c>
    </row>
    <row r="44" spans="1:85" x14ac:dyDescent="0.35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W44" s="209">
        <v>0</v>
      </c>
      <c r="BX44" s="209">
        <v>0</v>
      </c>
      <c r="BY44" s="209">
        <v>0</v>
      </c>
      <c r="BZ44" s="209">
        <v>0</v>
      </c>
      <c r="CA44" s="209">
        <v>0</v>
      </c>
      <c r="CB44" s="209">
        <v>0</v>
      </c>
      <c r="CC44" s="209">
        <v>0</v>
      </c>
      <c r="CD44" s="209">
        <v>0</v>
      </c>
      <c r="CE44" s="209">
        <v>0</v>
      </c>
      <c r="CG44" s="208">
        <v>0</v>
      </c>
    </row>
    <row r="45" spans="1:85" x14ac:dyDescent="0.35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W45" s="209">
        <v>0</v>
      </c>
      <c r="BX45" s="209">
        <v>0</v>
      </c>
      <c r="BY45" s="209">
        <v>0</v>
      </c>
      <c r="BZ45" s="209">
        <v>0</v>
      </c>
      <c r="CA45" s="209">
        <v>0</v>
      </c>
      <c r="CB45" s="209">
        <v>0</v>
      </c>
      <c r="CC45" s="209">
        <v>0</v>
      </c>
      <c r="CD45" s="209">
        <v>0</v>
      </c>
      <c r="CE45" s="209">
        <v>0</v>
      </c>
      <c r="CG45" s="208">
        <v>0</v>
      </c>
    </row>
    <row r="46" spans="1:85" x14ac:dyDescent="0.35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W46" s="163">
        <v>0</v>
      </c>
      <c r="BX46" s="163">
        <v>0</v>
      </c>
      <c r="BY46" s="163">
        <v>0</v>
      </c>
      <c r="BZ46" s="163">
        <v>0</v>
      </c>
      <c r="CA46" s="163">
        <v>0</v>
      </c>
      <c r="CB46" s="163">
        <v>0</v>
      </c>
      <c r="CC46" s="163">
        <v>0</v>
      </c>
      <c r="CD46" s="163">
        <v>0</v>
      </c>
      <c r="CE46" s="163">
        <v>0</v>
      </c>
      <c r="CG46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54"/>
  <sheetViews>
    <sheetView zoomScale="85" zoomScaleNormal="85" workbookViewId="0"/>
  </sheetViews>
  <sheetFormatPr defaultColWidth="8.90625" defaultRowHeight="13.5" x14ac:dyDescent="0.3"/>
  <cols>
    <col min="1" max="1" width="2.08984375" style="126" customWidth="1"/>
    <col min="2" max="2" width="20.90625" style="126" customWidth="1"/>
    <col min="3" max="3" width="42.6328125" style="126" customWidth="1"/>
    <col min="4" max="4" width="16.6328125" style="126" customWidth="1"/>
    <col min="5" max="5" width="19.453125" style="126" customWidth="1"/>
    <col min="6" max="6" width="21.6328125" style="126" customWidth="1"/>
    <col min="7" max="7" width="19.54296875" style="126" customWidth="1"/>
    <col min="8" max="8" width="28.453125" style="126" customWidth="1"/>
    <col min="9" max="16384" width="8.90625" style="126"/>
  </cols>
  <sheetData>
    <row r="1" spans="1:19" s="60" customFormat="1" ht="14.15" customHeight="1" x14ac:dyDescent="0.3">
      <c r="B1" s="61" t="s">
        <v>0</v>
      </c>
      <c r="H1" s="62"/>
      <c r="L1" s="62"/>
      <c r="P1" s="62"/>
    </row>
    <row r="2" spans="1:19" s="60" customFormat="1" ht="14.15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5" t="s">
        <v>148</v>
      </c>
      <c r="D3" s="65"/>
      <c r="E3" s="65"/>
      <c r="F3" s="131"/>
      <c r="G3" s="131"/>
      <c r="H3" s="67"/>
      <c r="I3" s="131"/>
      <c r="J3" s="131"/>
      <c r="K3" s="131"/>
      <c r="L3" s="67"/>
      <c r="M3" s="131"/>
      <c r="N3" s="131"/>
      <c r="O3" s="131"/>
      <c r="P3" s="68"/>
    </row>
    <row r="4" spans="1:19" s="69" customFormat="1" ht="28.5" customHeight="1" x14ac:dyDescent="0.35">
      <c r="A4" s="63"/>
      <c r="B4" s="64" t="s">
        <v>3</v>
      </c>
      <c r="C4" s="249" t="s">
        <v>149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130"/>
      <c r="P4" s="68"/>
    </row>
    <row r="5" spans="1:19" s="69" customFormat="1" ht="19.5" customHeight="1" x14ac:dyDescent="0.3">
      <c r="A5" s="63"/>
      <c r="B5" s="71" t="s">
        <v>4</v>
      </c>
      <c r="C5" s="9" t="s">
        <v>196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" x14ac:dyDescent="0.2">
      <c r="A6" s="63"/>
      <c r="B6" s="71" t="s">
        <v>5</v>
      </c>
      <c r="C6" s="12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" x14ac:dyDescent="0.2">
      <c r="A7" s="63"/>
      <c r="B7" s="71" t="s">
        <v>7</v>
      </c>
      <c r="C7" s="12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" x14ac:dyDescent="0.2">
      <c r="A8" s="63"/>
      <c r="B8" s="71" t="s">
        <v>9</v>
      </c>
      <c r="C8" s="13" t="s">
        <v>197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5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5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5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s="80" customFormat="1" ht="16.25" x14ac:dyDescent="0.3">
      <c r="A13" s="63"/>
      <c r="B13" s="257" t="s">
        <v>150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ht="54" x14ac:dyDescent="0.3">
      <c r="B15" s="136" t="s">
        <v>78</v>
      </c>
      <c r="C15" s="136" t="s">
        <v>79</v>
      </c>
      <c r="D15" s="201" t="s">
        <v>80</v>
      </c>
      <c r="E15" s="201" t="s">
        <v>81</v>
      </c>
      <c r="F15" s="201" t="s">
        <v>82</v>
      </c>
      <c r="G15" s="201" t="s">
        <v>83</v>
      </c>
      <c r="H15" s="205" t="s">
        <v>84</v>
      </c>
    </row>
    <row r="16" spans="1:19" ht="13.5" customHeight="1" x14ac:dyDescent="0.2">
      <c r="B16" s="172">
        <v>43914</v>
      </c>
      <c r="C16" s="173" t="s">
        <v>85</v>
      </c>
      <c r="D16" s="174">
        <v>2297</v>
      </c>
      <c r="E16" s="174">
        <v>20433</v>
      </c>
      <c r="F16" s="174">
        <v>90701</v>
      </c>
      <c r="G16" s="175">
        <v>2.5324968853706133E-2</v>
      </c>
      <c r="H16" s="175">
        <v>3.2689133033528772E-2</v>
      </c>
    </row>
    <row r="17" spans="2:13" ht="13.5" customHeight="1" x14ac:dyDescent="0.2">
      <c r="B17" s="164">
        <v>43914</v>
      </c>
      <c r="C17" s="165" t="s">
        <v>86</v>
      </c>
      <c r="D17" s="166">
        <v>1200</v>
      </c>
      <c r="E17" s="166">
        <v>15899</v>
      </c>
      <c r="F17" s="166">
        <v>90701</v>
      </c>
      <c r="G17" s="167">
        <v>1.3230284120351484E-2</v>
      </c>
      <c r="H17" s="167">
        <v>1.6042351808775165E-2</v>
      </c>
    </row>
    <row r="18" spans="2:13" ht="8.4" customHeight="1" x14ac:dyDescent="0.2">
      <c r="B18" s="168"/>
      <c r="C18" s="169"/>
      <c r="D18" s="170"/>
      <c r="E18" s="170"/>
      <c r="F18" s="170"/>
      <c r="G18" s="171"/>
      <c r="H18" s="171"/>
      <c r="I18" s="99"/>
    </row>
    <row r="19" spans="2:13" ht="13.5" customHeight="1" x14ac:dyDescent="0.2">
      <c r="B19" s="172">
        <v>43921</v>
      </c>
      <c r="C19" s="173" t="s">
        <v>87</v>
      </c>
      <c r="D19" s="174">
        <v>6898</v>
      </c>
      <c r="E19" s="174">
        <v>0</v>
      </c>
      <c r="F19" s="174">
        <v>89105</v>
      </c>
      <c r="G19" s="175">
        <v>7.7414286515908204E-2</v>
      </c>
      <c r="H19" s="175">
        <v>7.7414286515908204E-2</v>
      </c>
    </row>
    <row r="20" spans="2:13" ht="13.5" customHeight="1" x14ac:dyDescent="0.2">
      <c r="B20" s="178">
        <v>43921</v>
      </c>
      <c r="C20" s="179" t="s">
        <v>88</v>
      </c>
      <c r="D20" s="180">
        <v>14824</v>
      </c>
      <c r="E20" s="180">
        <v>0</v>
      </c>
      <c r="F20" s="180">
        <v>89105</v>
      </c>
      <c r="G20" s="181">
        <v>0.16636552382021211</v>
      </c>
      <c r="H20" s="181">
        <v>0.16636552382021211</v>
      </c>
    </row>
    <row r="21" spans="2:13" ht="13.5" customHeight="1" x14ac:dyDescent="0.2">
      <c r="B21" s="178">
        <v>43921</v>
      </c>
      <c r="C21" s="179" t="s">
        <v>89</v>
      </c>
      <c r="D21" s="180">
        <v>2335</v>
      </c>
      <c r="E21" s="180">
        <v>0</v>
      </c>
      <c r="F21" s="180">
        <v>89105</v>
      </c>
      <c r="G21" s="181">
        <v>2.6205038998933842E-2</v>
      </c>
      <c r="H21" s="181">
        <v>2.6205038998933842E-2</v>
      </c>
    </row>
    <row r="22" spans="2:13" ht="13.5" customHeight="1" x14ac:dyDescent="0.2">
      <c r="B22" s="178">
        <v>43921</v>
      </c>
      <c r="C22" s="179" t="s">
        <v>90</v>
      </c>
      <c r="D22" s="180">
        <v>14159</v>
      </c>
      <c r="E22" s="180">
        <v>0</v>
      </c>
      <c r="F22" s="180">
        <v>89105</v>
      </c>
      <c r="G22" s="181">
        <v>0.15890241849503395</v>
      </c>
      <c r="H22" s="181">
        <v>0.15890241849503395</v>
      </c>
    </row>
    <row r="23" spans="2:13" ht="13.5" customHeight="1" x14ac:dyDescent="0.3">
      <c r="B23" s="178">
        <v>43921</v>
      </c>
      <c r="C23" s="179" t="s">
        <v>91</v>
      </c>
      <c r="D23" s="180">
        <v>13914</v>
      </c>
      <c r="E23" s="180">
        <v>0</v>
      </c>
      <c r="F23" s="180">
        <v>89105</v>
      </c>
      <c r="G23" s="181">
        <v>0.15615285337523147</v>
      </c>
      <c r="H23" s="181">
        <v>0.15615285337523147</v>
      </c>
    </row>
    <row r="24" spans="2:13" ht="13.5" customHeight="1" x14ac:dyDescent="0.3">
      <c r="B24" s="176">
        <v>43921</v>
      </c>
      <c r="C24" s="179" t="s">
        <v>92</v>
      </c>
      <c r="D24" s="180">
        <v>23473</v>
      </c>
      <c r="E24" s="180">
        <v>0</v>
      </c>
      <c r="F24" s="180">
        <v>89105</v>
      </c>
      <c r="G24" s="181">
        <v>0.263430783906627</v>
      </c>
      <c r="H24" s="181">
        <v>0.263430783906627</v>
      </c>
    </row>
    <row r="25" spans="2:13" s="134" customFormat="1" ht="13.5" customHeight="1" x14ac:dyDescent="0.3">
      <c r="B25" s="182">
        <v>43921</v>
      </c>
      <c r="C25" s="179" t="s">
        <v>93</v>
      </c>
      <c r="D25" s="180">
        <v>2790</v>
      </c>
      <c r="E25" s="180">
        <v>0</v>
      </c>
      <c r="F25" s="180">
        <v>89105</v>
      </c>
      <c r="G25" s="181">
        <v>3.131137422142416E-2</v>
      </c>
      <c r="H25" s="181">
        <v>3.131137422142416E-2</v>
      </c>
    </row>
    <row r="26" spans="2:13" s="134" customFormat="1" ht="13.5" customHeight="1" x14ac:dyDescent="0.3">
      <c r="B26" s="182">
        <v>43952</v>
      </c>
      <c r="C26" s="179" t="s">
        <v>94</v>
      </c>
      <c r="D26" s="183">
        <v>9084</v>
      </c>
      <c r="E26" s="183">
        <v>0</v>
      </c>
      <c r="F26" s="183">
        <v>70286</v>
      </c>
      <c r="G26" s="185">
        <v>0.12924337705944286</v>
      </c>
      <c r="H26" s="185">
        <v>0.12924337705944286</v>
      </c>
    </row>
    <row r="27" spans="2:13" s="134" customFormat="1" ht="13.5" customHeight="1" x14ac:dyDescent="0.3">
      <c r="B27" s="177">
        <v>43921</v>
      </c>
      <c r="C27" s="165" t="s">
        <v>95</v>
      </c>
      <c r="D27" s="184">
        <v>65121</v>
      </c>
      <c r="E27" s="184">
        <v>0</v>
      </c>
      <c r="F27" s="184">
        <v>89105</v>
      </c>
      <c r="G27" s="186">
        <v>0.73083440884349926</v>
      </c>
      <c r="H27" s="186">
        <v>0.73083440884349926</v>
      </c>
    </row>
    <row r="28" spans="2:13" s="134" customFormat="1" x14ac:dyDescent="0.3"/>
    <row r="29" spans="2:13" s="134" customFormat="1" x14ac:dyDescent="0.3">
      <c r="B29" s="133" t="s">
        <v>96</v>
      </c>
    </row>
    <row r="30" spans="2:13" x14ac:dyDescent="0.3">
      <c r="B30" s="134" t="s">
        <v>132</v>
      </c>
      <c r="C30" s="134"/>
      <c r="D30" s="134"/>
      <c r="E30" s="134"/>
      <c r="F30" s="134"/>
      <c r="G30" s="134"/>
      <c r="H30" s="134"/>
    </row>
    <row r="31" spans="2:13" x14ac:dyDescent="0.3">
      <c r="B31" s="187" t="s">
        <v>97</v>
      </c>
      <c r="C31" s="187"/>
      <c r="D31" s="187"/>
      <c r="E31" s="187"/>
      <c r="F31" s="187"/>
      <c r="G31" s="187"/>
      <c r="H31" s="187"/>
      <c r="I31" s="188"/>
      <c r="J31" s="188"/>
      <c r="K31" s="188"/>
      <c r="L31" s="188"/>
      <c r="M31" s="188"/>
    </row>
    <row r="32" spans="2:13" x14ac:dyDescent="0.3">
      <c r="B32" s="187" t="s">
        <v>155</v>
      </c>
      <c r="C32" s="187"/>
      <c r="D32" s="187"/>
      <c r="E32" s="187"/>
      <c r="F32" s="187"/>
      <c r="G32" s="187"/>
      <c r="H32" s="187"/>
      <c r="I32" s="188"/>
      <c r="J32" s="188"/>
      <c r="K32" s="188"/>
      <c r="L32" s="188"/>
      <c r="M32" s="188"/>
    </row>
    <row r="33" spans="2:13" x14ac:dyDescent="0.3">
      <c r="B33" s="187" t="s">
        <v>133</v>
      </c>
      <c r="C33" s="187"/>
      <c r="D33" s="187"/>
      <c r="E33" s="187"/>
      <c r="F33" s="187"/>
      <c r="G33" s="187"/>
      <c r="H33" s="187"/>
      <c r="I33" s="188"/>
      <c r="J33" s="188"/>
      <c r="K33" s="188"/>
      <c r="L33" s="188"/>
      <c r="M33" s="188"/>
    </row>
    <row r="34" spans="2:13" ht="14.5" x14ac:dyDescent="0.35">
      <c r="B34" s="188" t="s">
        <v>156</v>
      </c>
      <c r="C34" s="189"/>
      <c r="D34" s="189"/>
      <c r="E34" s="189"/>
      <c r="F34" s="189"/>
      <c r="G34" s="189"/>
      <c r="H34" s="189"/>
      <c r="I34" s="190"/>
      <c r="J34" s="190"/>
      <c r="K34" s="190"/>
      <c r="L34" s="190"/>
      <c r="M34" s="190"/>
    </row>
    <row r="35" spans="2:13" ht="42.65" customHeight="1" x14ac:dyDescent="0.35">
      <c r="B35" s="259"/>
      <c r="C35" s="260"/>
      <c r="D35" s="260"/>
      <c r="E35" s="260"/>
      <c r="F35" s="260"/>
      <c r="G35" s="260"/>
      <c r="H35" s="260"/>
      <c r="I35" s="260"/>
      <c r="J35" s="260"/>
      <c r="K35" s="260"/>
      <c r="L35" s="260"/>
      <c r="M35" s="260"/>
    </row>
    <row r="36" spans="2:13" ht="14.5" x14ac:dyDescent="0.35">
      <c r="B36" s="259" t="s">
        <v>190</v>
      </c>
      <c r="C36" s="260"/>
      <c r="D36" s="260"/>
      <c r="E36" s="260"/>
      <c r="F36" s="260"/>
      <c r="G36" s="260"/>
      <c r="H36" s="260"/>
      <c r="I36" s="260"/>
      <c r="J36" s="260"/>
      <c r="K36" s="260"/>
      <c r="L36" s="260"/>
      <c r="M36" s="260"/>
    </row>
    <row r="37" spans="2:13" x14ac:dyDescent="0.3">
      <c r="B37" s="242" t="s">
        <v>191</v>
      </c>
      <c r="I37" s="135"/>
    </row>
    <row r="38" spans="2:13" x14ac:dyDescent="0.3">
      <c r="I38" s="135"/>
    </row>
    <row r="39" spans="2:13" x14ac:dyDescent="0.3">
      <c r="I39" s="135"/>
    </row>
    <row r="40" spans="2:13" x14ac:dyDescent="0.3">
      <c r="I40" s="135"/>
    </row>
    <row r="41" spans="2:13" x14ac:dyDescent="0.3">
      <c r="I41" s="135"/>
    </row>
    <row r="42" spans="2:13" x14ac:dyDescent="0.3">
      <c r="I42" s="135"/>
    </row>
    <row r="43" spans="2:13" x14ac:dyDescent="0.3">
      <c r="I43" s="135"/>
    </row>
    <row r="44" spans="2:13" x14ac:dyDescent="0.3">
      <c r="I44" s="135"/>
    </row>
    <row r="45" spans="2:13" x14ac:dyDescent="0.3">
      <c r="I45" s="135"/>
    </row>
    <row r="46" spans="2:13" x14ac:dyDescent="0.3">
      <c r="I46" s="135"/>
    </row>
    <row r="54" spans="2:8" x14ac:dyDescent="0.3">
      <c r="B54" s="134"/>
      <c r="C54" s="134"/>
      <c r="D54" s="134"/>
      <c r="E54" s="134"/>
      <c r="F54" s="134"/>
      <c r="G54" s="134"/>
      <c r="H54" s="134"/>
    </row>
  </sheetData>
  <mergeCells count="4">
    <mergeCell ref="B13:S13"/>
    <mergeCell ref="C4:N4"/>
    <mergeCell ref="B35:M35"/>
    <mergeCell ref="B36:M36"/>
  </mergeCells>
  <hyperlinks>
    <hyperlink ref="C11" r:id="rId1"/>
    <hyperlink ref="B37" r:id="rId2"/>
  </hyperlinks>
  <pageMargins left="0.7" right="0.7" top="0.75" bottom="0.75" header="0.3" footer="0.3"/>
  <pageSetup paperSize="9" orientation="portrait" horizontalDpi="90" verticalDpi="9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CI45"/>
  <sheetViews>
    <sheetView zoomScale="85" zoomScaleNormal="85" workbookViewId="0"/>
  </sheetViews>
  <sheetFormatPr defaultColWidth="8.90625" defaultRowHeight="13.5" x14ac:dyDescent="0.3"/>
  <cols>
    <col min="1" max="1" width="2" style="227" customWidth="1"/>
    <col min="2" max="2" width="20.90625" style="126" customWidth="1"/>
    <col min="3" max="3" width="47.90625" style="126" customWidth="1"/>
    <col min="4" max="4" width="20.54296875" style="227" hidden="1" customWidth="1"/>
    <col min="5" max="5" width="22.453125" style="126" customWidth="1"/>
    <col min="6" max="85" width="15.81640625" style="126" customWidth="1"/>
    <col min="86" max="86" width="2.54296875" style="126" customWidth="1"/>
    <col min="87" max="87" width="15.81640625" style="126" customWidth="1"/>
    <col min="88" max="16384" width="8.90625" style="126"/>
  </cols>
  <sheetData>
    <row r="1" spans="1:87" s="60" customFormat="1" ht="14.15" customHeight="1" x14ac:dyDescent="0.35">
      <c r="A1" s="225"/>
      <c r="B1" s="61" t="s">
        <v>0</v>
      </c>
      <c r="D1" s="225"/>
      <c r="E1" s="244" t="s">
        <v>198</v>
      </c>
      <c r="I1" s="62"/>
      <c r="M1" s="62"/>
    </row>
    <row r="2" spans="1:87" s="60" customFormat="1" ht="14.15" customHeight="1" x14ac:dyDescent="0.35">
      <c r="A2" s="225"/>
      <c r="D2" s="225"/>
      <c r="I2" s="62"/>
      <c r="M2" s="62"/>
    </row>
    <row r="3" spans="1:87" s="69" customFormat="1" ht="18.75" customHeight="1" x14ac:dyDescent="0.3">
      <c r="A3" s="226"/>
      <c r="B3" s="64" t="s">
        <v>1</v>
      </c>
      <c r="C3" s="5" t="s">
        <v>148</v>
      </c>
      <c r="D3" s="229"/>
      <c r="E3" s="5"/>
      <c r="F3" s="65"/>
      <c r="G3" s="215"/>
      <c r="H3" s="215"/>
      <c r="I3" s="67"/>
      <c r="J3" s="215"/>
      <c r="K3" s="215"/>
      <c r="L3" s="215"/>
      <c r="M3" s="68"/>
    </row>
    <row r="4" spans="1:87" s="69" customFormat="1" ht="28.5" customHeight="1" x14ac:dyDescent="0.3">
      <c r="A4" s="226"/>
      <c r="B4" s="64" t="s">
        <v>3</v>
      </c>
      <c r="C4" s="261" t="s">
        <v>188</v>
      </c>
      <c r="D4" s="261"/>
      <c r="E4" s="261"/>
      <c r="F4" s="261"/>
      <c r="G4" s="261"/>
      <c r="H4" s="261"/>
      <c r="I4" s="261"/>
      <c r="J4" s="261"/>
      <c r="K4" s="261"/>
      <c r="L4" s="261"/>
      <c r="M4" s="261"/>
    </row>
    <row r="5" spans="1:87" s="69" customFormat="1" ht="19.5" customHeight="1" x14ac:dyDescent="0.3">
      <c r="A5" s="226"/>
      <c r="B5" s="71" t="s">
        <v>4</v>
      </c>
      <c r="C5" s="10" t="s">
        <v>196</v>
      </c>
      <c r="D5" s="230"/>
      <c r="E5" s="10"/>
      <c r="F5" s="72"/>
      <c r="G5" s="73"/>
      <c r="H5" s="73"/>
      <c r="I5" s="68"/>
      <c r="J5" s="73"/>
      <c r="K5" s="73"/>
      <c r="L5" s="73"/>
      <c r="M5" s="68"/>
    </row>
    <row r="6" spans="1:87" s="69" customFormat="1" ht="14.5" x14ac:dyDescent="0.3">
      <c r="A6" s="226"/>
      <c r="B6" s="71" t="s">
        <v>5</v>
      </c>
      <c r="C6" s="15" t="s">
        <v>6</v>
      </c>
      <c r="D6" s="231"/>
      <c r="E6" s="15"/>
      <c r="F6" s="74"/>
      <c r="G6" s="75"/>
      <c r="H6" s="75"/>
      <c r="I6" s="76"/>
      <c r="J6" s="75"/>
      <c r="K6" s="75"/>
      <c r="L6" s="75"/>
      <c r="M6" s="68"/>
    </row>
    <row r="7" spans="1:87" s="69" customFormat="1" ht="14.5" x14ac:dyDescent="0.3">
      <c r="A7" s="226"/>
      <c r="B7" s="71" t="s">
        <v>7</v>
      </c>
      <c r="C7" s="15" t="s">
        <v>8</v>
      </c>
      <c r="D7" s="231"/>
      <c r="E7" s="15"/>
      <c r="F7" s="74"/>
      <c r="G7" s="75"/>
      <c r="H7" s="75"/>
      <c r="I7" s="76"/>
      <c r="J7" s="75"/>
      <c r="K7" s="75"/>
      <c r="L7" s="75"/>
      <c r="M7" s="68"/>
    </row>
    <row r="8" spans="1:87" s="69" customFormat="1" ht="14.5" x14ac:dyDescent="0.3">
      <c r="A8" s="226"/>
      <c r="B8" s="71" t="s">
        <v>9</v>
      </c>
      <c r="C8" s="14" t="s">
        <v>197</v>
      </c>
      <c r="D8" s="232"/>
      <c r="E8" s="14"/>
      <c r="F8" s="78"/>
      <c r="G8" s="75"/>
      <c r="H8" s="75"/>
      <c r="I8" s="76"/>
      <c r="J8" s="75"/>
      <c r="K8" s="75"/>
      <c r="L8" s="75"/>
      <c r="M8" s="68"/>
    </row>
    <row r="9" spans="1:87" s="69" customFormat="1" x14ac:dyDescent="0.3">
      <c r="A9" s="226"/>
      <c r="B9" s="71" t="s">
        <v>10</v>
      </c>
      <c r="C9" s="74" t="s">
        <v>11</v>
      </c>
      <c r="D9" s="233"/>
      <c r="E9" s="74"/>
      <c r="F9" s="74"/>
      <c r="G9" s="77"/>
      <c r="I9" s="74"/>
      <c r="J9" s="77"/>
      <c r="K9" s="77"/>
      <c r="L9" s="77"/>
      <c r="M9" s="68"/>
    </row>
    <row r="10" spans="1:87" s="69" customFormat="1" x14ac:dyDescent="0.3">
      <c r="A10" s="226"/>
      <c r="B10" s="71" t="s">
        <v>12</v>
      </c>
      <c r="C10" s="74" t="s">
        <v>13</v>
      </c>
      <c r="D10" s="233"/>
      <c r="E10" s="74"/>
      <c r="F10" s="74"/>
      <c r="G10" s="77"/>
      <c r="H10" s="77"/>
      <c r="I10" s="74"/>
      <c r="J10" s="77"/>
      <c r="K10" s="77"/>
      <c r="L10" s="77"/>
      <c r="M10" s="68"/>
    </row>
    <row r="11" spans="1:87" s="69" customFormat="1" ht="14.5" x14ac:dyDescent="0.35">
      <c r="A11" s="226"/>
      <c r="B11" s="71" t="s">
        <v>14</v>
      </c>
      <c r="C11" s="17" t="s">
        <v>15</v>
      </c>
      <c r="D11" s="234"/>
      <c r="E11" s="17"/>
      <c r="F11" s="17"/>
      <c r="G11" s="77"/>
      <c r="H11" s="77"/>
      <c r="I11" s="74"/>
      <c r="J11" s="77"/>
      <c r="K11" s="77"/>
      <c r="L11" s="77"/>
      <c r="M11" s="68"/>
    </row>
    <row r="12" spans="1:87" s="69" customFormat="1" x14ac:dyDescent="0.3">
      <c r="A12" s="226"/>
      <c r="B12" s="63"/>
      <c r="C12" s="63"/>
      <c r="D12" s="226"/>
      <c r="E12" s="63"/>
      <c r="F12" s="63"/>
      <c r="G12" s="63"/>
      <c r="H12" s="63"/>
      <c r="I12" s="79"/>
      <c r="J12" s="63"/>
      <c r="K12" s="63"/>
      <c r="L12" s="63"/>
      <c r="M12" s="68"/>
    </row>
    <row r="13" spans="1:87" s="80" customFormat="1" ht="15.5" x14ac:dyDescent="0.35">
      <c r="A13" s="226"/>
      <c r="B13" s="215" t="s">
        <v>187</v>
      </c>
      <c r="C13" s="215"/>
      <c r="D13" s="235"/>
      <c r="E13" s="215"/>
      <c r="F13" s="215"/>
      <c r="G13" s="215"/>
      <c r="H13" s="215"/>
      <c r="I13" s="215"/>
      <c r="J13" s="215"/>
      <c r="K13" s="215"/>
      <c r="L13" s="215"/>
      <c r="M13" s="247"/>
      <c r="N13" s="247"/>
      <c r="O13" s="247"/>
      <c r="P13" s="247"/>
    </row>
    <row r="14" spans="1:87" ht="14.5" x14ac:dyDescent="0.35">
      <c r="BB14" s="245"/>
      <c r="BC14" s="245"/>
      <c r="BD14" s="245"/>
      <c r="BE14" s="245"/>
      <c r="BF14" s="245"/>
      <c r="BG14" s="245"/>
      <c r="BH14" s="245"/>
      <c r="BI14" s="245"/>
      <c r="BJ14" s="245"/>
      <c r="BK14" s="245"/>
      <c r="BL14" s="245"/>
      <c r="BM14" s="245"/>
      <c r="BN14" s="245"/>
      <c r="BO14" s="245"/>
      <c r="BP14" s="245"/>
      <c r="BQ14" s="245"/>
      <c r="BR14" s="245"/>
      <c r="BS14" s="245"/>
      <c r="BT14" s="245"/>
      <c r="BU14" s="245"/>
      <c r="BV14" s="245"/>
      <c r="BW14" s="245"/>
      <c r="BX14" s="245"/>
      <c r="BY14" s="245"/>
      <c r="BZ14" s="245"/>
      <c r="CA14" s="245"/>
      <c r="CB14" s="245"/>
      <c r="CC14" s="245"/>
      <c r="CD14" s="245"/>
      <c r="CE14" s="245"/>
      <c r="CF14" s="245"/>
      <c r="CG14" s="271" t="s">
        <v>198</v>
      </c>
    </row>
    <row r="15" spans="1:87" ht="40.5" x14ac:dyDescent="0.35">
      <c r="B15" s="136" t="s">
        <v>78</v>
      </c>
      <c r="C15" s="224" t="s">
        <v>79</v>
      </c>
      <c r="D15" s="236" t="s">
        <v>159</v>
      </c>
      <c r="E15" s="204" t="s">
        <v>82</v>
      </c>
      <c r="F15" s="203" t="s">
        <v>178</v>
      </c>
      <c r="G15" s="204">
        <v>43898</v>
      </c>
      <c r="H15" s="204">
        <v>43905</v>
      </c>
      <c r="I15" s="204">
        <v>43912</v>
      </c>
      <c r="J15" s="204">
        <v>43919</v>
      </c>
      <c r="K15" s="204">
        <v>43926</v>
      </c>
      <c r="L15" s="204">
        <v>43933</v>
      </c>
      <c r="M15" s="204">
        <v>43940</v>
      </c>
      <c r="N15" s="204">
        <v>43947</v>
      </c>
      <c r="O15" s="204">
        <v>43954</v>
      </c>
      <c r="P15" s="204">
        <v>43961</v>
      </c>
      <c r="Q15" s="204">
        <v>43968</v>
      </c>
      <c r="R15" s="204">
        <v>43975</v>
      </c>
      <c r="S15" s="204">
        <v>43982</v>
      </c>
      <c r="T15" s="204">
        <v>43989</v>
      </c>
      <c r="U15" s="204">
        <v>43996</v>
      </c>
      <c r="V15" s="204">
        <v>44003</v>
      </c>
      <c r="W15" s="204">
        <v>44010</v>
      </c>
      <c r="X15" s="204">
        <v>44017</v>
      </c>
      <c r="Y15" s="204">
        <v>44024</v>
      </c>
      <c r="Z15" s="204">
        <v>44031</v>
      </c>
      <c r="AA15" s="204">
        <v>44038</v>
      </c>
      <c r="AB15" s="204">
        <v>44045</v>
      </c>
      <c r="AC15" s="204">
        <v>44052</v>
      </c>
      <c r="AD15" s="204">
        <v>44059</v>
      </c>
      <c r="AE15" s="204">
        <v>44066</v>
      </c>
      <c r="AF15" s="204">
        <v>44073</v>
      </c>
      <c r="AG15" s="204">
        <v>44080</v>
      </c>
      <c r="AH15" s="204">
        <v>44087</v>
      </c>
      <c r="AI15" s="204">
        <v>44094</v>
      </c>
      <c r="AJ15" s="204">
        <v>44101</v>
      </c>
      <c r="AK15" s="204">
        <v>44108</v>
      </c>
      <c r="AL15" s="204">
        <v>44115</v>
      </c>
      <c r="AM15" s="204">
        <v>44122</v>
      </c>
      <c r="AN15" s="204">
        <v>44129</v>
      </c>
      <c r="AO15" s="204">
        <v>44136</v>
      </c>
      <c r="AP15" s="204">
        <v>44143</v>
      </c>
      <c r="AQ15" s="204">
        <v>44150</v>
      </c>
      <c r="AR15" s="204">
        <v>44157</v>
      </c>
      <c r="AS15" s="204">
        <v>44164</v>
      </c>
      <c r="AT15" s="204">
        <v>44171</v>
      </c>
      <c r="AU15" s="204">
        <v>44178</v>
      </c>
      <c r="AV15" s="204">
        <v>44185</v>
      </c>
      <c r="AW15" s="204">
        <v>44192</v>
      </c>
      <c r="AX15" s="204">
        <v>44199</v>
      </c>
      <c r="AY15" s="204">
        <v>44206</v>
      </c>
      <c r="AZ15" s="204">
        <v>44213</v>
      </c>
      <c r="BA15" s="204">
        <v>44220</v>
      </c>
      <c r="BB15" s="204">
        <v>44227</v>
      </c>
      <c r="BC15" s="204">
        <v>44234</v>
      </c>
      <c r="BD15" s="204">
        <v>44241</v>
      </c>
      <c r="BE15" s="204">
        <v>44248</v>
      </c>
      <c r="BF15" s="204">
        <v>44255</v>
      </c>
      <c r="BG15" s="204">
        <v>44262</v>
      </c>
      <c r="BH15" s="204">
        <v>44269</v>
      </c>
      <c r="BI15" s="204">
        <v>44276</v>
      </c>
      <c r="BJ15" s="204">
        <v>44283</v>
      </c>
      <c r="BK15" s="204">
        <v>44290</v>
      </c>
      <c r="BL15" s="204">
        <v>44297</v>
      </c>
      <c r="BM15" s="204">
        <v>44304</v>
      </c>
      <c r="BN15" s="204">
        <v>44311</v>
      </c>
      <c r="BO15" s="204">
        <v>44318</v>
      </c>
      <c r="BP15" s="204">
        <v>44325</v>
      </c>
      <c r="BQ15" s="204">
        <v>44332</v>
      </c>
      <c r="BR15" s="204">
        <v>44339</v>
      </c>
      <c r="BS15" s="204">
        <v>44346</v>
      </c>
      <c r="BT15" s="204">
        <v>44353</v>
      </c>
      <c r="BU15" s="204">
        <v>44360</v>
      </c>
      <c r="BV15" s="204">
        <v>44367</v>
      </c>
      <c r="BW15" s="204">
        <v>44374</v>
      </c>
      <c r="BX15" s="204">
        <v>44381</v>
      </c>
      <c r="BY15" s="204">
        <v>44388</v>
      </c>
      <c r="BZ15" s="204">
        <v>44395</v>
      </c>
      <c r="CA15" s="204">
        <v>44402</v>
      </c>
      <c r="CB15" s="204">
        <v>44409</v>
      </c>
      <c r="CC15" s="204">
        <v>44416</v>
      </c>
      <c r="CD15" s="204">
        <v>44423</v>
      </c>
      <c r="CE15" s="204">
        <v>44430</v>
      </c>
      <c r="CF15" s="204">
        <v>44437</v>
      </c>
      <c r="CG15" s="204">
        <v>44444</v>
      </c>
      <c r="CI15" s="206" t="s">
        <v>21</v>
      </c>
    </row>
    <row r="16" spans="1:87" s="99" customFormat="1" ht="14.5" x14ac:dyDescent="0.35">
      <c r="A16" s="221"/>
      <c r="B16" s="262" t="s">
        <v>80</v>
      </c>
      <c r="C16" s="262"/>
      <c r="D16" s="236"/>
      <c r="E16" s="222"/>
      <c r="F16" s="222"/>
    </row>
    <row r="17" spans="1:87" ht="13.5" customHeight="1" x14ac:dyDescent="0.3">
      <c r="A17" s="228" t="s">
        <v>163</v>
      </c>
      <c r="B17" s="172">
        <v>43914</v>
      </c>
      <c r="C17" s="173" t="s">
        <v>85</v>
      </c>
      <c r="D17" s="237" t="s">
        <v>159</v>
      </c>
      <c r="E17" s="174">
        <v>90701</v>
      </c>
      <c r="F17" s="174">
        <v>0</v>
      </c>
      <c r="G17" s="174">
        <v>0</v>
      </c>
      <c r="H17" s="174">
        <v>2</v>
      </c>
      <c r="I17" s="174">
        <v>7</v>
      </c>
      <c r="J17" s="174">
        <v>57</v>
      </c>
      <c r="K17" s="174">
        <v>160</v>
      </c>
      <c r="L17" s="174">
        <v>242</v>
      </c>
      <c r="M17" s="174">
        <v>228</v>
      </c>
      <c r="N17" s="174">
        <v>168</v>
      </c>
      <c r="O17" s="174">
        <v>98</v>
      </c>
      <c r="P17" s="174">
        <v>76</v>
      </c>
      <c r="Q17" s="174">
        <v>42</v>
      </c>
      <c r="R17" s="174">
        <v>36</v>
      </c>
      <c r="S17" s="174">
        <v>24</v>
      </c>
      <c r="T17" s="174">
        <v>19</v>
      </c>
      <c r="U17" s="174">
        <v>18</v>
      </c>
      <c r="V17" s="174">
        <v>12</v>
      </c>
      <c r="W17" s="174">
        <v>4</v>
      </c>
      <c r="X17" s="174">
        <v>7</v>
      </c>
      <c r="Y17" s="174">
        <v>2</v>
      </c>
      <c r="Z17" s="174">
        <v>0</v>
      </c>
      <c r="AA17" s="174">
        <v>3</v>
      </c>
      <c r="AB17" s="174">
        <v>2</v>
      </c>
      <c r="AC17" s="174">
        <v>1</v>
      </c>
      <c r="AD17" s="174">
        <v>1</v>
      </c>
      <c r="AE17" s="174">
        <v>1</v>
      </c>
      <c r="AF17" s="174">
        <v>1</v>
      </c>
      <c r="AG17" s="174">
        <v>0</v>
      </c>
      <c r="AH17" s="174">
        <v>4</v>
      </c>
      <c r="AI17" s="174">
        <v>1</v>
      </c>
      <c r="AJ17" s="174">
        <v>3</v>
      </c>
      <c r="AK17" s="174">
        <v>3</v>
      </c>
      <c r="AL17" s="174">
        <v>8</v>
      </c>
      <c r="AM17" s="174">
        <v>8</v>
      </c>
      <c r="AN17" s="174">
        <v>20</v>
      </c>
      <c r="AO17" s="174">
        <v>28</v>
      </c>
      <c r="AP17" s="174">
        <v>26</v>
      </c>
      <c r="AQ17" s="174">
        <v>36</v>
      </c>
      <c r="AR17" s="174">
        <v>41</v>
      </c>
      <c r="AS17" s="174">
        <v>49</v>
      </c>
      <c r="AT17" s="174">
        <v>35</v>
      </c>
      <c r="AU17" s="174">
        <v>35</v>
      </c>
      <c r="AV17" s="174">
        <v>46</v>
      </c>
      <c r="AW17" s="174">
        <v>48</v>
      </c>
      <c r="AX17" s="174">
        <v>49</v>
      </c>
      <c r="AY17" s="174">
        <v>67</v>
      </c>
      <c r="AZ17" s="174">
        <v>107</v>
      </c>
      <c r="BA17" s="174">
        <v>114</v>
      </c>
      <c r="BB17" s="174">
        <v>84</v>
      </c>
      <c r="BC17" s="174">
        <v>82</v>
      </c>
      <c r="BD17" s="174">
        <v>36</v>
      </c>
      <c r="BE17" s="174">
        <v>37</v>
      </c>
      <c r="BF17" s="174">
        <v>23</v>
      </c>
      <c r="BG17" s="174">
        <v>18</v>
      </c>
      <c r="BH17" s="174">
        <v>8</v>
      </c>
      <c r="BI17" s="174">
        <v>4</v>
      </c>
      <c r="BJ17" s="174">
        <v>7</v>
      </c>
      <c r="BK17" s="174">
        <v>1</v>
      </c>
      <c r="BL17" s="174">
        <v>1</v>
      </c>
      <c r="BM17" s="174">
        <v>2</v>
      </c>
      <c r="BN17" s="174">
        <v>1</v>
      </c>
      <c r="BO17" s="174">
        <v>2</v>
      </c>
      <c r="BP17" s="174">
        <v>0</v>
      </c>
      <c r="BQ17" s="174">
        <v>1</v>
      </c>
      <c r="BR17" s="174">
        <v>0</v>
      </c>
      <c r="BS17" s="174">
        <v>0</v>
      </c>
      <c r="BT17" s="174">
        <v>1</v>
      </c>
      <c r="BU17" s="174">
        <v>1</v>
      </c>
      <c r="BV17" s="174">
        <v>0</v>
      </c>
      <c r="BW17" s="174">
        <v>0</v>
      </c>
      <c r="BX17" s="174">
        <v>2</v>
      </c>
      <c r="BY17" s="174">
        <v>0</v>
      </c>
      <c r="BZ17" s="174">
        <v>5</v>
      </c>
      <c r="CA17" s="174">
        <v>3</v>
      </c>
      <c r="CB17" s="174">
        <v>7</v>
      </c>
      <c r="CC17" s="174">
        <v>6</v>
      </c>
      <c r="CD17" s="174">
        <v>7</v>
      </c>
      <c r="CE17" s="174">
        <v>9</v>
      </c>
      <c r="CF17" s="174">
        <v>9</v>
      </c>
      <c r="CG17" s="174">
        <v>1</v>
      </c>
      <c r="CI17" s="174">
        <v>2297</v>
      </c>
    </row>
    <row r="18" spans="1:87" ht="13.5" customHeight="1" x14ac:dyDescent="0.3">
      <c r="A18" s="228" t="s">
        <v>162</v>
      </c>
      <c r="B18" s="178">
        <v>43914</v>
      </c>
      <c r="C18" s="179" t="s">
        <v>86</v>
      </c>
      <c r="D18" s="237" t="s">
        <v>159</v>
      </c>
      <c r="E18" s="180">
        <v>90701</v>
      </c>
      <c r="F18" s="180">
        <v>0</v>
      </c>
      <c r="G18" s="180">
        <v>0</v>
      </c>
      <c r="H18" s="180">
        <v>1</v>
      </c>
      <c r="I18" s="180">
        <v>5</v>
      </c>
      <c r="J18" s="180">
        <v>40</v>
      </c>
      <c r="K18" s="180">
        <v>83</v>
      </c>
      <c r="L18" s="180">
        <v>107</v>
      </c>
      <c r="M18" s="180">
        <v>85</v>
      </c>
      <c r="N18" s="180">
        <v>72</v>
      </c>
      <c r="O18" s="180">
        <v>39</v>
      </c>
      <c r="P18" s="180">
        <v>25</v>
      </c>
      <c r="Q18" s="180">
        <v>15</v>
      </c>
      <c r="R18" s="180">
        <v>9</v>
      </c>
      <c r="S18" s="180">
        <v>7</v>
      </c>
      <c r="T18" s="180">
        <v>15</v>
      </c>
      <c r="U18" s="180">
        <v>4</v>
      </c>
      <c r="V18" s="180">
        <v>3</v>
      </c>
      <c r="W18" s="180">
        <v>4</v>
      </c>
      <c r="X18" s="180">
        <v>1</v>
      </c>
      <c r="Y18" s="180">
        <v>2</v>
      </c>
      <c r="Z18" s="180">
        <v>0</v>
      </c>
      <c r="AA18" s="180">
        <v>0</v>
      </c>
      <c r="AB18" s="180">
        <v>1</v>
      </c>
      <c r="AC18" s="180">
        <v>1</v>
      </c>
      <c r="AD18" s="180">
        <v>1</v>
      </c>
      <c r="AE18" s="180">
        <v>2</v>
      </c>
      <c r="AF18" s="180">
        <v>0</v>
      </c>
      <c r="AG18" s="180">
        <v>3</v>
      </c>
      <c r="AH18" s="180">
        <v>0</v>
      </c>
      <c r="AI18" s="180">
        <v>0</v>
      </c>
      <c r="AJ18" s="180">
        <v>4</v>
      </c>
      <c r="AK18" s="180">
        <v>1</v>
      </c>
      <c r="AL18" s="180">
        <v>7</v>
      </c>
      <c r="AM18" s="180">
        <v>6</v>
      </c>
      <c r="AN18" s="180">
        <v>9</v>
      </c>
      <c r="AO18" s="180">
        <v>12</v>
      </c>
      <c r="AP18" s="180">
        <v>17</v>
      </c>
      <c r="AQ18" s="180">
        <v>18</v>
      </c>
      <c r="AR18" s="180">
        <v>15</v>
      </c>
      <c r="AS18" s="180">
        <v>17</v>
      </c>
      <c r="AT18" s="180">
        <v>10</v>
      </c>
      <c r="AU18" s="180">
        <v>21</v>
      </c>
      <c r="AV18" s="180">
        <v>34</v>
      </c>
      <c r="AW18" s="180">
        <v>32</v>
      </c>
      <c r="AX18" s="180">
        <v>36</v>
      </c>
      <c r="AY18" s="180">
        <v>47</v>
      </c>
      <c r="AZ18" s="180">
        <v>66</v>
      </c>
      <c r="BA18" s="180">
        <v>88</v>
      </c>
      <c r="BB18" s="180">
        <v>54</v>
      </c>
      <c r="BC18" s="180">
        <v>49</v>
      </c>
      <c r="BD18" s="180">
        <v>38</v>
      </c>
      <c r="BE18" s="180">
        <v>17</v>
      </c>
      <c r="BF18" s="180">
        <v>18</v>
      </c>
      <c r="BG18" s="180">
        <v>6</v>
      </c>
      <c r="BH18" s="180">
        <v>2</v>
      </c>
      <c r="BI18" s="180">
        <v>2</v>
      </c>
      <c r="BJ18" s="180">
        <v>3</v>
      </c>
      <c r="BK18" s="180">
        <v>4</v>
      </c>
      <c r="BL18" s="180">
        <v>0</v>
      </c>
      <c r="BM18" s="180">
        <v>3</v>
      </c>
      <c r="BN18" s="180">
        <v>0</v>
      </c>
      <c r="BO18" s="180">
        <v>2</v>
      </c>
      <c r="BP18" s="180">
        <v>0</v>
      </c>
      <c r="BQ18" s="180">
        <v>0</v>
      </c>
      <c r="BR18" s="180">
        <v>0</v>
      </c>
      <c r="BS18" s="180">
        <v>1</v>
      </c>
      <c r="BT18" s="180">
        <v>1</v>
      </c>
      <c r="BU18" s="180">
        <v>0</v>
      </c>
      <c r="BV18" s="180">
        <v>1</v>
      </c>
      <c r="BW18" s="180">
        <v>1</v>
      </c>
      <c r="BX18" s="180">
        <v>1</v>
      </c>
      <c r="BY18" s="180">
        <v>1</v>
      </c>
      <c r="BZ18" s="180">
        <v>4</v>
      </c>
      <c r="CA18" s="180">
        <v>4</v>
      </c>
      <c r="CB18" s="180">
        <v>5</v>
      </c>
      <c r="CC18" s="180">
        <v>3</v>
      </c>
      <c r="CD18" s="180">
        <v>0</v>
      </c>
      <c r="CE18" s="180">
        <v>9</v>
      </c>
      <c r="CF18" s="180">
        <v>3</v>
      </c>
      <c r="CG18" s="180">
        <v>3</v>
      </c>
      <c r="CI18" s="180">
        <v>1200</v>
      </c>
    </row>
    <row r="19" spans="1:87" ht="13.5" customHeight="1" x14ac:dyDescent="0.3">
      <c r="A19" s="227" t="s">
        <v>166</v>
      </c>
      <c r="B19" s="178">
        <v>43921</v>
      </c>
      <c r="C19" s="179" t="s">
        <v>87</v>
      </c>
      <c r="D19" s="237" t="s">
        <v>160</v>
      </c>
      <c r="E19" s="180">
        <v>89105</v>
      </c>
      <c r="F19" s="180">
        <v>0</v>
      </c>
      <c r="G19" s="180">
        <v>0</v>
      </c>
      <c r="H19" s="180">
        <v>0</v>
      </c>
      <c r="I19" s="180">
        <v>8</v>
      </c>
      <c r="J19" s="180">
        <v>57</v>
      </c>
      <c r="K19" s="180">
        <v>301</v>
      </c>
      <c r="L19" s="180">
        <v>407</v>
      </c>
      <c r="M19" s="180">
        <v>320</v>
      </c>
      <c r="N19" s="180">
        <v>209</v>
      </c>
      <c r="O19" s="180">
        <v>155</v>
      </c>
      <c r="P19" s="180">
        <v>110</v>
      </c>
      <c r="Q19" s="180">
        <v>84</v>
      </c>
      <c r="R19" s="180">
        <v>61</v>
      </c>
      <c r="S19" s="180">
        <v>41</v>
      </c>
      <c r="T19" s="180">
        <v>46</v>
      </c>
      <c r="U19" s="180">
        <v>24</v>
      </c>
      <c r="V19" s="180">
        <v>25</v>
      </c>
      <c r="W19" s="180">
        <v>10</v>
      </c>
      <c r="X19" s="180">
        <v>8</v>
      </c>
      <c r="Y19" s="180">
        <v>8</v>
      </c>
      <c r="Z19" s="180">
        <v>7</v>
      </c>
      <c r="AA19" s="180">
        <v>4</v>
      </c>
      <c r="AB19" s="180">
        <v>8</v>
      </c>
      <c r="AC19" s="180">
        <v>4</v>
      </c>
      <c r="AD19" s="180">
        <v>3</v>
      </c>
      <c r="AE19" s="180">
        <v>6</v>
      </c>
      <c r="AF19" s="180">
        <v>4</v>
      </c>
      <c r="AG19" s="180">
        <v>3</v>
      </c>
      <c r="AH19" s="180">
        <v>7</v>
      </c>
      <c r="AI19" s="180">
        <v>12</v>
      </c>
      <c r="AJ19" s="180">
        <v>16</v>
      </c>
      <c r="AK19" s="180">
        <v>29</v>
      </c>
      <c r="AL19" s="180">
        <v>31</v>
      </c>
      <c r="AM19" s="180">
        <v>56</v>
      </c>
      <c r="AN19" s="180">
        <v>74</v>
      </c>
      <c r="AO19" s="180">
        <v>97</v>
      </c>
      <c r="AP19" s="180">
        <v>146</v>
      </c>
      <c r="AQ19" s="180">
        <v>151</v>
      </c>
      <c r="AR19" s="180">
        <v>174</v>
      </c>
      <c r="AS19" s="180">
        <v>190</v>
      </c>
      <c r="AT19" s="180">
        <v>142</v>
      </c>
      <c r="AU19" s="180">
        <v>131</v>
      </c>
      <c r="AV19" s="180">
        <v>150</v>
      </c>
      <c r="AW19" s="180">
        <v>189</v>
      </c>
      <c r="AX19" s="180">
        <v>273</v>
      </c>
      <c r="AY19" s="180">
        <v>361</v>
      </c>
      <c r="AZ19" s="180">
        <v>450</v>
      </c>
      <c r="BA19" s="180">
        <v>491</v>
      </c>
      <c r="BB19" s="180">
        <v>428</v>
      </c>
      <c r="BC19" s="180">
        <v>295</v>
      </c>
      <c r="BD19" s="180">
        <v>236</v>
      </c>
      <c r="BE19" s="180">
        <v>155</v>
      </c>
      <c r="BF19" s="180">
        <v>128</v>
      </c>
      <c r="BG19" s="180">
        <v>79</v>
      </c>
      <c r="BH19" s="180">
        <v>57</v>
      </c>
      <c r="BI19" s="180">
        <v>30</v>
      </c>
      <c r="BJ19" s="180">
        <v>25</v>
      </c>
      <c r="BK19" s="180">
        <v>24</v>
      </c>
      <c r="BL19" s="180">
        <v>18</v>
      </c>
      <c r="BM19" s="180">
        <v>14</v>
      </c>
      <c r="BN19" s="180">
        <v>10</v>
      </c>
      <c r="BO19" s="180">
        <v>5</v>
      </c>
      <c r="BP19" s="180">
        <v>5</v>
      </c>
      <c r="BQ19" s="180">
        <v>2</v>
      </c>
      <c r="BR19" s="180">
        <v>2</v>
      </c>
      <c r="BS19" s="180">
        <v>4</v>
      </c>
      <c r="BT19" s="180">
        <v>6</v>
      </c>
      <c r="BU19" s="180">
        <v>7</v>
      </c>
      <c r="BV19" s="180">
        <v>9</v>
      </c>
      <c r="BW19" s="180">
        <v>6</v>
      </c>
      <c r="BX19" s="180">
        <v>6</v>
      </c>
      <c r="BY19" s="180">
        <v>9</v>
      </c>
      <c r="BZ19" s="180">
        <v>18</v>
      </c>
      <c r="CA19" s="180">
        <v>31</v>
      </c>
      <c r="CB19" s="180">
        <v>32</v>
      </c>
      <c r="CC19" s="180">
        <v>35</v>
      </c>
      <c r="CD19" s="180">
        <v>34</v>
      </c>
      <c r="CE19" s="180">
        <v>47</v>
      </c>
      <c r="CF19" s="180">
        <v>43</v>
      </c>
      <c r="CG19" s="180">
        <v>15</v>
      </c>
      <c r="CI19" s="180">
        <v>6898</v>
      </c>
    </row>
    <row r="20" spans="1:87" ht="13.5" customHeight="1" x14ac:dyDescent="0.3">
      <c r="A20" s="227" t="s">
        <v>167</v>
      </c>
      <c r="B20" s="178">
        <v>43921</v>
      </c>
      <c r="C20" s="179" t="s">
        <v>88</v>
      </c>
      <c r="D20" s="237" t="s">
        <v>160</v>
      </c>
      <c r="E20" s="180">
        <v>89105</v>
      </c>
      <c r="F20" s="180">
        <v>0</v>
      </c>
      <c r="G20" s="180">
        <v>0</v>
      </c>
      <c r="H20" s="180">
        <v>3</v>
      </c>
      <c r="I20" s="180">
        <v>25</v>
      </c>
      <c r="J20" s="180">
        <v>109</v>
      </c>
      <c r="K20" s="180">
        <v>582</v>
      </c>
      <c r="L20" s="180">
        <v>758</v>
      </c>
      <c r="M20" s="180">
        <v>637</v>
      </c>
      <c r="N20" s="180">
        <v>501</v>
      </c>
      <c r="O20" s="180">
        <v>362</v>
      </c>
      <c r="P20" s="180">
        <v>285</v>
      </c>
      <c r="Q20" s="180">
        <v>191</v>
      </c>
      <c r="R20" s="180">
        <v>177</v>
      </c>
      <c r="S20" s="180">
        <v>149</v>
      </c>
      <c r="T20" s="180">
        <v>122</v>
      </c>
      <c r="U20" s="180">
        <v>93</v>
      </c>
      <c r="V20" s="180">
        <v>74</v>
      </c>
      <c r="W20" s="180">
        <v>49</v>
      </c>
      <c r="X20" s="180">
        <v>38</v>
      </c>
      <c r="Y20" s="180">
        <v>24</v>
      </c>
      <c r="Z20" s="180">
        <v>20</v>
      </c>
      <c r="AA20" s="180">
        <v>19</v>
      </c>
      <c r="AB20" s="180">
        <v>16</v>
      </c>
      <c r="AC20" s="180">
        <v>13</v>
      </c>
      <c r="AD20" s="180">
        <v>12</v>
      </c>
      <c r="AE20" s="180">
        <v>8</v>
      </c>
      <c r="AF20" s="180">
        <v>11</v>
      </c>
      <c r="AG20" s="180">
        <v>9</v>
      </c>
      <c r="AH20" s="180">
        <v>11</v>
      </c>
      <c r="AI20" s="180">
        <v>22</v>
      </c>
      <c r="AJ20" s="180">
        <v>41</v>
      </c>
      <c r="AK20" s="180">
        <v>53</v>
      </c>
      <c r="AL20" s="180">
        <v>66</v>
      </c>
      <c r="AM20" s="180">
        <v>80</v>
      </c>
      <c r="AN20" s="180">
        <v>209</v>
      </c>
      <c r="AO20" s="180">
        <v>221</v>
      </c>
      <c r="AP20" s="180">
        <v>322</v>
      </c>
      <c r="AQ20" s="180">
        <v>338</v>
      </c>
      <c r="AR20" s="180">
        <v>388</v>
      </c>
      <c r="AS20" s="180">
        <v>398</v>
      </c>
      <c r="AT20" s="180">
        <v>349</v>
      </c>
      <c r="AU20" s="180">
        <v>373</v>
      </c>
      <c r="AV20" s="180">
        <v>404</v>
      </c>
      <c r="AW20" s="180">
        <v>511</v>
      </c>
      <c r="AX20" s="180">
        <v>577</v>
      </c>
      <c r="AY20" s="180">
        <v>766</v>
      </c>
      <c r="AZ20" s="180">
        <v>952</v>
      </c>
      <c r="BA20" s="180">
        <v>940</v>
      </c>
      <c r="BB20" s="180">
        <v>769</v>
      </c>
      <c r="BC20" s="180">
        <v>601</v>
      </c>
      <c r="BD20" s="180">
        <v>475</v>
      </c>
      <c r="BE20" s="180">
        <v>353</v>
      </c>
      <c r="BF20" s="180">
        <v>215</v>
      </c>
      <c r="BG20" s="180">
        <v>156</v>
      </c>
      <c r="BH20" s="180">
        <v>99</v>
      </c>
      <c r="BI20" s="180">
        <v>84</v>
      </c>
      <c r="BJ20" s="180">
        <v>42</v>
      </c>
      <c r="BK20" s="180">
        <v>29</v>
      </c>
      <c r="BL20" s="180">
        <v>24</v>
      </c>
      <c r="BM20" s="180">
        <v>25</v>
      </c>
      <c r="BN20" s="180">
        <v>15</v>
      </c>
      <c r="BO20" s="180">
        <v>11</v>
      </c>
      <c r="BP20" s="180">
        <v>9</v>
      </c>
      <c r="BQ20" s="180">
        <v>5</v>
      </c>
      <c r="BR20" s="180">
        <v>6</v>
      </c>
      <c r="BS20" s="180">
        <v>5</v>
      </c>
      <c r="BT20" s="180">
        <v>11</v>
      </c>
      <c r="BU20" s="180">
        <v>6</v>
      </c>
      <c r="BV20" s="180">
        <v>19</v>
      </c>
      <c r="BW20" s="180">
        <v>10</v>
      </c>
      <c r="BX20" s="180">
        <v>20</v>
      </c>
      <c r="BY20" s="180">
        <v>23</v>
      </c>
      <c r="BZ20" s="180">
        <v>36</v>
      </c>
      <c r="CA20" s="180">
        <v>75</v>
      </c>
      <c r="CB20" s="180">
        <v>46</v>
      </c>
      <c r="CC20" s="180">
        <v>67</v>
      </c>
      <c r="CD20" s="180">
        <v>80</v>
      </c>
      <c r="CE20" s="180">
        <v>88</v>
      </c>
      <c r="CF20" s="180">
        <v>85</v>
      </c>
      <c r="CG20" s="180">
        <v>27</v>
      </c>
      <c r="CI20" s="180">
        <v>14824</v>
      </c>
    </row>
    <row r="21" spans="1:87" ht="13.5" customHeight="1" x14ac:dyDescent="0.3">
      <c r="A21" s="227" t="s">
        <v>168</v>
      </c>
      <c r="B21" s="178">
        <v>43921</v>
      </c>
      <c r="C21" s="179" t="s">
        <v>89</v>
      </c>
      <c r="D21" s="237" t="s">
        <v>160</v>
      </c>
      <c r="E21" s="180">
        <v>89105</v>
      </c>
      <c r="F21" s="180">
        <v>0</v>
      </c>
      <c r="G21" s="180">
        <v>0</v>
      </c>
      <c r="H21" s="180">
        <v>0</v>
      </c>
      <c r="I21" s="180">
        <v>3</v>
      </c>
      <c r="J21" s="180">
        <v>20</v>
      </c>
      <c r="K21" s="180">
        <v>93</v>
      </c>
      <c r="L21" s="180">
        <v>194</v>
      </c>
      <c r="M21" s="180">
        <v>163</v>
      </c>
      <c r="N21" s="180">
        <v>114</v>
      </c>
      <c r="O21" s="180">
        <v>85</v>
      </c>
      <c r="P21" s="180">
        <v>61</v>
      </c>
      <c r="Q21" s="180">
        <v>39</v>
      </c>
      <c r="R21" s="180">
        <v>38</v>
      </c>
      <c r="S21" s="180">
        <v>28</v>
      </c>
      <c r="T21" s="180">
        <v>32</v>
      </c>
      <c r="U21" s="180">
        <v>17</v>
      </c>
      <c r="V21" s="180">
        <v>12</v>
      </c>
      <c r="W21" s="180">
        <v>6</v>
      </c>
      <c r="X21" s="180">
        <v>5</v>
      </c>
      <c r="Y21" s="180">
        <v>7</v>
      </c>
      <c r="Z21" s="180">
        <v>1</v>
      </c>
      <c r="AA21" s="180">
        <v>2</v>
      </c>
      <c r="AB21" s="180">
        <v>4</v>
      </c>
      <c r="AC21" s="180">
        <v>3</v>
      </c>
      <c r="AD21" s="180">
        <v>0</v>
      </c>
      <c r="AE21" s="180">
        <v>5</v>
      </c>
      <c r="AF21" s="180">
        <v>1</v>
      </c>
      <c r="AG21" s="180">
        <v>1</v>
      </c>
      <c r="AH21" s="180">
        <v>4</v>
      </c>
      <c r="AI21" s="180">
        <v>3</v>
      </c>
      <c r="AJ21" s="180">
        <v>3</v>
      </c>
      <c r="AK21" s="180">
        <v>10</v>
      </c>
      <c r="AL21" s="180">
        <v>8</v>
      </c>
      <c r="AM21" s="180">
        <v>13</v>
      </c>
      <c r="AN21" s="180">
        <v>24</v>
      </c>
      <c r="AO21" s="180">
        <v>27</v>
      </c>
      <c r="AP21" s="180">
        <v>45</v>
      </c>
      <c r="AQ21" s="180">
        <v>32</v>
      </c>
      <c r="AR21" s="180">
        <v>59</v>
      </c>
      <c r="AS21" s="180">
        <v>54</v>
      </c>
      <c r="AT21" s="180">
        <v>48</v>
      </c>
      <c r="AU21" s="180">
        <v>32</v>
      </c>
      <c r="AV21" s="180">
        <v>54</v>
      </c>
      <c r="AW21" s="180">
        <v>78</v>
      </c>
      <c r="AX21" s="180">
        <v>74</v>
      </c>
      <c r="AY21" s="180">
        <v>111</v>
      </c>
      <c r="AZ21" s="180">
        <v>105</v>
      </c>
      <c r="BA21" s="180">
        <v>156</v>
      </c>
      <c r="BB21" s="180">
        <v>100</v>
      </c>
      <c r="BC21" s="180">
        <v>99</v>
      </c>
      <c r="BD21" s="180">
        <v>63</v>
      </c>
      <c r="BE21" s="180">
        <v>45</v>
      </c>
      <c r="BF21" s="180">
        <v>23</v>
      </c>
      <c r="BG21" s="180">
        <v>17</v>
      </c>
      <c r="BH21" s="180">
        <v>18</v>
      </c>
      <c r="BI21" s="180">
        <v>5</v>
      </c>
      <c r="BJ21" s="180">
        <v>11</v>
      </c>
      <c r="BK21" s="180">
        <v>3</v>
      </c>
      <c r="BL21" s="180">
        <v>4</v>
      </c>
      <c r="BM21" s="180">
        <v>2</v>
      </c>
      <c r="BN21" s="180">
        <v>2</v>
      </c>
      <c r="BO21" s="180">
        <v>0</v>
      </c>
      <c r="BP21" s="180">
        <v>1</v>
      </c>
      <c r="BQ21" s="180">
        <v>0</v>
      </c>
      <c r="BR21" s="180">
        <v>0</v>
      </c>
      <c r="BS21" s="180">
        <v>3</v>
      </c>
      <c r="BT21" s="180">
        <v>2</v>
      </c>
      <c r="BU21" s="180">
        <v>3</v>
      </c>
      <c r="BV21" s="180">
        <v>3</v>
      </c>
      <c r="BW21" s="180">
        <v>3</v>
      </c>
      <c r="BX21" s="180">
        <v>3</v>
      </c>
      <c r="BY21" s="180">
        <v>3</v>
      </c>
      <c r="BZ21" s="180">
        <v>6</v>
      </c>
      <c r="CA21" s="180">
        <v>6</v>
      </c>
      <c r="CB21" s="180">
        <v>5</v>
      </c>
      <c r="CC21" s="180">
        <v>9</v>
      </c>
      <c r="CD21" s="180">
        <v>2</v>
      </c>
      <c r="CE21" s="180">
        <v>10</v>
      </c>
      <c r="CF21" s="180">
        <v>8</v>
      </c>
      <c r="CG21" s="180">
        <v>2</v>
      </c>
      <c r="CI21" s="180">
        <v>2335</v>
      </c>
    </row>
    <row r="22" spans="1:87" ht="13.5" customHeight="1" x14ac:dyDescent="0.3">
      <c r="A22" s="227" t="s">
        <v>169</v>
      </c>
      <c r="B22" s="178">
        <v>43921</v>
      </c>
      <c r="C22" s="179" t="s">
        <v>90</v>
      </c>
      <c r="D22" s="237" t="s">
        <v>160</v>
      </c>
      <c r="E22" s="180">
        <v>89105</v>
      </c>
      <c r="F22" s="180">
        <v>0</v>
      </c>
      <c r="G22" s="180">
        <v>0</v>
      </c>
      <c r="H22" s="180">
        <v>6</v>
      </c>
      <c r="I22" s="180">
        <v>26</v>
      </c>
      <c r="J22" s="180">
        <v>109</v>
      </c>
      <c r="K22" s="180">
        <v>674</v>
      </c>
      <c r="L22" s="180">
        <v>822</v>
      </c>
      <c r="M22" s="180">
        <v>636</v>
      </c>
      <c r="N22" s="180">
        <v>443</v>
      </c>
      <c r="O22" s="180">
        <v>330</v>
      </c>
      <c r="P22" s="180">
        <v>251</v>
      </c>
      <c r="Q22" s="180">
        <v>205</v>
      </c>
      <c r="R22" s="180">
        <v>179</v>
      </c>
      <c r="S22" s="180">
        <v>121</v>
      </c>
      <c r="T22" s="180">
        <v>127</v>
      </c>
      <c r="U22" s="180">
        <v>70</v>
      </c>
      <c r="V22" s="180">
        <v>56</v>
      </c>
      <c r="W22" s="180">
        <v>47</v>
      </c>
      <c r="X22" s="180">
        <v>22</v>
      </c>
      <c r="Y22" s="180">
        <v>15</v>
      </c>
      <c r="Z22" s="180">
        <v>14</v>
      </c>
      <c r="AA22" s="180">
        <v>8</v>
      </c>
      <c r="AB22" s="180">
        <v>14</v>
      </c>
      <c r="AC22" s="180">
        <v>5</v>
      </c>
      <c r="AD22" s="180">
        <v>6</v>
      </c>
      <c r="AE22" s="180">
        <v>7</v>
      </c>
      <c r="AF22" s="180">
        <v>11</v>
      </c>
      <c r="AG22" s="180">
        <v>4</v>
      </c>
      <c r="AH22" s="180">
        <v>19</v>
      </c>
      <c r="AI22" s="180">
        <v>20</v>
      </c>
      <c r="AJ22" s="180">
        <v>33</v>
      </c>
      <c r="AK22" s="180">
        <v>60</v>
      </c>
      <c r="AL22" s="180">
        <v>70</v>
      </c>
      <c r="AM22" s="180">
        <v>129</v>
      </c>
      <c r="AN22" s="180">
        <v>205</v>
      </c>
      <c r="AO22" s="180">
        <v>259</v>
      </c>
      <c r="AP22" s="180">
        <v>327</v>
      </c>
      <c r="AQ22" s="180">
        <v>375</v>
      </c>
      <c r="AR22" s="180">
        <v>394</v>
      </c>
      <c r="AS22" s="180">
        <v>334</v>
      </c>
      <c r="AT22" s="180">
        <v>372</v>
      </c>
      <c r="AU22" s="180">
        <v>308</v>
      </c>
      <c r="AV22" s="180">
        <v>386</v>
      </c>
      <c r="AW22" s="180">
        <v>461</v>
      </c>
      <c r="AX22" s="180">
        <v>537</v>
      </c>
      <c r="AY22" s="180">
        <v>786</v>
      </c>
      <c r="AZ22" s="180">
        <v>800</v>
      </c>
      <c r="BA22" s="180">
        <v>851</v>
      </c>
      <c r="BB22" s="180">
        <v>664</v>
      </c>
      <c r="BC22" s="180">
        <v>512</v>
      </c>
      <c r="BD22" s="180">
        <v>445</v>
      </c>
      <c r="BE22" s="180">
        <v>302</v>
      </c>
      <c r="BF22" s="180">
        <v>196</v>
      </c>
      <c r="BG22" s="180">
        <v>155</v>
      </c>
      <c r="BH22" s="180">
        <v>108</v>
      </c>
      <c r="BI22" s="180">
        <v>55</v>
      </c>
      <c r="BJ22" s="180">
        <v>36</v>
      </c>
      <c r="BK22" s="180">
        <v>23</v>
      </c>
      <c r="BL22" s="180">
        <v>25</v>
      </c>
      <c r="BM22" s="180">
        <v>15</v>
      </c>
      <c r="BN22" s="180">
        <v>22</v>
      </c>
      <c r="BO22" s="180">
        <v>13</v>
      </c>
      <c r="BP22" s="180">
        <v>7</v>
      </c>
      <c r="BQ22" s="180">
        <v>5</v>
      </c>
      <c r="BR22" s="180">
        <v>3</v>
      </c>
      <c r="BS22" s="180">
        <v>8</v>
      </c>
      <c r="BT22" s="180">
        <v>3</v>
      </c>
      <c r="BU22" s="180">
        <v>6</v>
      </c>
      <c r="BV22" s="180">
        <v>9</v>
      </c>
      <c r="BW22" s="180">
        <v>7</v>
      </c>
      <c r="BX22" s="180">
        <v>22</v>
      </c>
      <c r="BY22" s="180">
        <v>32</v>
      </c>
      <c r="BZ22" s="180">
        <v>32</v>
      </c>
      <c r="CA22" s="180">
        <v>66</v>
      </c>
      <c r="CB22" s="180">
        <v>77</v>
      </c>
      <c r="CC22" s="180">
        <v>89</v>
      </c>
      <c r="CD22" s="180">
        <v>77</v>
      </c>
      <c r="CE22" s="180">
        <v>90</v>
      </c>
      <c r="CF22" s="180">
        <v>91</v>
      </c>
      <c r="CG22" s="180">
        <v>30</v>
      </c>
      <c r="CI22" s="180">
        <v>14159</v>
      </c>
    </row>
    <row r="23" spans="1:87" ht="13.5" customHeight="1" x14ac:dyDescent="0.3">
      <c r="A23" s="227" t="s">
        <v>170</v>
      </c>
      <c r="B23" s="178">
        <v>43921</v>
      </c>
      <c r="C23" s="179" t="s">
        <v>91</v>
      </c>
      <c r="D23" s="237" t="s">
        <v>160</v>
      </c>
      <c r="E23" s="180">
        <v>89105</v>
      </c>
      <c r="F23" s="180">
        <v>0</v>
      </c>
      <c r="G23" s="180">
        <v>0</v>
      </c>
      <c r="H23" s="180">
        <v>1</v>
      </c>
      <c r="I23" s="180">
        <v>30</v>
      </c>
      <c r="J23" s="180">
        <v>100</v>
      </c>
      <c r="K23" s="180">
        <v>629</v>
      </c>
      <c r="L23" s="180">
        <v>891</v>
      </c>
      <c r="M23" s="180">
        <v>910</v>
      </c>
      <c r="N23" s="180">
        <v>690</v>
      </c>
      <c r="O23" s="180">
        <v>521</v>
      </c>
      <c r="P23" s="180">
        <v>332</v>
      </c>
      <c r="Q23" s="180">
        <v>269</v>
      </c>
      <c r="R23" s="180">
        <v>221</v>
      </c>
      <c r="S23" s="180">
        <v>181</v>
      </c>
      <c r="T23" s="180">
        <v>146</v>
      </c>
      <c r="U23" s="180">
        <v>84</v>
      </c>
      <c r="V23" s="180">
        <v>52</v>
      </c>
      <c r="W23" s="180">
        <v>55</v>
      </c>
      <c r="X23" s="180">
        <v>30</v>
      </c>
      <c r="Y23" s="180">
        <v>22</v>
      </c>
      <c r="Z23" s="180">
        <v>20</v>
      </c>
      <c r="AA23" s="180">
        <v>13</v>
      </c>
      <c r="AB23" s="180">
        <v>10</v>
      </c>
      <c r="AC23" s="180">
        <v>13</v>
      </c>
      <c r="AD23" s="180">
        <v>6</v>
      </c>
      <c r="AE23" s="180">
        <v>9</v>
      </c>
      <c r="AF23" s="180">
        <v>6</v>
      </c>
      <c r="AG23" s="180">
        <v>7</v>
      </c>
      <c r="AH23" s="180">
        <v>13</v>
      </c>
      <c r="AI23" s="180">
        <v>20</v>
      </c>
      <c r="AJ23" s="180">
        <v>28</v>
      </c>
      <c r="AK23" s="180">
        <v>44</v>
      </c>
      <c r="AL23" s="180">
        <v>54</v>
      </c>
      <c r="AM23" s="180">
        <v>94</v>
      </c>
      <c r="AN23" s="180">
        <v>132</v>
      </c>
      <c r="AO23" s="180">
        <v>210</v>
      </c>
      <c r="AP23" s="180">
        <v>250</v>
      </c>
      <c r="AQ23" s="180">
        <v>280</v>
      </c>
      <c r="AR23" s="180">
        <v>345</v>
      </c>
      <c r="AS23" s="180">
        <v>318</v>
      </c>
      <c r="AT23" s="180">
        <v>275</v>
      </c>
      <c r="AU23" s="180">
        <v>346</v>
      </c>
      <c r="AV23" s="180">
        <v>364</v>
      </c>
      <c r="AW23" s="180">
        <v>436</v>
      </c>
      <c r="AX23" s="180">
        <v>495</v>
      </c>
      <c r="AY23" s="180">
        <v>646</v>
      </c>
      <c r="AZ23" s="180">
        <v>856</v>
      </c>
      <c r="BA23" s="180">
        <v>835</v>
      </c>
      <c r="BB23" s="180">
        <v>688</v>
      </c>
      <c r="BC23" s="180">
        <v>515</v>
      </c>
      <c r="BD23" s="180">
        <v>349</v>
      </c>
      <c r="BE23" s="180">
        <v>269</v>
      </c>
      <c r="BF23" s="180">
        <v>143</v>
      </c>
      <c r="BG23" s="180">
        <v>105</v>
      </c>
      <c r="BH23" s="180">
        <v>67</v>
      </c>
      <c r="BI23" s="180">
        <v>51</v>
      </c>
      <c r="BJ23" s="180">
        <v>34</v>
      </c>
      <c r="BK23" s="180">
        <v>22</v>
      </c>
      <c r="BL23" s="180">
        <v>20</v>
      </c>
      <c r="BM23" s="180">
        <v>12</v>
      </c>
      <c r="BN23" s="180">
        <v>12</v>
      </c>
      <c r="BO23" s="180">
        <v>2</v>
      </c>
      <c r="BP23" s="180">
        <v>5</v>
      </c>
      <c r="BQ23" s="180">
        <v>1</v>
      </c>
      <c r="BR23" s="180">
        <v>8</v>
      </c>
      <c r="BS23" s="180">
        <v>5</v>
      </c>
      <c r="BT23" s="180">
        <v>2</v>
      </c>
      <c r="BU23" s="180">
        <v>4</v>
      </c>
      <c r="BV23" s="180">
        <v>5</v>
      </c>
      <c r="BW23" s="180">
        <v>12</v>
      </c>
      <c r="BX23" s="180">
        <v>9</v>
      </c>
      <c r="BY23" s="180">
        <v>13</v>
      </c>
      <c r="BZ23" s="180">
        <v>13</v>
      </c>
      <c r="CA23" s="180">
        <v>38</v>
      </c>
      <c r="CB23" s="180">
        <v>36</v>
      </c>
      <c r="CC23" s="180">
        <v>36</v>
      </c>
      <c r="CD23" s="180">
        <v>36</v>
      </c>
      <c r="CE23" s="180">
        <v>45</v>
      </c>
      <c r="CF23" s="180">
        <v>55</v>
      </c>
      <c r="CG23" s="180">
        <v>13</v>
      </c>
      <c r="CI23" s="180">
        <v>13914</v>
      </c>
    </row>
    <row r="24" spans="1:87" ht="13.5" customHeight="1" x14ac:dyDescent="0.3">
      <c r="A24" s="227" t="s">
        <v>171</v>
      </c>
      <c r="B24" s="176">
        <v>43921</v>
      </c>
      <c r="C24" s="179" t="s">
        <v>92</v>
      </c>
      <c r="D24" s="237" t="s">
        <v>160</v>
      </c>
      <c r="E24" s="180">
        <v>89105</v>
      </c>
      <c r="F24" s="180">
        <v>0</v>
      </c>
      <c r="G24" s="180">
        <v>0</v>
      </c>
      <c r="H24" s="180">
        <v>8</v>
      </c>
      <c r="I24" s="180">
        <v>49</v>
      </c>
      <c r="J24" s="180">
        <v>236</v>
      </c>
      <c r="K24" s="180">
        <v>1233</v>
      </c>
      <c r="L24" s="180">
        <v>1524</v>
      </c>
      <c r="M24" s="180">
        <v>1127</v>
      </c>
      <c r="N24" s="180">
        <v>796</v>
      </c>
      <c r="O24" s="180">
        <v>552</v>
      </c>
      <c r="P24" s="180">
        <v>458</v>
      </c>
      <c r="Q24" s="180">
        <v>325</v>
      </c>
      <c r="R24" s="180">
        <v>246</v>
      </c>
      <c r="S24" s="180">
        <v>230</v>
      </c>
      <c r="T24" s="180">
        <v>173</v>
      </c>
      <c r="U24" s="180">
        <v>113</v>
      </c>
      <c r="V24" s="180">
        <v>78</v>
      </c>
      <c r="W24" s="180">
        <v>80</v>
      </c>
      <c r="X24" s="180">
        <v>41</v>
      </c>
      <c r="Y24" s="180">
        <v>33</v>
      </c>
      <c r="Z24" s="180">
        <v>31</v>
      </c>
      <c r="AA24" s="180">
        <v>24</v>
      </c>
      <c r="AB24" s="180">
        <v>18</v>
      </c>
      <c r="AC24" s="180">
        <v>17</v>
      </c>
      <c r="AD24" s="180">
        <v>14</v>
      </c>
      <c r="AE24" s="180">
        <v>8</v>
      </c>
      <c r="AF24" s="180">
        <v>12</v>
      </c>
      <c r="AG24" s="180">
        <v>8</v>
      </c>
      <c r="AH24" s="180">
        <v>20</v>
      </c>
      <c r="AI24" s="180">
        <v>31</v>
      </c>
      <c r="AJ24" s="180">
        <v>54</v>
      </c>
      <c r="AK24" s="180">
        <v>88</v>
      </c>
      <c r="AL24" s="180">
        <v>114</v>
      </c>
      <c r="AM24" s="180">
        <v>155</v>
      </c>
      <c r="AN24" s="180">
        <v>246</v>
      </c>
      <c r="AO24" s="180">
        <v>352</v>
      </c>
      <c r="AP24" s="180">
        <v>457</v>
      </c>
      <c r="AQ24" s="180">
        <v>536</v>
      </c>
      <c r="AR24" s="180">
        <v>569</v>
      </c>
      <c r="AS24" s="180">
        <v>573</v>
      </c>
      <c r="AT24" s="180">
        <v>512</v>
      </c>
      <c r="AU24" s="180">
        <v>491</v>
      </c>
      <c r="AV24" s="180">
        <v>563</v>
      </c>
      <c r="AW24" s="180">
        <v>663</v>
      </c>
      <c r="AX24" s="180">
        <v>900</v>
      </c>
      <c r="AY24" s="180">
        <v>1265</v>
      </c>
      <c r="AZ24" s="180">
        <v>1461</v>
      </c>
      <c r="BA24" s="180">
        <v>1442</v>
      </c>
      <c r="BB24" s="180">
        <v>1194</v>
      </c>
      <c r="BC24" s="180">
        <v>989</v>
      </c>
      <c r="BD24" s="180">
        <v>727</v>
      </c>
      <c r="BE24" s="180">
        <v>552</v>
      </c>
      <c r="BF24" s="180">
        <v>331</v>
      </c>
      <c r="BG24" s="180">
        <v>227</v>
      </c>
      <c r="BH24" s="180">
        <v>153</v>
      </c>
      <c r="BI24" s="180">
        <v>105</v>
      </c>
      <c r="BJ24" s="180">
        <v>63</v>
      </c>
      <c r="BK24" s="180">
        <v>63</v>
      </c>
      <c r="BL24" s="180">
        <v>44</v>
      </c>
      <c r="BM24" s="180">
        <v>27</v>
      </c>
      <c r="BN24" s="180">
        <v>23</v>
      </c>
      <c r="BO24" s="180">
        <v>23</v>
      </c>
      <c r="BP24" s="180">
        <v>17</v>
      </c>
      <c r="BQ24" s="180">
        <v>13</v>
      </c>
      <c r="BR24" s="180">
        <v>13</v>
      </c>
      <c r="BS24" s="180">
        <v>15</v>
      </c>
      <c r="BT24" s="180">
        <v>15</v>
      </c>
      <c r="BU24" s="180">
        <v>15</v>
      </c>
      <c r="BV24" s="180">
        <v>25</v>
      </c>
      <c r="BW24" s="180">
        <v>17</v>
      </c>
      <c r="BX24" s="180">
        <v>36</v>
      </c>
      <c r="BY24" s="180">
        <v>43</v>
      </c>
      <c r="BZ24" s="180">
        <v>58</v>
      </c>
      <c r="CA24" s="180">
        <v>92</v>
      </c>
      <c r="CB24" s="180">
        <v>95</v>
      </c>
      <c r="CC24" s="180">
        <v>125</v>
      </c>
      <c r="CD24" s="180">
        <v>134</v>
      </c>
      <c r="CE24" s="180">
        <v>127</v>
      </c>
      <c r="CF24" s="180">
        <v>141</v>
      </c>
      <c r="CG24" s="180">
        <v>45</v>
      </c>
      <c r="CI24" s="180">
        <v>23473</v>
      </c>
    </row>
    <row r="25" spans="1:87" s="134" customFormat="1" ht="13.5" customHeight="1" x14ac:dyDescent="0.3">
      <c r="A25" s="228" t="s">
        <v>172</v>
      </c>
      <c r="B25" s="182">
        <v>43921</v>
      </c>
      <c r="C25" s="179" t="s">
        <v>93</v>
      </c>
      <c r="D25" s="237" t="s">
        <v>160</v>
      </c>
      <c r="E25" s="180">
        <v>89105</v>
      </c>
      <c r="F25" s="180">
        <v>0</v>
      </c>
      <c r="G25" s="180">
        <v>0</v>
      </c>
      <c r="H25" s="180">
        <v>0</v>
      </c>
      <c r="I25" s="180">
        <v>6</v>
      </c>
      <c r="J25" s="180">
        <v>28</v>
      </c>
      <c r="K25" s="180">
        <v>127</v>
      </c>
      <c r="L25" s="180">
        <v>184</v>
      </c>
      <c r="M25" s="180">
        <v>129</v>
      </c>
      <c r="N25" s="180">
        <v>107</v>
      </c>
      <c r="O25" s="180">
        <v>74</v>
      </c>
      <c r="P25" s="180">
        <v>62</v>
      </c>
      <c r="Q25" s="180">
        <v>50</v>
      </c>
      <c r="R25" s="180">
        <v>45</v>
      </c>
      <c r="S25" s="180">
        <v>38</v>
      </c>
      <c r="T25" s="180">
        <v>24</v>
      </c>
      <c r="U25" s="180">
        <v>15</v>
      </c>
      <c r="V25" s="180">
        <v>14</v>
      </c>
      <c r="W25" s="180">
        <v>11</v>
      </c>
      <c r="X25" s="180">
        <v>5</v>
      </c>
      <c r="Y25" s="180">
        <v>4</v>
      </c>
      <c r="Z25" s="180">
        <v>2</v>
      </c>
      <c r="AA25" s="180">
        <v>0</v>
      </c>
      <c r="AB25" s="180">
        <v>5</v>
      </c>
      <c r="AC25" s="180">
        <v>4</v>
      </c>
      <c r="AD25" s="180">
        <v>2</v>
      </c>
      <c r="AE25" s="180">
        <v>0</v>
      </c>
      <c r="AF25" s="180">
        <v>2</v>
      </c>
      <c r="AG25" s="180">
        <v>3</v>
      </c>
      <c r="AH25" s="180">
        <v>1</v>
      </c>
      <c r="AI25" s="180">
        <v>1</v>
      </c>
      <c r="AJ25" s="180">
        <v>5</v>
      </c>
      <c r="AK25" s="180">
        <v>10</v>
      </c>
      <c r="AL25" s="180">
        <v>12</v>
      </c>
      <c r="AM25" s="180">
        <v>13</v>
      </c>
      <c r="AN25" s="180">
        <v>28</v>
      </c>
      <c r="AO25" s="180">
        <v>38</v>
      </c>
      <c r="AP25" s="180">
        <v>67</v>
      </c>
      <c r="AQ25" s="180">
        <v>56</v>
      </c>
      <c r="AR25" s="180">
        <v>61</v>
      </c>
      <c r="AS25" s="180">
        <v>61</v>
      </c>
      <c r="AT25" s="180">
        <v>49</v>
      </c>
      <c r="AU25" s="180">
        <v>46</v>
      </c>
      <c r="AV25" s="180">
        <v>78</v>
      </c>
      <c r="AW25" s="180">
        <v>77</v>
      </c>
      <c r="AX25" s="180">
        <v>87</v>
      </c>
      <c r="AY25" s="180">
        <v>131</v>
      </c>
      <c r="AZ25" s="180">
        <v>165</v>
      </c>
      <c r="BA25" s="180">
        <v>149</v>
      </c>
      <c r="BB25" s="180">
        <v>136</v>
      </c>
      <c r="BC25" s="180">
        <v>115</v>
      </c>
      <c r="BD25" s="180">
        <v>108</v>
      </c>
      <c r="BE25" s="180">
        <v>68</v>
      </c>
      <c r="BF25" s="180">
        <v>40</v>
      </c>
      <c r="BG25" s="180">
        <v>34</v>
      </c>
      <c r="BH25" s="180">
        <v>22</v>
      </c>
      <c r="BI25" s="180">
        <v>14</v>
      </c>
      <c r="BJ25" s="180">
        <v>8</v>
      </c>
      <c r="BK25" s="180">
        <v>11</v>
      </c>
      <c r="BL25" s="180">
        <v>6</v>
      </c>
      <c r="BM25" s="180">
        <v>7</v>
      </c>
      <c r="BN25" s="180">
        <v>1</v>
      </c>
      <c r="BO25" s="180">
        <v>1</v>
      </c>
      <c r="BP25" s="180">
        <v>3</v>
      </c>
      <c r="BQ25" s="180">
        <v>0</v>
      </c>
      <c r="BR25" s="180">
        <v>0</v>
      </c>
      <c r="BS25" s="180">
        <v>2</v>
      </c>
      <c r="BT25" s="180">
        <v>0</v>
      </c>
      <c r="BU25" s="180">
        <v>1</v>
      </c>
      <c r="BV25" s="180">
        <v>2</v>
      </c>
      <c r="BW25" s="180">
        <v>1</v>
      </c>
      <c r="BX25" s="180">
        <v>5</v>
      </c>
      <c r="BY25" s="180">
        <v>3</v>
      </c>
      <c r="BZ25" s="180">
        <v>6</v>
      </c>
      <c r="CA25" s="180">
        <v>12</v>
      </c>
      <c r="CB25" s="180">
        <v>19</v>
      </c>
      <c r="CC25" s="180">
        <v>13</v>
      </c>
      <c r="CD25" s="180">
        <v>22</v>
      </c>
      <c r="CE25" s="180">
        <v>33</v>
      </c>
      <c r="CF25" s="180">
        <v>17</v>
      </c>
      <c r="CG25" s="180">
        <v>4</v>
      </c>
      <c r="CI25" s="180">
        <v>2790</v>
      </c>
    </row>
    <row r="26" spans="1:87" s="134" customFormat="1" ht="13.5" customHeight="1" x14ac:dyDescent="0.3">
      <c r="A26" s="227" t="s">
        <v>173</v>
      </c>
      <c r="B26" s="182">
        <v>43952</v>
      </c>
      <c r="C26" s="179" t="s">
        <v>94</v>
      </c>
      <c r="D26" s="237" t="s">
        <v>161</v>
      </c>
      <c r="E26" s="183">
        <v>70286</v>
      </c>
      <c r="F26" s="183">
        <v>0</v>
      </c>
      <c r="G26" s="183">
        <v>0</v>
      </c>
      <c r="H26" s="183">
        <v>0</v>
      </c>
      <c r="I26" s="183">
        <v>3</v>
      </c>
      <c r="J26" s="183">
        <v>12</v>
      </c>
      <c r="K26" s="183">
        <v>11</v>
      </c>
      <c r="L26" s="183">
        <v>25</v>
      </c>
      <c r="M26" s="183">
        <v>26</v>
      </c>
      <c r="N26" s="183">
        <v>21</v>
      </c>
      <c r="O26" s="183">
        <v>110</v>
      </c>
      <c r="P26" s="183">
        <v>200</v>
      </c>
      <c r="Q26" s="183">
        <v>149</v>
      </c>
      <c r="R26" s="183">
        <v>129</v>
      </c>
      <c r="S26" s="183">
        <v>97</v>
      </c>
      <c r="T26" s="183">
        <v>92</v>
      </c>
      <c r="U26" s="183">
        <v>56</v>
      </c>
      <c r="V26" s="183">
        <v>42</v>
      </c>
      <c r="W26" s="183">
        <v>44</v>
      </c>
      <c r="X26" s="183">
        <v>30</v>
      </c>
      <c r="Y26" s="183">
        <v>17</v>
      </c>
      <c r="Z26" s="183">
        <v>15</v>
      </c>
      <c r="AA26" s="183">
        <v>12</v>
      </c>
      <c r="AB26" s="183">
        <v>11</v>
      </c>
      <c r="AC26" s="183">
        <v>7</v>
      </c>
      <c r="AD26" s="183">
        <v>6</v>
      </c>
      <c r="AE26" s="183">
        <v>7</v>
      </c>
      <c r="AF26" s="183">
        <v>12</v>
      </c>
      <c r="AG26" s="183">
        <v>11</v>
      </c>
      <c r="AH26" s="183">
        <v>21</v>
      </c>
      <c r="AI26" s="183">
        <v>19</v>
      </c>
      <c r="AJ26" s="183">
        <v>38</v>
      </c>
      <c r="AK26" s="183">
        <v>51</v>
      </c>
      <c r="AL26" s="183">
        <v>59</v>
      </c>
      <c r="AM26" s="183">
        <v>80</v>
      </c>
      <c r="AN26" s="183">
        <v>146</v>
      </c>
      <c r="AO26" s="183">
        <v>215</v>
      </c>
      <c r="AP26" s="183">
        <v>266</v>
      </c>
      <c r="AQ26" s="183">
        <v>284</v>
      </c>
      <c r="AR26" s="183">
        <v>263</v>
      </c>
      <c r="AS26" s="183">
        <v>300</v>
      </c>
      <c r="AT26" s="183">
        <v>259</v>
      </c>
      <c r="AU26" s="183">
        <v>249</v>
      </c>
      <c r="AV26" s="183">
        <v>307</v>
      </c>
      <c r="AW26" s="183">
        <v>380</v>
      </c>
      <c r="AX26" s="183">
        <v>495</v>
      </c>
      <c r="AY26" s="183">
        <v>591</v>
      </c>
      <c r="AZ26" s="183">
        <v>675</v>
      </c>
      <c r="BA26" s="183">
        <v>701</v>
      </c>
      <c r="BB26" s="183">
        <v>548</v>
      </c>
      <c r="BC26" s="183">
        <v>437</v>
      </c>
      <c r="BD26" s="183">
        <v>336</v>
      </c>
      <c r="BE26" s="183">
        <v>241</v>
      </c>
      <c r="BF26" s="183">
        <v>172</v>
      </c>
      <c r="BG26" s="183">
        <v>119</v>
      </c>
      <c r="BH26" s="183">
        <v>85</v>
      </c>
      <c r="BI26" s="183">
        <v>54</v>
      </c>
      <c r="BJ26" s="183">
        <v>24</v>
      </c>
      <c r="BK26" s="183">
        <v>29</v>
      </c>
      <c r="BL26" s="183">
        <v>15</v>
      </c>
      <c r="BM26" s="183">
        <v>15</v>
      </c>
      <c r="BN26" s="183">
        <v>10</v>
      </c>
      <c r="BO26" s="183">
        <v>5</v>
      </c>
      <c r="BP26" s="183">
        <v>16</v>
      </c>
      <c r="BQ26" s="183">
        <v>5</v>
      </c>
      <c r="BR26" s="183">
        <v>7</v>
      </c>
      <c r="BS26" s="183">
        <v>3</v>
      </c>
      <c r="BT26" s="183">
        <v>5</v>
      </c>
      <c r="BU26" s="183">
        <v>5</v>
      </c>
      <c r="BV26" s="183">
        <v>12</v>
      </c>
      <c r="BW26" s="183">
        <v>10</v>
      </c>
      <c r="BX26" s="183">
        <v>11</v>
      </c>
      <c r="BY26" s="183">
        <v>16</v>
      </c>
      <c r="BZ26" s="183">
        <v>31</v>
      </c>
      <c r="CA26" s="183">
        <v>35</v>
      </c>
      <c r="CB26" s="183">
        <v>42</v>
      </c>
      <c r="CC26" s="183">
        <v>44</v>
      </c>
      <c r="CD26" s="183">
        <v>57</v>
      </c>
      <c r="CE26" s="183">
        <v>69</v>
      </c>
      <c r="CF26" s="183">
        <v>62</v>
      </c>
      <c r="CG26" s="183">
        <v>20</v>
      </c>
      <c r="CI26" s="183">
        <v>9084</v>
      </c>
    </row>
    <row r="27" spans="1:87" s="134" customFormat="1" ht="13.5" customHeight="1" x14ac:dyDescent="0.3">
      <c r="A27" s="228" t="s">
        <v>174</v>
      </c>
      <c r="B27" s="177">
        <v>43921</v>
      </c>
      <c r="C27" s="165" t="s">
        <v>95</v>
      </c>
      <c r="D27" s="237" t="s">
        <v>160</v>
      </c>
      <c r="E27" s="184">
        <v>89105</v>
      </c>
      <c r="F27" s="184">
        <v>0</v>
      </c>
      <c r="G27" s="184">
        <v>0</v>
      </c>
      <c r="H27" s="184">
        <v>19</v>
      </c>
      <c r="I27" s="184">
        <v>130</v>
      </c>
      <c r="J27" s="184">
        <v>637</v>
      </c>
      <c r="K27" s="184">
        <v>3249</v>
      </c>
      <c r="L27" s="184">
        <v>3847</v>
      </c>
      <c r="M27" s="184">
        <v>3166</v>
      </c>
      <c r="N27" s="184">
        <v>2352</v>
      </c>
      <c r="O27" s="184">
        <v>1485</v>
      </c>
      <c r="P27" s="184">
        <v>1183</v>
      </c>
      <c r="Q27" s="184">
        <v>842</v>
      </c>
      <c r="R27" s="184">
        <v>705</v>
      </c>
      <c r="S27" s="184">
        <v>579</v>
      </c>
      <c r="T27" s="184">
        <v>456</v>
      </c>
      <c r="U27" s="184">
        <v>321</v>
      </c>
      <c r="V27" s="184">
        <v>260</v>
      </c>
      <c r="W27" s="184">
        <v>253</v>
      </c>
      <c r="X27" s="184">
        <v>134</v>
      </c>
      <c r="Y27" s="184">
        <v>114</v>
      </c>
      <c r="Z27" s="184">
        <v>86</v>
      </c>
      <c r="AA27" s="184">
        <v>63</v>
      </c>
      <c r="AB27" s="184">
        <v>39</v>
      </c>
      <c r="AC27" s="184">
        <v>41</v>
      </c>
      <c r="AD27" s="184">
        <v>32</v>
      </c>
      <c r="AE27" s="184">
        <v>34</v>
      </c>
      <c r="AF27" s="184">
        <v>33</v>
      </c>
      <c r="AG27" s="184">
        <v>32</v>
      </c>
      <c r="AH27" s="184">
        <v>43</v>
      </c>
      <c r="AI27" s="184">
        <v>77</v>
      </c>
      <c r="AJ27" s="184">
        <v>129</v>
      </c>
      <c r="AK27" s="184">
        <v>198</v>
      </c>
      <c r="AL27" s="184">
        <v>292</v>
      </c>
      <c r="AM27" s="184">
        <v>447</v>
      </c>
      <c r="AN27" s="184">
        <v>733</v>
      </c>
      <c r="AO27" s="184">
        <v>994</v>
      </c>
      <c r="AP27" s="184">
        <v>1171</v>
      </c>
      <c r="AQ27" s="184">
        <v>1361</v>
      </c>
      <c r="AR27" s="184">
        <v>1479</v>
      </c>
      <c r="AS27" s="184">
        <v>1493</v>
      </c>
      <c r="AT27" s="184">
        <v>1448</v>
      </c>
      <c r="AU27" s="184">
        <v>1497</v>
      </c>
      <c r="AV27" s="184">
        <v>1653</v>
      </c>
      <c r="AW27" s="184">
        <v>2020</v>
      </c>
      <c r="AX27" s="184">
        <v>2382</v>
      </c>
      <c r="AY27" s="184">
        <v>3329</v>
      </c>
      <c r="AZ27" s="184">
        <v>4163</v>
      </c>
      <c r="BA27" s="184">
        <v>4250</v>
      </c>
      <c r="BB27" s="184">
        <v>3556</v>
      </c>
      <c r="BC27" s="184">
        <v>2838</v>
      </c>
      <c r="BD27" s="184">
        <v>2150</v>
      </c>
      <c r="BE27" s="184">
        <v>1608</v>
      </c>
      <c r="BF27" s="184">
        <v>1030</v>
      </c>
      <c r="BG27" s="184">
        <v>689</v>
      </c>
      <c r="BH27" s="184">
        <v>479</v>
      </c>
      <c r="BI27" s="184">
        <v>331</v>
      </c>
      <c r="BJ27" s="184">
        <v>187</v>
      </c>
      <c r="BK27" s="184">
        <v>164</v>
      </c>
      <c r="BL27" s="184">
        <v>112</v>
      </c>
      <c r="BM27" s="184">
        <v>81</v>
      </c>
      <c r="BN27" s="184">
        <v>68</v>
      </c>
      <c r="BO27" s="184">
        <v>49</v>
      </c>
      <c r="BP27" s="184">
        <v>39</v>
      </c>
      <c r="BQ27" s="184">
        <v>31</v>
      </c>
      <c r="BR27" s="184">
        <v>26</v>
      </c>
      <c r="BS27" s="184">
        <v>38</v>
      </c>
      <c r="BT27" s="184">
        <v>37</v>
      </c>
      <c r="BU27" s="184">
        <v>29</v>
      </c>
      <c r="BV27" s="184">
        <v>46</v>
      </c>
      <c r="BW27" s="184">
        <v>58</v>
      </c>
      <c r="BX27" s="184">
        <v>70</v>
      </c>
      <c r="BY27" s="184">
        <v>89</v>
      </c>
      <c r="BZ27" s="184">
        <v>145</v>
      </c>
      <c r="CA27" s="184">
        <v>238</v>
      </c>
      <c r="CB27" s="184">
        <v>283</v>
      </c>
      <c r="CC27" s="184">
        <v>297</v>
      </c>
      <c r="CD27" s="184">
        <v>296</v>
      </c>
      <c r="CE27" s="184">
        <v>351</v>
      </c>
      <c r="CF27" s="184">
        <v>351</v>
      </c>
      <c r="CG27" s="184">
        <v>104</v>
      </c>
      <c r="CI27" s="184">
        <v>65121</v>
      </c>
    </row>
    <row r="28" spans="1:87" s="134" customFormat="1" ht="6.65" customHeight="1" x14ac:dyDescent="0.35">
      <c r="A28" s="228"/>
      <c r="D28" s="236"/>
    </row>
    <row r="29" spans="1:87" s="99" customFormat="1" ht="14.5" x14ac:dyDescent="0.35">
      <c r="A29" s="221"/>
      <c r="B29" s="263" t="s">
        <v>81</v>
      </c>
      <c r="C29" s="263"/>
      <c r="D29" s="236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B29" s="223"/>
      <c r="AC29" s="223"/>
      <c r="AD29" s="223"/>
      <c r="AE29" s="223"/>
      <c r="AF29" s="223"/>
      <c r="AG29" s="223"/>
      <c r="AH29" s="223"/>
      <c r="AI29" s="223"/>
      <c r="AJ29" s="223"/>
      <c r="AK29" s="223"/>
      <c r="AL29" s="223"/>
      <c r="AM29" s="223"/>
      <c r="AN29" s="223"/>
      <c r="AO29" s="223"/>
      <c r="AP29" s="223"/>
      <c r="AQ29" s="223"/>
      <c r="AR29" s="223"/>
      <c r="AS29" s="223"/>
      <c r="AT29" s="223"/>
      <c r="AU29" s="223"/>
      <c r="AV29" s="223"/>
      <c r="AW29" s="223"/>
      <c r="AX29" s="223"/>
      <c r="AY29" s="223"/>
      <c r="AZ29" s="223"/>
      <c r="BA29" s="223"/>
      <c r="BB29" s="223"/>
      <c r="BC29" s="223"/>
      <c r="BD29" s="223"/>
      <c r="BE29" s="223"/>
      <c r="BF29" s="223"/>
      <c r="BG29" s="223"/>
      <c r="BH29" s="223"/>
      <c r="BI29" s="223"/>
      <c r="BJ29" s="223"/>
      <c r="BK29" s="223"/>
      <c r="BL29" s="223"/>
      <c r="BM29" s="223"/>
      <c r="BN29" s="223"/>
      <c r="BO29" s="223"/>
      <c r="BP29" s="223"/>
      <c r="BQ29" s="223"/>
      <c r="BR29" s="223"/>
      <c r="BS29" s="223"/>
      <c r="BT29" s="223"/>
      <c r="BU29" s="223"/>
      <c r="BV29" s="223"/>
      <c r="BW29" s="223"/>
      <c r="BX29" s="223"/>
      <c r="BY29" s="223"/>
      <c r="BZ29" s="223"/>
      <c r="CA29" s="223"/>
      <c r="CB29" s="223"/>
      <c r="CC29" s="223"/>
      <c r="CD29" s="223"/>
      <c r="CE29" s="223"/>
      <c r="CF29" s="223"/>
      <c r="CG29" s="223"/>
      <c r="CI29" s="223"/>
    </row>
    <row r="30" spans="1:87" s="134" customFormat="1" ht="13.5" customHeight="1" x14ac:dyDescent="0.3">
      <c r="A30" s="228" t="s">
        <v>165</v>
      </c>
      <c r="B30" s="172">
        <v>43914</v>
      </c>
      <c r="C30" s="173" t="s">
        <v>85</v>
      </c>
      <c r="D30" s="237" t="s">
        <v>159</v>
      </c>
      <c r="E30" s="174">
        <v>90701</v>
      </c>
      <c r="F30" s="174">
        <v>0</v>
      </c>
      <c r="G30" s="174">
        <v>11</v>
      </c>
      <c r="H30" s="174">
        <v>78</v>
      </c>
      <c r="I30" s="174">
        <v>415</v>
      </c>
      <c r="J30" s="174">
        <v>962</v>
      </c>
      <c r="K30" s="174">
        <v>1592</v>
      </c>
      <c r="L30" s="174">
        <v>1614</v>
      </c>
      <c r="M30" s="174">
        <v>1193</v>
      </c>
      <c r="N30" s="174">
        <v>777</v>
      </c>
      <c r="O30" s="174">
        <v>491</v>
      </c>
      <c r="P30" s="174">
        <v>362</v>
      </c>
      <c r="Q30" s="174">
        <v>275</v>
      </c>
      <c r="R30" s="174">
        <v>232</v>
      </c>
      <c r="S30" s="174">
        <v>173</v>
      </c>
      <c r="T30" s="174">
        <v>139</v>
      </c>
      <c r="U30" s="174">
        <v>74</v>
      </c>
      <c r="V30" s="174">
        <v>66</v>
      </c>
      <c r="W30" s="174">
        <v>69</v>
      </c>
      <c r="X30" s="174">
        <v>43</v>
      </c>
      <c r="Y30" s="174">
        <v>30</v>
      </c>
      <c r="Z30" s="174">
        <v>18</v>
      </c>
      <c r="AA30" s="174">
        <v>16</v>
      </c>
      <c r="AB30" s="174">
        <v>9</v>
      </c>
      <c r="AC30" s="174">
        <v>20</v>
      </c>
      <c r="AD30" s="174">
        <v>11</v>
      </c>
      <c r="AE30" s="174">
        <v>8</v>
      </c>
      <c r="AF30" s="174">
        <v>17</v>
      </c>
      <c r="AG30" s="174">
        <v>12</v>
      </c>
      <c r="AH30" s="174">
        <v>28</v>
      </c>
      <c r="AI30" s="174">
        <v>29</v>
      </c>
      <c r="AJ30" s="174">
        <v>51</v>
      </c>
      <c r="AK30" s="174">
        <v>66</v>
      </c>
      <c r="AL30" s="174">
        <v>60</v>
      </c>
      <c r="AM30" s="174">
        <v>108</v>
      </c>
      <c r="AN30" s="174">
        <v>185</v>
      </c>
      <c r="AO30" s="174">
        <v>278</v>
      </c>
      <c r="AP30" s="174">
        <v>364</v>
      </c>
      <c r="AQ30" s="174">
        <v>442</v>
      </c>
      <c r="AR30" s="174">
        <v>440</v>
      </c>
      <c r="AS30" s="174">
        <v>451</v>
      </c>
      <c r="AT30" s="174">
        <v>409</v>
      </c>
      <c r="AU30" s="174">
        <v>379</v>
      </c>
      <c r="AV30" s="174">
        <v>420</v>
      </c>
      <c r="AW30" s="174">
        <v>521</v>
      </c>
      <c r="AX30" s="174">
        <v>641</v>
      </c>
      <c r="AY30" s="174">
        <v>909</v>
      </c>
      <c r="AZ30" s="174">
        <v>1082</v>
      </c>
      <c r="BA30" s="174">
        <v>1015</v>
      </c>
      <c r="BB30" s="174">
        <v>834</v>
      </c>
      <c r="BC30" s="174">
        <v>682</v>
      </c>
      <c r="BD30" s="174">
        <v>473</v>
      </c>
      <c r="BE30" s="174">
        <v>373</v>
      </c>
      <c r="BF30" s="174">
        <v>273</v>
      </c>
      <c r="BG30" s="174">
        <v>160</v>
      </c>
      <c r="BH30" s="174">
        <v>106</v>
      </c>
      <c r="BI30" s="174">
        <v>77</v>
      </c>
      <c r="BJ30" s="174">
        <v>59</v>
      </c>
      <c r="BK30" s="174">
        <v>37</v>
      </c>
      <c r="BL30" s="174">
        <v>23</v>
      </c>
      <c r="BM30" s="174">
        <v>21</v>
      </c>
      <c r="BN30" s="174">
        <v>29</v>
      </c>
      <c r="BO30" s="174">
        <v>7</v>
      </c>
      <c r="BP30" s="174">
        <v>10</v>
      </c>
      <c r="BQ30" s="174">
        <v>4</v>
      </c>
      <c r="BR30" s="174">
        <v>8</v>
      </c>
      <c r="BS30" s="174">
        <v>17</v>
      </c>
      <c r="BT30" s="174">
        <v>14</v>
      </c>
      <c r="BU30" s="174">
        <v>9</v>
      </c>
      <c r="BV30" s="174">
        <v>22</v>
      </c>
      <c r="BW30" s="174">
        <v>16</v>
      </c>
      <c r="BX30" s="174">
        <v>14</v>
      </c>
      <c r="BY30" s="174">
        <v>31</v>
      </c>
      <c r="BZ30" s="174">
        <v>42</v>
      </c>
      <c r="CA30" s="174">
        <v>84</v>
      </c>
      <c r="CB30" s="174">
        <v>67</v>
      </c>
      <c r="CC30" s="174">
        <v>79</v>
      </c>
      <c r="CD30" s="174">
        <v>70</v>
      </c>
      <c r="CE30" s="174">
        <v>87</v>
      </c>
      <c r="CF30" s="174">
        <v>98</v>
      </c>
      <c r="CG30" s="174">
        <v>22</v>
      </c>
      <c r="CI30" s="174">
        <v>20433</v>
      </c>
    </row>
    <row r="31" spans="1:87" s="134" customFormat="1" x14ac:dyDescent="0.3">
      <c r="A31" s="228" t="s">
        <v>164</v>
      </c>
      <c r="B31" s="177">
        <v>43914</v>
      </c>
      <c r="C31" s="220" t="s">
        <v>86</v>
      </c>
      <c r="D31" s="237" t="s">
        <v>159</v>
      </c>
      <c r="E31" s="184">
        <v>90701</v>
      </c>
      <c r="F31" s="184">
        <v>0</v>
      </c>
      <c r="G31" s="184">
        <v>11</v>
      </c>
      <c r="H31" s="184">
        <v>76</v>
      </c>
      <c r="I31" s="184">
        <v>395</v>
      </c>
      <c r="J31" s="184">
        <v>850</v>
      </c>
      <c r="K31" s="184">
        <v>1378</v>
      </c>
      <c r="L31" s="184">
        <v>1367</v>
      </c>
      <c r="M31" s="184">
        <v>941</v>
      </c>
      <c r="N31" s="184">
        <v>584</v>
      </c>
      <c r="O31" s="184">
        <v>357</v>
      </c>
      <c r="P31" s="184">
        <v>264</v>
      </c>
      <c r="Q31" s="184">
        <v>215</v>
      </c>
      <c r="R31" s="184">
        <v>173</v>
      </c>
      <c r="S31" s="184">
        <v>127</v>
      </c>
      <c r="T31" s="184">
        <v>106</v>
      </c>
      <c r="U31" s="184">
        <v>61</v>
      </c>
      <c r="V31" s="184">
        <v>57</v>
      </c>
      <c r="W31" s="184">
        <v>58</v>
      </c>
      <c r="X31" s="184">
        <v>31</v>
      </c>
      <c r="Y31" s="184">
        <v>24</v>
      </c>
      <c r="Z31" s="184">
        <v>15</v>
      </c>
      <c r="AA31" s="184">
        <v>13</v>
      </c>
      <c r="AB31" s="184">
        <v>8</v>
      </c>
      <c r="AC31" s="184">
        <v>13</v>
      </c>
      <c r="AD31" s="184">
        <v>11</v>
      </c>
      <c r="AE31" s="184">
        <v>6</v>
      </c>
      <c r="AF31" s="184">
        <v>14</v>
      </c>
      <c r="AG31" s="184">
        <v>10</v>
      </c>
      <c r="AH31" s="184">
        <v>24</v>
      </c>
      <c r="AI31" s="184">
        <v>25</v>
      </c>
      <c r="AJ31" s="184">
        <v>46</v>
      </c>
      <c r="AK31" s="184">
        <v>50</v>
      </c>
      <c r="AL31" s="184">
        <v>53</v>
      </c>
      <c r="AM31" s="184">
        <v>83</v>
      </c>
      <c r="AN31" s="184">
        <v>134</v>
      </c>
      <c r="AO31" s="184">
        <v>215</v>
      </c>
      <c r="AP31" s="184">
        <v>284</v>
      </c>
      <c r="AQ31" s="184">
        <v>302</v>
      </c>
      <c r="AR31" s="184">
        <v>308</v>
      </c>
      <c r="AS31" s="184">
        <v>320</v>
      </c>
      <c r="AT31" s="184">
        <v>296</v>
      </c>
      <c r="AU31" s="184">
        <v>293</v>
      </c>
      <c r="AV31" s="184">
        <v>292</v>
      </c>
      <c r="AW31" s="184">
        <v>405</v>
      </c>
      <c r="AX31" s="184">
        <v>484</v>
      </c>
      <c r="AY31" s="184">
        <v>675</v>
      </c>
      <c r="AZ31" s="184">
        <v>835</v>
      </c>
      <c r="BA31" s="184">
        <v>784</v>
      </c>
      <c r="BB31" s="184">
        <v>644</v>
      </c>
      <c r="BC31" s="184">
        <v>521</v>
      </c>
      <c r="BD31" s="184">
        <v>336</v>
      </c>
      <c r="BE31" s="184">
        <v>270</v>
      </c>
      <c r="BF31" s="184">
        <v>198</v>
      </c>
      <c r="BG31" s="184">
        <v>113</v>
      </c>
      <c r="BH31" s="184">
        <v>83</v>
      </c>
      <c r="BI31" s="184">
        <v>58</v>
      </c>
      <c r="BJ31" s="184">
        <v>44</v>
      </c>
      <c r="BK31" s="184">
        <v>32</v>
      </c>
      <c r="BL31" s="184">
        <v>19</v>
      </c>
      <c r="BM31" s="184">
        <v>19</v>
      </c>
      <c r="BN31" s="184">
        <v>23</v>
      </c>
      <c r="BO31" s="184">
        <v>5</v>
      </c>
      <c r="BP31" s="184">
        <v>8</v>
      </c>
      <c r="BQ31" s="184">
        <v>1</v>
      </c>
      <c r="BR31" s="184">
        <v>2</v>
      </c>
      <c r="BS31" s="184">
        <v>12</v>
      </c>
      <c r="BT31" s="184">
        <v>7</v>
      </c>
      <c r="BU31" s="184">
        <v>7</v>
      </c>
      <c r="BV31" s="184">
        <v>4</v>
      </c>
      <c r="BW31" s="184">
        <v>11</v>
      </c>
      <c r="BX31" s="184">
        <v>10</v>
      </c>
      <c r="BY31" s="184">
        <v>24</v>
      </c>
      <c r="BZ31" s="184">
        <v>25</v>
      </c>
      <c r="CA31" s="184">
        <v>55</v>
      </c>
      <c r="CB31" s="184">
        <v>43</v>
      </c>
      <c r="CC31" s="184">
        <v>56</v>
      </c>
      <c r="CD31" s="184">
        <v>49</v>
      </c>
      <c r="CE31" s="184">
        <v>64</v>
      </c>
      <c r="CF31" s="184">
        <v>67</v>
      </c>
      <c r="CG31" s="184">
        <v>16</v>
      </c>
      <c r="CI31" s="184">
        <v>15899</v>
      </c>
    </row>
    <row r="32" spans="1:87" s="134" customFormat="1" ht="14.5" x14ac:dyDescent="0.35">
      <c r="A32" s="228"/>
      <c r="B32" s="168"/>
      <c r="C32" s="169"/>
      <c r="D32" s="236"/>
      <c r="E32" s="170"/>
      <c r="F32" s="170"/>
    </row>
    <row r="33" spans="1:13" ht="14.5" x14ac:dyDescent="0.35">
      <c r="D33" s="236"/>
    </row>
    <row r="34" spans="1:13" s="134" customFormat="1" x14ac:dyDescent="0.3">
      <c r="A34" s="227"/>
      <c r="B34" s="133" t="s">
        <v>96</v>
      </c>
      <c r="D34" s="228"/>
    </row>
    <row r="35" spans="1:13" x14ac:dyDescent="0.3">
      <c r="B35" s="134" t="s">
        <v>132</v>
      </c>
      <c r="C35" s="134"/>
      <c r="D35" s="228"/>
      <c r="E35" s="134"/>
      <c r="F35" s="134"/>
    </row>
    <row r="36" spans="1:13" x14ac:dyDescent="0.3">
      <c r="B36" s="187" t="s">
        <v>97</v>
      </c>
      <c r="C36" s="187"/>
      <c r="D36" s="238"/>
      <c r="E36" s="187"/>
      <c r="F36" s="187"/>
      <c r="G36" s="188"/>
      <c r="H36" s="188"/>
      <c r="I36" s="188"/>
      <c r="J36" s="188"/>
    </row>
    <row r="37" spans="1:13" x14ac:dyDescent="0.3">
      <c r="B37" s="187" t="s">
        <v>155</v>
      </c>
      <c r="C37" s="187"/>
      <c r="D37" s="238"/>
      <c r="E37" s="187"/>
      <c r="F37" s="187"/>
      <c r="G37" s="188"/>
      <c r="H37" s="188"/>
      <c r="I37" s="188"/>
      <c r="J37" s="188"/>
    </row>
    <row r="38" spans="1:13" x14ac:dyDescent="0.3">
      <c r="B38" s="187" t="s">
        <v>133</v>
      </c>
      <c r="C38" s="187"/>
      <c r="D38" s="238"/>
      <c r="E38" s="187"/>
      <c r="F38" s="187"/>
      <c r="G38" s="188"/>
      <c r="H38" s="188"/>
      <c r="I38" s="188"/>
      <c r="J38" s="188"/>
    </row>
    <row r="39" spans="1:13" ht="14.5" x14ac:dyDescent="0.35">
      <c r="B39" s="188" t="s">
        <v>156</v>
      </c>
      <c r="C39" s="189"/>
      <c r="D39" s="239"/>
      <c r="E39" s="189"/>
      <c r="F39" s="189"/>
      <c r="G39" s="190"/>
      <c r="H39" s="190"/>
      <c r="I39" s="190"/>
      <c r="J39" s="190"/>
    </row>
    <row r="40" spans="1:13" ht="42.65" customHeight="1" x14ac:dyDescent="0.35">
      <c r="B40" s="259"/>
      <c r="C40" s="260"/>
      <c r="D40" s="260"/>
      <c r="E40" s="260"/>
      <c r="F40" s="260"/>
      <c r="G40" s="260"/>
      <c r="H40" s="260"/>
      <c r="I40" s="260"/>
      <c r="J40" s="260"/>
    </row>
    <row r="41" spans="1:13" ht="14.5" x14ac:dyDescent="0.35">
      <c r="B41" s="259" t="s">
        <v>190</v>
      </c>
      <c r="C41" s="260"/>
      <c r="D41" s="260"/>
      <c r="E41" s="260"/>
      <c r="F41" s="260"/>
      <c r="G41" s="260"/>
      <c r="H41" s="260"/>
      <c r="I41" s="260"/>
      <c r="J41" s="260"/>
      <c r="K41" s="260"/>
      <c r="L41" s="260"/>
      <c r="M41" s="260"/>
    </row>
    <row r="42" spans="1:13" x14ac:dyDescent="0.3">
      <c r="B42" s="242" t="s">
        <v>191</v>
      </c>
      <c r="D42" s="126"/>
      <c r="I42" s="135"/>
    </row>
    <row r="43" spans="1:13" x14ac:dyDescent="0.3">
      <c r="A43" s="228"/>
      <c r="B43" s="134"/>
      <c r="C43" s="134"/>
      <c r="D43" s="228"/>
      <c r="E43" s="134"/>
      <c r="F43" s="134"/>
    </row>
    <row r="45" spans="1:13" x14ac:dyDescent="0.3">
      <c r="A45" s="221"/>
    </row>
  </sheetData>
  <mergeCells count="5">
    <mergeCell ref="B40:J40"/>
    <mergeCell ref="B16:C16"/>
    <mergeCell ref="B29:C29"/>
    <mergeCell ref="B41:M41"/>
    <mergeCell ref="C4:M4"/>
  </mergeCells>
  <hyperlinks>
    <hyperlink ref="C11" r:id="rId1"/>
    <hyperlink ref="B42" r:id="rId2"/>
  </hyperlinks>
  <pageMargins left="0.7" right="0.7" top="0.75" bottom="0.75" header="0.3" footer="0.3"/>
  <pageSetup paperSize="9" orientation="portrait" horizontalDpi="90" verticalDpi="9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1 8 c 3 2 9 f 3 - 5 5 6 2 - 4 2 9 8 - 9 1 c 9 - a e e d 9 0 e 5 4 0 e 6 "   x m l n s = " h t t p : / / s c h e m a s . m i c r o s o f t . c o m / D a t a M a s h u p " > A A A A A B s D A A B Q S w M E F A A C A A g A b m g 7 U s R t 7 J 6 r A A A A + g A A A B I A H A B D b 2 5 m a W c v U G F j a 2 F n Z S 5 4 b W w g o h g A K K A U A A A A A A A A A A A A A A A A A A A A A A A A A A A A h Y / B C o J A F E V / R W b v m 3 H U S H m O U I s 2 C U E Q b U U n H d I x n D H 9 t x Z 9 U r 9 Q U E a 7 d v c e z u L e x + 2 O 6 d Q 2 z l X 2 R n U 6 I R 4 w 4 k h d d K X S V U I G e 3 K X J B W 4 y 4 t z X k n n J W s T T 6 Z M S G 3 t J a Z 0 H E c Y f e j 6 i n L G P H r M t v u i l m 1 O v r L 6 L 7 t K G 5 v r Q h K B h / c Y w Y E z 8 K M g B B 5 w p D P G T O k 5 e x C C z 6 M F M K Q / G N d D Y 4 d e C q n d z Q r p X J F + f o g n U E s D B B Q A A g A I A G 5 o O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a D t S K I p H u A 4 A A A A R A A A A E w A c A E Z v c m 1 1 b G F z L 1 N l Y 3 R p b 2 4 x L m 0 g o h g A K K A U A A A A A A A A A A A A A A A A A A A A A A A A A A A A K 0 5 N L s n M z 1 M I h t C G 1 g B Q S w E C L Q A U A A I A C A B u a D t S x G 3 s n q s A A A D 6 A A A A E g A A A A A A A A A A A A A A A A A A A A A A Q 2 9 u Z m l n L 1 B h Y 2 t h Z 2 U u e G 1 s U E s B A i 0 A F A A C A A g A b m g 7 U g / K 6 a u k A A A A 6 Q A A A B M A A A A A A A A A A A A A A A A A 9 w A A A F t D b 2 5 0 Z W 5 0 X 1 R 5 c G V z X S 5 4 b W x Q S w E C L Q A U A A I A C A B u a D t S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Y 3 M K 7 X z g B N m E t B R d l M R I A A A A A A A g A A A A A A A 2 Y A A M A A A A A Q A A A A a R D H 8 D D a o A C M n 0 6 / f p 4 Q x Q A A A A A E g A A A o A A A A B A A A A C L w z Z O u b i c 9 s O Q V B 6 n F N 7 w U A A A A I f v 8 / A Q a X J E h m 8 Z b d 9 O t p R t Z q n 5 R Z Q f z T r l Y + 7 m 8 e H r k L p S p B t Y J L 9 P 7 y I v a v n 0 Y l n B c T h Q X i 9 3 X p N S o + O z f L 4 o F s B k 2 L b w v K k f i v H e d L + d F A A A A M e n W N v w w o 5 z 7 8 s 2 8 7 8 6 6 n 8 3 k c k Q < / D a t a M a s h u p > 
</file>

<file path=customXml/itemProps1.xml><?xml version="1.0" encoding="utf-8"?>
<ds:datastoreItem xmlns:ds="http://schemas.openxmlformats.org/officeDocument/2006/customXml" ds:itemID="{9E0211A7-92D6-42F5-89C0-CAC6A2AF4D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Contents</vt:lpstr>
      <vt:lpstr>Tab1 Deaths by ethnicity</vt:lpstr>
      <vt:lpstr>Tab1a Deaths by ethnicity</vt:lpstr>
      <vt:lpstr>Tab2 Deaths by gender</vt:lpstr>
      <vt:lpstr>Tab2a Deaths by gender</vt:lpstr>
      <vt:lpstr>Tab3 Deaths by condition</vt:lpstr>
      <vt:lpstr>Tab3a Deaths by condition</vt:lpstr>
      <vt:lpstr>Tab4 Deaths by cond (detail)</vt:lpstr>
      <vt:lpstr>Tab4a Deaths by cond (detail)</vt:lpstr>
      <vt:lpstr>COVID19 all deaths LD MH tables</vt:lpstr>
      <vt:lpstr>NCDR extract LD MH tables</vt:lpstr>
      <vt:lpstr>COVID19 all deaths LD MH charts</vt:lpstr>
      <vt:lpstr>NCDR extract LD MH 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Shafee, Paul</dc:creator>
  <cp:lastModifiedBy>Kitcher Ruby NHS England &amp; NHS Imrprovement</cp:lastModifiedBy>
  <dcterms:created xsi:type="dcterms:W3CDTF">2020-04-18T17:00:38Z</dcterms:created>
  <dcterms:modified xsi:type="dcterms:W3CDTF">2021-09-02T10:35:01Z</dcterms:modified>
</cp:coreProperties>
</file>