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wsl$\Ubuntu\home\mike\projects\work\covid-stats\data\misc\asmr_thread\"/>
    </mc:Choice>
  </mc:AlternateContent>
  <xr:revisionPtr revIDLastSave="0" documentId="13_ncr:1_{A13E40BD-7260-4F7E-92A9-0FC7430E021E}" xr6:coauthVersionLast="47" xr6:coauthVersionMax="47" xr10:uidLastSave="{00000000-0000-0000-0000-000000000000}"/>
  <bookViews>
    <workbookView xWindow="-120" yWindow="-120" windowWidth="29040" windowHeight="16440" activeTab="7" xr2:uid="{00000000-000D-0000-FFFF-FFFF00000000}"/>
  </bookViews>
  <sheets>
    <sheet name="Contents" sheetId="6" r:id="rId1"/>
    <sheet name="Definitions" sheetId="5" r:id="rId2"/>
    <sheet name="Table 1" sheetId="9" r:id="rId3"/>
    <sheet name="Table 2" sheetId="12" r:id="rId4"/>
    <sheet name="Table 3" sheetId="11" r:id="rId5"/>
    <sheet name="Table 4" sheetId="14" r:id="rId6"/>
    <sheet name="Table 5" sheetId="15" r:id="rId7"/>
    <sheet name="t4_t5_combined" sheetId="16" r:id="rId8"/>
  </sheets>
  <definedNames>
    <definedName name="_Order1" hidden="1">255</definedName>
    <definedName name="_Order2" hidden="1">255</definedName>
    <definedName name="_xlnm.Print_Area" localSheetId="0">Contents!$A$1:$I$28</definedName>
  </definedNames>
  <calcPr calcId="181029"/>
</workbook>
</file>

<file path=xl/calcChain.xml><?xml version="1.0" encoding="utf-8"?>
<calcChain xmlns="http://schemas.openxmlformats.org/spreadsheetml/2006/main">
  <c r="AJ31" i="16" l="1"/>
  <c r="AJ30" i="16"/>
  <c r="AJ29" i="16"/>
  <c r="AJ28" i="16"/>
  <c r="AJ27" i="16"/>
  <c r="AJ26" i="16"/>
  <c r="AJ25" i="16"/>
  <c r="AJ24" i="16"/>
  <c r="AJ22" i="16"/>
  <c r="AJ21" i="16"/>
  <c r="AJ20" i="16"/>
  <c r="AJ19" i="16"/>
  <c r="AJ18" i="16"/>
  <c r="AJ17" i="16"/>
  <c r="AJ16" i="16"/>
  <c r="AJ15" i="16"/>
  <c r="AJ14" i="16"/>
  <c r="AJ13" i="16"/>
  <c r="AJ12" i="16"/>
  <c r="AJ11" i="16"/>
  <c r="AJ10" i="16"/>
  <c r="AJ9" i="16"/>
  <c r="AJ8" i="16"/>
  <c r="AJ7" i="16"/>
  <c r="AJ6" i="16"/>
  <c r="AG31" i="16"/>
  <c r="AG30" i="16"/>
  <c r="AG29" i="16"/>
  <c r="AG28" i="16"/>
  <c r="AG27" i="16"/>
  <c r="AG26" i="16"/>
  <c r="AG25" i="16"/>
  <c r="AG24" i="16"/>
  <c r="AG23" i="16"/>
  <c r="AG22" i="16"/>
  <c r="AG21" i="16"/>
  <c r="AG20" i="16"/>
  <c r="AG19" i="16"/>
  <c r="AG18" i="16"/>
  <c r="AG17" i="16"/>
  <c r="AG16" i="16"/>
  <c r="AG15" i="16"/>
  <c r="AG14" i="16"/>
  <c r="AG13" i="16"/>
  <c r="AG12" i="16"/>
  <c r="AG11" i="16"/>
  <c r="AG10" i="16"/>
  <c r="AG9" i="16"/>
  <c r="AG8" i="16"/>
  <c r="AG7" i="16"/>
  <c r="AG6" i="16"/>
  <c r="AI31" i="16"/>
  <c r="AH31" i="16"/>
  <c r="AH30" i="16"/>
  <c r="AI30" i="16" s="1"/>
  <c r="AH29" i="16"/>
  <c r="AI29" i="16" s="1"/>
  <c r="AH28" i="16"/>
  <c r="AI28" i="16" s="1"/>
  <c r="AH27" i="16"/>
  <c r="AI27" i="16" s="1"/>
  <c r="AH26" i="16"/>
  <c r="AI26" i="16" s="1"/>
  <c r="AH25" i="16"/>
  <c r="AI25" i="16" s="1"/>
  <c r="AH24" i="16"/>
  <c r="AI24" i="16" s="1"/>
  <c r="AH23" i="16"/>
  <c r="AI23" i="16" s="1"/>
  <c r="AH22" i="16"/>
  <c r="AI22" i="16" s="1"/>
  <c r="AH21" i="16"/>
  <c r="AI21" i="16" s="1"/>
  <c r="AH20" i="16"/>
  <c r="AI20" i="16" s="1"/>
  <c r="AH19" i="16"/>
  <c r="AI19" i="16" s="1"/>
  <c r="AH18" i="16"/>
  <c r="AI18" i="16" s="1"/>
  <c r="AH17" i="16"/>
  <c r="AI17" i="16" s="1"/>
  <c r="AH16" i="16"/>
  <c r="AI16" i="16" s="1"/>
  <c r="AH15" i="16"/>
  <c r="AI15" i="16" s="1"/>
  <c r="AH14" i="16"/>
  <c r="AI14" i="16" s="1"/>
  <c r="AH13" i="16"/>
  <c r="AI13" i="16" s="1"/>
  <c r="AH12" i="16"/>
  <c r="AI12" i="16" s="1"/>
  <c r="AH11" i="16"/>
  <c r="AI11" i="16" s="1"/>
  <c r="AH10" i="16"/>
  <c r="AI10" i="16" s="1"/>
  <c r="AH9" i="16"/>
  <c r="AI9" i="16" s="1"/>
  <c r="AH8" i="16"/>
  <c r="AI8" i="16" s="1"/>
  <c r="AH7" i="16"/>
  <c r="AI7" i="16" s="1"/>
  <c r="AH6" i="16"/>
  <c r="AI6" i="16" s="1"/>
  <c r="Y31" i="16"/>
  <c r="AE31" i="16" s="1"/>
  <c r="Y30" i="16"/>
  <c r="AE30" i="16" s="1"/>
  <c r="Y29" i="16"/>
  <c r="AE29" i="16" s="1"/>
  <c r="Y28" i="16"/>
  <c r="AE28" i="16" s="1"/>
  <c r="Y27" i="16"/>
  <c r="AE27" i="16" s="1"/>
  <c r="Y26" i="16"/>
  <c r="AE26" i="16" s="1"/>
  <c r="Y25" i="16"/>
  <c r="AE25" i="16" s="1"/>
  <c r="Y24" i="16"/>
  <c r="AE24" i="16" s="1"/>
  <c r="Y23" i="16"/>
  <c r="AE23" i="16" s="1"/>
  <c r="Y22" i="16"/>
  <c r="AE22" i="16" s="1"/>
  <c r="Y21" i="16"/>
  <c r="AE21" i="16" s="1"/>
  <c r="Y20" i="16"/>
  <c r="AE20" i="16" s="1"/>
  <c r="Y19" i="16"/>
  <c r="AE19" i="16" s="1"/>
  <c r="Y18" i="16"/>
  <c r="AE18" i="16" s="1"/>
  <c r="Y17" i="16"/>
  <c r="AE17" i="16" s="1"/>
  <c r="Y16" i="16"/>
  <c r="AE16" i="16" s="1"/>
  <c r="Y15" i="16"/>
  <c r="AE15" i="16" s="1"/>
  <c r="Y14" i="16"/>
  <c r="AE14" i="16" s="1"/>
  <c r="Y13" i="16"/>
  <c r="AE13" i="16" s="1"/>
  <c r="Y12" i="16"/>
  <c r="AE12" i="16" s="1"/>
  <c r="Y11" i="16"/>
  <c r="AE11" i="16" s="1"/>
  <c r="Y10" i="16"/>
  <c r="AE10" i="16" s="1"/>
  <c r="Y9" i="16"/>
  <c r="AE9" i="16" s="1"/>
  <c r="Y8" i="16"/>
  <c r="AE8" i="16" s="1"/>
  <c r="Y7" i="16"/>
  <c r="AE7" i="16" s="1"/>
  <c r="Y6" i="16"/>
  <c r="AE6" i="16" s="1"/>
  <c r="R31" i="16"/>
  <c r="X31" i="16" s="1"/>
  <c r="R30" i="16"/>
  <c r="X30" i="16" s="1"/>
  <c r="R29" i="16"/>
  <c r="X29" i="16" s="1"/>
  <c r="R28" i="16"/>
  <c r="X28" i="16" s="1"/>
  <c r="R27" i="16"/>
  <c r="X27" i="16" s="1"/>
  <c r="R26" i="16"/>
  <c r="X26" i="16" s="1"/>
  <c r="R25" i="16"/>
  <c r="X25" i="16" s="1"/>
  <c r="R24" i="16"/>
  <c r="X24" i="16" s="1"/>
  <c r="R23" i="16"/>
  <c r="X23" i="16" s="1"/>
  <c r="R22" i="16"/>
  <c r="X22" i="16" s="1"/>
  <c r="R21" i="16"/>
  <c r="X21" i="16" s="1"/>
  <c r="R20" i="16"/>
  <c r="X20" i="16" s="1"/>
  <c r="R19" i="16"/>
  <c r="X19" i="16" s="1"/>
  <c r="R18" i="16"/>
  <c r="X18" i="16" s="1"/>
  <c r="R17" i="16"/>
  <c r="X17" i="16" s="1"/>
  <c r="R16" i="16"/>
  <c r="X16" i="16" s="1"/>
  <c r="R15" i="16"/>
  <c r="X15" i="16" s="1"/>
  <c r="R14" i="16"/>
  <c r="X14" i="16" s="1"/>
  <c r="R13" i="16"/>
  <c r="X13" i="16" s="1"/>
  <c r="R12" i="16"/>
  <c r="X12" i="16" s="1"/>
  <c r="R11" i="16"/>
  <c r="X11" i="16" s="1"/>
  <c r="R10" i="16"/>
  <c r="X10" i="16" s="1"/>
  <c r="R9" i="16"/>
  <c r="X9" i="16" s="1"/>
  <c r="R8" i="16"/>
  <c r="X8" i="16" s="1"/>
  <c r="R7" i="16"/>
  <c r="X7" i="16" s="1"/>
  <c r="R6" i="16"/>
  <c r="X6" i="16" s="1"/>
  <c r="K31" i="16"/>
  <c r="Q31" i="16" s="1"/>
  <c r="K30" i="16"/>
  <c r="Q30" i="16" s="1"/>
  <c r="K29" i="16"/>
  <c r="Q29" i="16" s="1"/>
  <c r="K28" i="16"/>
  <c r="Q28" i="16" s="1"/>
  <c r="K27" i="16"/>
  <c r="Q27" i="16" s="1"/>
  <c r="K26" i="16"/>
  <c r="Q26" i="16" s="1"/>
  <c r="K25" i="16"/>
  <c r="Q25" i="16" s="1"/>
  <c r="K24" i="16"/>
  <c r="Q24" i="16" s="1"/>
  <c r="K23" i="16"/>
  <c r="Q23" i="16" s="1"/>
  <c r="K22" i="16"/>
  <c r="Q22" i="16" s="1"/>
  <c r="K21" i="16"/>
  <c r="Q21" i="16" s="1"/>
  <c r="K20" i="16"/>
  <c r="Q20" i="16" s="1"/>
  <c r="K19" i="16"/>
  <c r="Q19" i="16" s="1"/>
  <c r="K18" i="16"/>
  <c r="Q18" i="16" s="1"/>
  <c r="K17" i="16"/>
  <c r="Q17" i="16" s="1"/>
  <c r="K16" i="16"/>
  <c r="Q16" i="16" s="1"/>
  <c r="K15" i="16"/>
  <c r="Q15" i="16" s="1"/>
  <c r="K14" i="16"/>
  <c r="Q14" i="16" s="1"/>
  <c r="K13" i="16"/>
  <c r="Q13" i="16" s="1"/>
  <c r="K12" i="16"/>
  <c r="Q12" i="16" s="1"/>
  <c r="K11" i="16"/>
  <c r="Q11" i="16" s="1"/>
  <c r="K10" i="16"/>
  <c r="Q10" i="16" s="1"/>
  <c r="K9" i="16"/>
  <c r="Q9" i="16" s="1"/>
  <c r="K8" i="16"/>
  <c r="Q8" i="16" s="1"/>
  <c r="K7" i="16"/>
  <c r="Q7" i="16" s="1"/>
  <c r="K6" i="16"/>
  <c r="Q6" i="16" s="1"/>
  <c r="D31" i="16"/>
  <c r="J31" i="16" s="1"/>
  <c r="D30" i="16"/>
  <c r="J30" i="16" s="1"/>
  <c r="D29" i="16"/>
  <c r="J29" i="16" s="1"/>
  <c r="D28" i="16"/>
  <c r="J28" i="16" s="1"/>
  <c r="D27" i="16"/>
  <c r="J27" i="16" s="1"/>
  <c r="D26" i="16"/>
  <c r="J26" i="16" s="1"/>
  <c r="D25" i="16"/>
  <c r="J25" i="16" s="1"/>
  <c r="D24" i="16"/>
  <c r="J24" i="16" s="1"/>
  <c r="D23" i="16"/>
  <c r="J23" i="16" s="1"/>
  <c r="D22" i="16"/>
  <c r="J22" i="16" s="1"/>
  <c r="D21" i="16"/>
  <c r="J21" i="16" s="1"/>
  <c r="D20" i="16"/>
  <c r="J20" i="16" s="1"/>
  <c r="D19" i="16"/>
  <c r="J19" i="16" s="1"/>
  <c r="D18" i="16"/>
  <c r="J18" i="16" s="1"/>
  <c r="D17" i="16"/>
  <c r="J17" i="16" s="1"/>
  <c r="D16" i="16"/>
  <c r="J16" i="16" s="1"/>
  <c r="D15" i="16"/>
  <c r="J15" i="16" s="1"/>
  <c r="D14" i="16"/>
  <c r="J14" i="16" s="1"/>
  <c r="D13" i="16"/>
  <c r="J13" i="16" s="1"/>
  <c r="D12" i="16"/>
  <c r="J12" i="16" s="1"/>
  <c r="D11" i="16"/>
  <c r="J11" i="16" s="1"/>
  <c r="D10" i="16"/>
  <c r="J10" i="16" s="1"/>
  <c r="D9" i="16"/>
  <c r="J9" i="16" s="1"/>
  <c r="D8" i="16"/>
  <c r="J8" i="16" s="1"/>
  <c r="D7" i="16"/>
  <c r="J7" i="16" s="1"/>
  <c r="D6" i="16"/>
  <c r="J6" i="16" s="1"/>
  <c r="AJ23" i="16" l="1"/>
</calcChain>
</file>

<file path=xl/sharedStrings.xml><?xml version="1.0" encoding="utf-8"?>
<sst xmlns="http://schemas.openxmlformats.org/spreadsheetml/2006/main" count="687" uniqueCount="432">
  <si>
    <t>Contents</t>
  </si>
  <si>
    <t>Age-standardised mortality rates for deaths by vaccination status, England: 
deaths occurring between 2 January and 2 July 2021</t>
  </si>
  <si>
    <t>Definitions</t>
  </si>
  <si>
    <t>Definitions used in this publication</t>
  </si>
  <si>
    <t>Table 1</t>
  </si>
  <si>
    <t>Count of deaths involving COVID-19 and percentage of all deaths by vaccination status, England, deaths occurring between 2 January and 2 July 2021</t>
  </si>
  <si>
    <t>Table 2</t>
  </si>
  <si>
    <t>Deaths involving COVID-19 in vaccinated people, by vaccination status and first positive date relative to vaccination, England, deaths occurring between 2 January and 2 July 2021</t>
  </si>
  <si>
    <t>Table 3</t>
  </si>
  <si>
    <t>Number and percentage of deaths occurring by various characteristics for breakthrough deaths, other deaths involving COVID-19 and non COVID-19 deaths, England, deaths occurring between 2 January and 2 July 2021</t>
  </si>
  <si>
    <t>Table 4</t>
  </si>
  <si>
    <t>Weekly age-standardised mortality rates by vaccination status for deaths involving COVID-19, per 100,000 people, England, deaths occurring between 2 January 2021 and 2 July 2021</t>
  </si>
  <si>
    <t>Table 5</t>
  </si>
  <si>
    <t>Weekly age-standardised mortality rates by vaccination status for non COVID-19 deaths, per 100,000 people, England, deaths occurring between 2 January 2021 and 2 July 2021</t>
  </si>
  <si>
    <t>The statistical bulletin which accompanies the publication of these estimates can be found on the National Statistics website at:</t>
  </si>
  <si>
    <t>link</t>
  </si>
  <si>
    <t>Office for National Statistics</t>
  </si>
  <si>
    <t>Crown Copyright 2020</t>
  </si>
  <si>
    <r>
      <t xml:space="preserve">Enquiries about these data can be sent by email to: </t>
    </r>
    <r>
      <rPr>
        <b/>
        <i/>
        <sz val="11"/>
        <rFont val="Arial"/>
        <family val="2"/>
      </rPr>
      <t>health.data@ons.gov.uk</t>
    </r>
  </si>
  <si>
    <t>Definitions of COVID-19 deaths used in this dataset and accompanying publication</t>
  </si>
  <si>
    <r>
      <rPr>
        <sz val="10"/>
        <rFont val="Arial"/>
        <family val="2"/>
      </rPr>
      <t xml:space="preserve">We use the term “involving COVID-19” when referring only to deaths where COVID-19 is mentioned anywhere on the death certificate. Information on cause of death coding is available in the </t>
    </r>
    <r>
      <rPr>
        <u/>
        <sz val="10"/>
        <color indexed="12"/>
        <rFont val="Arial"/>
        <family val="2"/>
      </rPr>
      <t>User Guide to Mortality Statistics</t>
    </r>
    <r>
      <rPr>
        <sz val="10"/>
        <rFont val="Arial"/>
        <family val="2"/>
      </rPr>
      <t>.</t>
    </r>
  </si>
  <si>
    <t>For this analysis we define a death as involving COVID-19 if either of the ICD10 codes U07.1 (COVID-19, virus identified) or U07.2 (COVID-19, virus not identified) is mentioned on the death certificate. In contrast to the definition used in the weekly deaths released, deaths where the ICD10 code U09.9 (Post-COVID condition, where the acute COVID had ended before the condition immediately causing death occurred) is mentioned on the death certificate and neither of the other two COVID-19 codes are mentioned are not included, as they are likely to be the result of an infection caught a long time previously, and therefore not linked to the vaccination status of the person at date of death. Deaths involving U10.9 (Multisystem inflammatory syndrome associated with COVID-19) where U07.1 or U07.2 are mentioned are also excluded, although there are no such deaths in our dataset for the data released in “Deaths involving COVID-19 by vaccination status and vaccine manufacturer, England: deaths occurring between 2 Jan and 2 July 2021”. </t>
  </si>
  <si>
    <t>ICD-10 code</t>
  </si>
  <si>
    <t>Description</t>
  </si>
  <si>
    <t>U07.1 </t>
  </si>
  <si>
    <t>COVID-19, virus identified</t>
  </si>
  <si>
    <t>U07.2</t>
  </si>
  <si>
    <t>COVID-19, virus not identified</t>
  </si>
  <si>
    <t>Vaccination status and age</t>
  </si>
  <si>
    <t>Vaccination status is determined on the date of death occurrence if a death has occurred, and on the last day of each week if not. Possible values are: </t>
  </si>
  <si>
    <t>unvaccinated </t>
  </si>
  <si>
    <t>vaccinated with 1 dose only, date of death/last day of week is less than 21 days after vaccination </t>
  </si>
  <si>
    <t>vaccinated with 1 dose only, date of death/last day of week is at least 21 days after vaccination </t>
  </si>
  <si>
    <t>vaccinated with 2 doses, date of death/last day of week is less than 21 days after second vaccination </t>
  </si>
  <si>
    <t>vaccinated with 2 doses, date of death/last day of week is at least 21 days after second vaccination </t>
  </si>
  <si>
    <t>Age is age in years on date of death if a death has occurred, or the age on the last day of each week if not. Children aged &lt;10 each week are not included when calculating the ASMR as numbers are very small due to the linkage to the 2011 census.</t>
  </si>
  <si>
    <t>Definitions of immunocompromised used in the accompanying publication</t>
  </si>
  <si>
    <t>A person is defined as immunocompromised if any of the following applies:</t>
  </si>
  <si>
    <r>
      <t xml:space="preserve">(1) They have experienced a hospital episode as recorded in the Hospital Episode Statistics (HES) Admitted Patient Care (APC) dataset, that started on or after 1 January 2019, where the diagnosis is one of the listed ICD10 codes. These codes are from diagnosis codes included are based on the </t>
    </r>
    <r>
      <rPr>
        <u/>
        <sz val="10"/>
        <color rgb="FF0000FF"/>
        <rFont val="Arial"/>
        <family val="2"/>
      </rPr>
      <t>Immunocompromised State Diagnosis codes</t>
    </r>
    <r>
      <rPr>
        <sz val="10"/>
        <rFont val="Arial"/>
        <family val="2"/>
      </rPr>
      <t xml:space="preserve"> from the Agency for Healthcare Research and Quality. These are ICD10-CM codes, therefore we used only those codes that were up to 4 digits long to correspond to ICD10 codes. </t>
    </r>
  </si>
  <si>
    <r>
      <t xml:space="preserve">(2) They have experienced a hospital episode as recorded in the Hospital Episode Statistics (HES) Admitted Patient Care (APC) dataset, that started on or after 1 January 2019, where the procedure is one of the listed OPCS-4 codes. The OPCS-4 procedure codes are based on those listed in the </t>
    </r>
    <r>
      <rPr>
        <u/>
        <sz val="10"/>
        <color rgb="FF0000FF"/>
        <rFont val="Arial"/>
        <family val="2"/>
      </rPr>
      <t>NHS shielding list</t>
    </r>
    <r>
      <rPr>
        <sz val="10"/>
        <rFont val="Arial"/>
        <family val="2"/>
      </rPr>
      <t xml:space="preserve"> published by NHS Digital for the following disease groups: transplant, cancer undergoing active chemo/radiotherapy. </t>
    </r>
  </si>
  <si>
    <t>(3) The person died and one of the ICD10 codes listed below (as detailed in (1)) was mentioned on their death certificate.</t>
  </si>
  <si>
    <t>ICD-10 Codes</t>
  </si>
  <si>
    <t>Definition</t>
  </si>
  <si>
    <t>OPCS-4 codes</t>
  </si>
  <si>
    <t>B20</t>
  </si>
  <si>
    <t>Human immunodeficiency virus [HIV] disease</t>
  </si>
  <si>
    <t>B171</t>
  </si>
  <si>
    <t>Allotransplantation of thymus gland</t>
  </si>
  <si>
    <t>B59</t>
  </si>
  <si>
    <t>Pneumocystosis</t>
  </si>
  <si>
    <t>B178</t>
  </si>
  <si>
    <t>Other specified transplantation of thymus gland</t>
  </si>
  <si>
    <t>C802</t>
  </si>
  <si>
    <t>Malignant neoplasm associated with transplanted organ</t>
  </si>
  <si>
    <t>B179</t>
  </si>
  <si>
    <t>Unspecified transplantation of thymus gland</t>
  </si>
  <si>
    <t>C888</t>
  </si>
  <si>
    <t>Other malignant immunoproliferative diseases</t>
  </si>
  <si>
    <t>B208,Y012</t>
  </si>
  <si>
    <t>C946</t>
  </si>
  <si>
    <t>Myelodysplastic disease, not classified</t>
  </si>
  <si>
    <t>B208,Y013</t>
  </si>
  <si>
    <t>D471</t>
  </si>
  <si>
    <t>Chronic myeloproliferative disease</t>
  </si>
  <si>
    <t>B208,Y014</t>
  </si>
  <si>
    <t>D479</t>
  </si>
  <si>
    <t>Neoplasm of uncertain behavior of lymphoid, hematopoietic and related tissue, unspecified</t>
  </si>
  <si>
    <t>B208,Y015</t>
  </si>
  <si>
    <t>D700</t>
  </si>
  <si>
    <t>Congenital agranulocytosis</t>
  </si>
  <si>
    <t>B208,Y016</t>
  </si>
  <si>
    <t>D701</t>
  </si>
  <si>
    <t>Agranulocytosis secondary to cancer chemotherapy</t>
  </si>
  <si>
    <t>B208,Y018</t>
  </si>
  <si>
    <t>D702</t>
  </si>
  <si>
    <t>Other drug-induced agranulocytosis</t>
  </si>
  <si>
    <t>B208,Y019</t>
  </si>
  <si>
    <t>D704</t>
  </si>
  <si>
    <t>Cyclic neutropenia</t>
  </si>
  <si>
    <t>C437</t>
  </si>
  <si>
    <t>Transplantation of conjunctiva</t>
  </si>
  <si>
    <t>D708</t>
  </si>
  <si>
    <t>Other neutropenia</t>
  </si>
  <si>
    <t>C438,Y012</t>
  </si>
  <si>
    <t>D709</t>
  </si>
  <si>
    <t>Neutropenia, unspecified</t>
  </si>
  <si>
    <t>C438,Y013</t>
  </si>
  <si>
    <t>D71</t>
  </si>
  <si>
    <t>Functional disorders of polymorphonuclear neutrophils</t>
  </si>
  <si>
    <t>C467</t>
  </si>
  <si>
    <t>Transplant of corneal lumbal cells</t>
  </si>
  <si>
    <t>D720</t>
  </si>
  <si>
    <t>Genetic anomalies of leukocytes</t>
  </si>
  <si>
    <t>E531</t>
  </si>
  <si>
    <t>Double lung transplant</t>
  </si>
  <si>
    <t>D761</t>
  </si>
  <si>
    <t>Hemophagocytic lymphohistiocytosis</t>
  </si>
  <si>
    <t>E532</t>
  </si>
  <si>
    <t>Single lung transplant</t>
  </si>
  <si>
    <t>D762</t>
  </si>
  <si>
    <t>Hemophagocytic syndrome, infection-associated</t>
  </si>
  <si>
    <t>E533</t>
  </si>
  <si>
    <t>Single lobe lung transplant</t>
  </si>
  <si>
    <t>D763</t>
  </si>
  <si>
    <t>Other histiocytosis syndromes</t>
  </si>
  <si>
    <t>E538</t>
  </si>
  <si>
    <t>Other specified transplantation of lung</t>
  </si>
  <si>
    <t>D800</t>
  </si>
  <si>
    <t>Hereditary hypogammaglobulinemia</t>
  </si>
  <si>
    <t>E539</t>
  </si>
  <si>
    <t>Unspecified transplantation of lung</t>
  </si>
  <si>
    <t>D801</t>
  </si>
  <si>
    <t>Nonfamilial hypogammaglobulinemia</t>
  </si>
  <si>
    <t>G261</t>
  </si>
  <si>
    <t>Allotransplantation of stomach</t>
  </si>
  <si>
    <t>D802</t>
  </si>
  <si>
    <t>Selective deficiency of immunoglobulin A [IgA]</t>
  </si>
  <si>
    <t>G268</t>
  </si>
  <si>
    <t>Other specified transplantation of stomach</t>
  </si>
  <si>
    <t>D803</t>
  </si>
  <si>
    <t>Selective deficiency of immunoglobulin G [IgG] subclasses</t>
  </si>
  <si>
    <t>G269</t>
  </si>
  <si>
    <t>Unspecified transplantation of stomach</t>
  </si>
  <si>
    <t>D804</t>
  </si>
  <si>
    <t>Selective deficiency of immunoglobulin M [IgM]</t>
  </si>
  <si>
    <t>G388,Y012</t>
  </si>
  <si>
    <t>D805</t>
  </si>
  <si>
    <t>Immunodeficiency with increased immunoglobulin M [IgM]</t>
  </si>
  <si>
    <t>G388,Y013</t>
  </si>
  <si>
    <t>D806</t>
  </si>
  <si>
    <t>Antibody deficiency with near-normal immunoglobulins or with hyperimmunoglobulinemia</t>
  </si>
  <si>
    <t>G388,Y014</t>
  </si>
  <si>
    <t>D807</t>
  </si>
  <si>
    <t>Transient hypogammaglobulinemia of infancy</t>
  </si>
  <si>
    <t>G388,Y015</t>
  </si>
  <si>
    <t>D808</t>
  </si>
  <si>
    <t>Other immunodeficiencies with predominantly antibody defects</t>
  </si>
  <si>
    <t>G388,Y016</t>
  </si>
  <si>
    <t>D809</t>
  </si>
  <si>
    <t>Immunodeficiency with predominantly antibody defects, unspecified</t>
  </si>
  <si>
    <t>G388,Y018</t>
  </si>
  <si>
    <t>D810</t>
  </si>
  <si>
    <t>Severe combined immunodeficiency [SCID] with reticular dysgenesis</t>
  </si>
  <si>
    <t>G388,Y019</t>
  </si>
  <si>
    <t>D811</t>
  </si>
  <si>
    <t>Severe combined immunodeficiency [SCID] with low T- and B-cell numbers</t>
  </si>
  <si>
    <t>G681</t>
  </si>
  <si>
    <t>Allotransplantation of ileum</t>
  </si>
  <si>
    <t>D812</t>
  </si>
  <si>
    <t>Severe combined immunodeficiency [SCID] with low or normal B-cell numbers</t>
  </si>
  <si>
    <t>G688</t>
  </si>
  <si>
    <t>Other specified transplantation of ileum</t>
  </si>
  <si>
    <t>D814</t>
  </si>
  <si>
    <t>Nezelof's syndrome</t>
  </si>
  <si>
    <t>G689</t>
  </si>
  <si>
    <t>Unspecified transplantation of ileum</t>
  </si>
  <si>
    <t>D816</t>
  </si>
  <si>
    <t>Major histocompatibility complex class I deficiency</t>
  </si>
  <si>
    <t>G788,Y012</t>
  </si>
  <si>
    <t>D817</t>
  </si>
  <si>
    <t>Major histocompatibility complex class II deficiency</t>
  </si>
  <si>
    <t>G788,Y018</t>
  </si>
  <si>
    <t>D819</t>
  </si>
  <si>
    <t>Combined immunodeficiency, unspecified</t>
  </si>
  <si>
    <t>G789,Y019</t>
  </si>
  <si>
    <t>D820</t>
  </si>
  <si>
    <t>Wiskott-Aldrich syndrome</t>
  </si>
  <si>
    <t>J011</t>
  </si>
  <si>
    <t>Orthotopic transplantation of liver NEC</t>
  </si>
  <si>
    <t>D821</t>
  </si>
  <si>
    <t>Di George's syndrome</t>
  </si>
  <si>
    <t>J012</t>
  </si>
  <si>
    <t>Heterotopic transplantation of liver</t>
  </si>
  <si>
    <t>D822</t>
  </si>
  <si>
    <t>Immunodeficiency with short-limbed stature</t>
  </si>
  <si>
    <t>J013</t>
  </si>
  <si>
    <t>Replacement of previous liver transplant</t>
  </si>
  <si>
    <t>D823</t>
  </si>
  <si>
    <t>Immunodeficiency following hereditary defective response to Epstein-Barr virus</t>
  </si>
  <si>
    <t>J014</t>
  </si>
  <si>
    <t>Transplantation of liver cells</t>
  </si>
  <si>
    <t>D824</t>
  </si>
  <si>
    <t>Hyperimmunoglobulin E [IgE] syndrome</t>
  </si>
  <si>
    <t>J015</t>
  </si>
  <si>
    <t>Orthotopic transplantation of whole liver</t>
  </si>
  <si>
    <t>D828</t>
  </si>
  <si>
    <t>Immunodeficiency associated with other specified major defects</t>
  </si>
  <si>
    <t>J018</t>
  </si>
  <si>
    <t>Other specified transplantation of liver</t>
  </si>
  <si>
    <t>D829</t>
  </si>
  <si>
    <t>Immunodeficiency associated with major defect, unspecified</t>
  </si>
  <si>
    <t>J019</t>
  </si>
  <si>
    <t>Unspecified transplantation of liver</t>
  </si>
  <si>
    <t>D830</t>
  </si>
  <si>
    <t>Common variable immunodeficiency with predominant abnormalities of B-cell numbers and function</t>
  </si>
  <si>
    <t>J721</t>
  </si>
  <si>
    <t>Transplantation of spleen</t>
  </si>
  <si>
    <t>D831</t>
  </si>
  <si>
    <t>Common variable immunodeficiency with predominant immunoregulatory T-cell disorders</t>
  </si>
  <si>
    <t>K01</t>
  </si>
  <si>
    <t>Transplantation of heart and lung</t>
  </si>
  <si>
    <t>D832</t>
  </si>
  <si>
    <t>Common variable immunodeficiency with autoantibodies to B- or T-cells</t>
  </si>
  <si>
    <t>K02</t>
  </si>
  <si>
    <t>Other transplantation of heart</t>
  </si>
  <si>
    <t>D838</t>
  </si>
  <si>
    <t>Other common variable immunodeficiencies</t>
  </si>
  <si>
    <t>M012</t>
  </si>
  <si>
    <t>Allotransplantation of kidney from live donor</t>
  </si>
  <si>
    <t>D839</t>
  </si>
  <si>
    <t>Common variable immunodeficiency, unspecified</t>
  </si>
  <si>
    <t>M013</t>
  </si>
  <si>
    <t>Allotransplantation of kidney from cadaver NEC</t>
  </si>
  <si>
    <t>D840</t>
  </si>
  <si>
    <t>Lymphocyte function antigen-1 [LFA-1] defect</t>
  </si>
  <si>
    <t>M014</t>
  </si>
  <si>
    <t>Allotransplantation of kidney from cadaver heart beating</t>
  </si>
  <si>
    <t>D841</t>
  </si>
  <si>
    <t>Defects in the complement system</t>
  </si>
  <si>
    <t>M015</t>
  </si>
  <si>
    <t>Allotransplantation of kidney from cadaver heart non-beating</t>
  </si>
  <si>
    <t>D848</t>
  </si>
  <si>
    <t>Other specified immunodeficiencies</t>
  </si>
  <si>
    <t>M018</t>
  </si>
  <si>
    <t>Other specified transplantation of kidney</t>
  </si>
  <si>
    <t>D849</t>
  </si>
  <si>
    <t>Immunodeficiency, unspecified</t>
  </si>
  <si>
    <t>M019</t>
  </si>
  <si>
    <t>Unspecified transplantation of kidney</t>
  </si>
  <si>
    <t>D893</t>
  </si>
  <si>
    <t>Immune reconstitution syndrome</t>
  </si>
  <si>
    <t>T508</t>
  </si>
  <si>
    <t>Other specified transplantation of fascia</t>
  </si>
  <si>
    <t>D899</t>
  </si>
  <si>
    <t>Disorder involving the immune mechanism, unspecified</t>
  </si>
  <si>
    <t>T509</t>
  </si>
  <si>
    <t>Unspecified transplantation of fascia</t>
  </si>
  <si>
    <t>E40</t>
  </si>
  <si>
    <t>Kwashiorkor</t>
  </si>
  <si>
    <t>T768</t>
  </si>
  <si>
    <t>Other specified transplantation of muscle</t>
  </si>
  <si>
    <t>E41</t>
  </si>
  <si>
    <t>Nutritional marasmus</t>
  </si>
  <si>
    <t>T769</t>
  </si>
  <si>
    <t>Unspecified transplantation of muscle</t>
  </si>
  <si>
    <t>E42</t>
  </si>
  <si>
    <t>Marasmic kwashiorkor</t>
  </si>
  <si>
    <t>W342</t>
  </si>
  <si>
    <t>Allograft of bone marrow NEC</t>
  </si>
  <si>
    <t>E43</t>
  </si>
  <si>
    <t>Unspecified severe protein-calorie malnutrition</t>
  </si>
  <si>
    <t>W343</t>
  </si>
  <si>
    <t>Allograft of bone marrow from sibling donor</t>
  </si>
  <si>
    <t>I120</t>
  </si>
  <si>
    <t>Hypertensive chronic kidney disease with stage 5 chronic kidney disease or end stage renal disease</t>
  </si>
  <si>
    <t>W344</t>
  </si>
  <si>
    <t>Allograft of bone marrow from matched unrelated donor</t>
  </si>
  <si>
    <t>I132</t>
  </si>
  <si>
    <t>Hypertensive heart and chronic kidney disease with heart failure and with stage 5 chronic kidney disease, or end stage renal disease</t>
  </si>
  <si>
    <t>W345</t>
  </si>
  <si>
    <t>Allograft of bone marrow from haploidentical donor</t>
  </si>
  <si>
    <t>K912</t>
  </si>
  <si>
    <t>Postsurgical malabsorption, not elsewhere classified</t>
  </si>
  <si>
    <t>W346</t>
  </si>
  <si>
    <t>Allograft of bone marrow from unmatched unrelated donor</t>
  </si>
  <si>
    <t>M359</t>
  </si>
  <si>
    <t>Systemic involvement of connective tissue, unspecified</t>
  </si>
  <si>
    <t>W348</t>
  </si>
  <si>
    <t>Other specified graft of bone marrow</t>
  </si>
  <si>
    <t>N185</t>
  </si>
  <si>
    <t>Chronic kidney disease, stage 5</t>
  </si>
  <si>
    <t>W349</t>
  </si>
  <si>
    <t>Unspecified graft of bone marrow</t>
  </si>
  <si>
    <t>N186</t>
  </si>
  <si>
    <t>End stage renal disease</t>
  </si>
  <si>
    <t>X336</t>
  </si>
  <si>
    <t>Allogeneic peripheral</t>
  </si>
  <si>
    <t>T865</t>
  </si>
  <si>
    <t>Complications of stem cell transplant</t>
  </si>
  <si>
    <t>X65</t>
  </si>
  <si>
    <t>Radiotherapy delivery</t>
  </si>
  <si>
    <t>Z940</t>
  </si>
  <si>
    <t>Kidney transplant status</t>
  </si>
  <si>
    <t>X70-X74</t>
  </si>
  <si>
    <t>Procurement and Delivery of Chemotherapy</t>
  </si>
  <si>
    <t>Z941</t>
  </si>
  <si>
    <t>Heart transplant status</t>
  </si>
  <si>
    <t>Z942</t>
  </si>
  <si>
    <t>Lung transplant status</t>
  </si>
  <si>
    <t>Z943</t>
  </si>
  <si>
    <t>Heart and lungs transplant status</t>
  </si>
  <si>
    <t>Z944</t>
  </si>
  <si>
    <t>Liver transplant status</t>
  </si>
  <si>
    <t>Z992</t>
  </si>
  <si>
    <t>Dependence on renal dialysis</t>
  </si>
  <si>
    <t>Table 1: Count of deaths involving COVID-19 and percentage of all deaths by vaccination status, England, deaths occurring between 2 January and 2 July 2021</t>
  </si>
  <si>
    <t>Vaccination status</t>
  </si>
  <si>
    <t>Deaths involving COVID-19</t>
  </si>
  <si>
    <t>Non-COVID-19 deaths</t>
  </si>
  <si>
    <t>All deaths regardless of vaccination status</t>
  </si>
  <si>
    <t>Unvaccinated </t>
  </si>
  <si>
    <t>Deaths within 21 days of first dose</t>
  </si>
  <si>
    <t>Deaths 21 days or more after first dose </t>
  </si>
  <si>
    <t>Deaths within 21 days of second dose</t>
  </si>
  <si>
    <t>Deaths 21 days or more after second dose </t>
  </si>
  <si>
    <t>Source: Office for National Statistics, National Immunisation Management Service</t>
  </si>
  <si>
    <t>Notes:</t>
  </si>
  <si>
    <t>1. Office for National Statistics (ONS) figures based on deaths that occurred between 2 January and 2 July 2021 and were registered up to 28 July 2021. </t>
  </si>
  <si>
    <t>2. 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 (see Glossary).</t>
  </si>
  <si>
    <t>3. Deaths were linked to the National Immunisation Management Service by NHS number. </t>
  </si>
  <si>
    <t>First positive date relative to vaccination</t>
  </si>
  <si>
    <t>Vaccination status  </t>
  </si>
  <si>
    <t>No infection data</t>
  </si>
  <si>
    <t>Before vaccination</t>
  </si>
  <si>
    <t>Less than 21 days after first dose (before/no second dose)</t>
  </si>
  <si>
    <t>21 days or more after first dose (before/no second dose)</t>
  </si>
  <si>
    <t>Less than 14 days after second dose</t>
  </si>
  <si>
    <t>14 days or more after second dose</t>
  </si>
  <si>
    <t>Deaths after first dose only</t>
  </si>
  <si>
    <t>-</t>
  </si>
  <si>
    <t>Deaths after second dose</t>
  </si>
  <si>
    <t>Source: Office for National Statistics, National Immunisation Management Service, NHS Test and Trace</t>
  </si>
  <si>
    <t xml:space="preserve">1. Office for National Statistics (ONS) figures based on death registrations up to 28 July 2021 for deaths that occurred between 2 January and 2 July 2021 (Week 1 - Week 26).  </t>
  </si>
  <si>
    <t xml:space="preserve">2. Date of infection is the first known positive test date, of the last COVID-19 infection that occurred prior to death. </t>
  </si>
  <si>
    <t xml:space="preserve">3. 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 Please see Glossary for more information. </t>
  </si>
  <si>
    <t>4. Deaths were linked to the National Immunisation Management Service and Test and Trace by NHS number.</t>
  </si>
  <si>
    <t>Table 3: Number and percentage of deaths occurring by various characteristics for breakthrough deaths, other deaths involving COVID-19 and non COVID-19 deaths, England, deaths occurring between 2 January and 2 July 2021</t>
  </si>
  <si>
    <t>Breakthrough deaths</t>
  </si>
  <si>
    <t>Other deaths involving COVID-19</t>
  </si>
  <si>
    <t>Non COVID-19 deaths</t>
  </si>
  <si>
    <t>Median age</t>
  </si>
  <si>
    <t>82 </t>
  </si>
  <si>
    <t>Male</t>
  </si>
  <si>
    <t>154 (61.1%) </t>
  </si>
  <si>
    <t>22,819 (52.2%) </t>
  </si>
  <si>
    <t>89,498 (48.5%) </t>
  </si>
  <si>
    <t>Female</t>
  </si>
  <si>
    <t>98 (38.9%) </t>
  </si>
  <si>
    <t>20,885 (47.8%) </t>
  </si>
  <si>
    <t>94,901 (51.5%) </t>
  </si>
  <si>
    <t>Clinically extremely vulnerable</t>
  </si>
  <si>
    <t>193 (76.6%) </t>
  </si>
  <si>
    <t>32,567 (74.5%) </t>
  </si>
  <si>
    <t>128,454 (69.7%) </t>
  </si>
  <si>
    <t>Not clinically extremely vulnerable</t>
  </si>
  <si>
    <t>59 (23.4%) </t>
  </si>
  <si>
    <t>11,137 (25.5%) </t>
  </si>
  <si>
    <t>55,945 (30.3%) </t>
  </si>
  <si>
    <t>Limited a lot by long-term health problem or disability</t>
  </si>
  <si>
    <t>80 (31.7%) </t>
  </si>
  <si>
    <t>12,152 (27.8%) </t>
  </si>
  <si>
    <t>44,642 (24.2%) </t>
  </si>
  <si>
    <t>Limited a little by long-term health problem or disability</t>
  </si>
  <si>
    <t>80 (31.7%) </t>
  </si>
  <si>
    <t>12,604 (28.8%) </t>
  </si>
  <si>
    <t>50,817 (27.6%) </t>
  </si>
  <si>
    <t>Not limited by long-term health problem or disability</t>
  </si>
  <si>
    <t>92 (36.5%) </t>
  </si>
  <si>
    <t>18,948 (43.4%) </t>
  </si>
  <si>
    <t>88,940 (48.2%) </t>
  </si>
  <si>
    <t>Immunocompromised</t>
  </si>
  <si>
    <t>33 (13.1%) </t>
  </si>
  <si>
    <t>2,360 (5.4%) </t>
  </si>
  <si>
    <t>18,049 (9.8%) </t>
  </si>
  <si>
    <t>Not immunocompromised</t>
  </si>
  <si>
    <t>219 (86.9%) </t>
  </si>
  <si>
    <t>41,344 (94.6%) </t>
  </si>
  <si>
    <t>166,350 (90.2%) </t>
  </si>
  <si>
    <t>1. Office for National Statistics (ONS) figures based on death registrations up to 28 July 2021 for deaths that occurred between 2 January and 2 July 2021 (Week 1 - Week 26). </t>
  </si>
  <si>
    <t xml:space="preserve">2. Statistics are calculated using the Public Health Data Asset, a linked dataset of people resident in England who could be linked to the 2011 Census and GP Patient Register. </t>
  </si>
  <si>
    <t>3. 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 (see Glossary).</t>
  </si>
  <si>
    <t>4. Age is defined on the date of death.</t>
  </si>
  <si>
    <t>5. Codes used in determining whether someone is immunocompromised are listed in the reference tables and detailed in Measuring the data.</t>
  </si>
  <si>
    <t xml:space="preserve">6. Limitation by a long-term health problem or disability is self-reported on the 2011 Census for the question “Are your day-to-day activities limited because of a health problem or disability which has lasted, or is expected to last, at least 12 months? Answers are one of “Yes, limited a lot”, “Yes, limited a little” or “No”. </t>
  </si>
  <si>
    <t>7. Clinical vulnerability is determined according to the QCOVID risk model for health conditions that result in a higher risk of COVID-19. Health conditions are determined using the General Practice Extraction Service (GPES) and Hospital Episode Statistics (HES) data.</t>
  </si>
  <si>
    <t>Unvaccinated</t>
  </si>
  <si>
    <t>Deaths 21 days or more after first dose</t>
  </si>
  <si>
    <t>Second dose</t>
  </si>
  <si>
    <t>Week ending</t>
  </si>
  <si>
    <t>Week number</t>
  </si>
  <si>
    <t>Number of deaths</t>
  </si>
  <si>
    <t>Population</t>
  </si>
  <si>
    <t>Rate per 100,000 population</t>
  </si>
  <si>
    <t>Lower confidence limit</t>
  </si>
  <si>
    <t>Upper confidence limit</t>
  </si>
  <si>
    <t>:</t>
  </si>
  <si>
    <t>u</t>
  </si>
  <si>
    <t>2. 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 Please see Glossary for more information.</t>
  </si>
  <si>
    <t>3. Figures are based on provisional mortality data and the Public Health Data Asset (PHDA), a linked dataset of people resident in England who could be linked to the 2011 Census and GP Patient Register.</t>
  </si>
  <si>
    <t xml:space="preserve">4. The lower and upper 95% confidence limits have been provided. These form a confidence interval, which is a measure of the statistical precision of an estimate and shows the range of uncertainty around the estimated figure. As a general rule, if the confidence interval around one figure overlaps with the interval around another, we cannot say with certainty that there is more than a chance difference between the two figures. </t>
  </si>
  <si>
    <t>5. Rates marked with u are unreliable due to small numbers of deaths.</t>
  </si>
  <si>
    <t>6. : denotes data are not available; age-standardised rates are not provided for categories with fewer than 10 deaths.</t>
  </si>
  <si>
    <t>7. Age and vaccination status are defined on the date of death where a death has occurred, and on the last day of the week if not.</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</si>
  <si>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</si>
  <si>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</si>
  <si>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</si>
  <si>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</si>
  <si>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</si>
  <si>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</si>
  <si>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</si>
  <si>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</si>
  <si>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</si>
  <si>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</si>
  <si>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</si>
  <si>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</si>
  <si>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</si>
  <si>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</si>
  <si>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</si>
  <si>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</si>
  <si>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</si>
  <si>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</si>
  <si>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</si>
  <si>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</si>
  <si>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</si>
  <si>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</si>
  <si>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</si>
  <si>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</si>
  <si>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</si>
  <si>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</si>
  <si>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r>
      <t xml:space="preserve">Table 2: Deaths involving COVID-19 in vaccinated people, by vaccination status and first positive date relative to vaccination, </t>
    </r>
    <r>
      <rPr>
        <b/>
        <sz val="10"/>
        <color theme="1"/>
        <rFont val="Arial"/>
        <family val="2"/>
      </rPr>
      <t>England, deaths occurring between 2 January and 2 July 2021</t>
    </r>
  </si>
  <si>
    <r>
      <t xml:space="preserve">Table 4: Weekly age-standardised mortality rates by vaccination status for deaths involving COVID-19, per 100,000 people, England, deaths occurring between 2 January 2021 and 2 July 2021 </t>
    </r>
    <r>
      <rPr>
        <b/>
        <vertAlign val="superscript"/>
        <sz val="10"/>
        <color theme="1"/>
        <rFont val="Arial"/>
        <family val="2"/>
      </rPr>
      <t>1,2,3,4,5,6,7,8</t>
    </r>
  </si>
  <si>
    <t>COVID-19 deaths as percent of all deaths</t>
  </si>
  <si>
    <r>
      <t xml:space="preserve">1. Age-standardised mortality rates per 100,000 people, standardised to the 2013 European Standard Population using 5-year age groups form age 10 and over. For more information, see our </t>
    </r>
    <r>
      <rPr>
        <u/>
        <sz val="10"/>
        <color rgb="FF0000FF"/>
        <rFont val="Arial"/>
        <family val="2"/>
      </rPr>
      <t>methodology article</t>
    </r>
    <r>
      <rPr>
        <sz val="10"/>
        <rFont val="Arial"/>
        <family val="2"/>
      </rPr>
      <t>.</t>
    </r>
  </si>
  <si>
    <r>
      <t>8. These figures represent death occurrences, there can be a delay between the date a death occurred and the date a death was registered. More information can be found in our </t>
    </r>
    <r>
      <rPr>
        <u/>
        <sz val="10"/>
        <color rgb="FF0000FF"/>
        <rFont val="Arial"/>
        <family val="2"/>
      </rPr>
      <t>impact of registration delays</t>
    </r>
    <r>
      <rPr>
        <sz val="10"/>
        <rFont val="Arial"/>
        <family val="2"/>
      </rPr>
      <t xml:space="preserve"> release. </t>
    </r>
  </si>
  <si>
    <r>
      <t xml:space="preserve">Table 5: Weekly age-standardised mortality rates by vaccination status for non COVID-19 deaths, per 100,000 people, England, deaths occurring between 2 January 2021 and 2 July 2021 </t>
    </r>
    <r>
      <rPr>
        <b/>
        <vertAlign val="superscript"/>
        <sz val="10"/>
        <color theme="1"/>
        <rFont val="Arial"/>
        <family val="2"/>
      </rPr>
      <t>1,2,3,4,5,6,7,8</t>
    </r>
  </si>
  <si>
    <r>
      <t xml:space="preserve">Table 5: Weekly age-standardised mortality rates by vaccination status for all deaths, per 100,000 people, England, deaths occurring between 2 January 2021 and 2 July 2021 </t>
    </r>
    <r>
      <rPr>
        <b/>
        <vertAlign val="superscript"/>
        <sz val="10"/>
        <color theme="1"/>
        <rFont val="Arial"/>
        <family val="2"/>
      </rPr>
      <t>1,2,3,4,5,6,7,8</t>
    </r>
  </si>
  <si>
    <t>Total Vaccinated Population</t>
  </si>
  <si>
    <t>x</t>
  </si>
  <si>
    <t>PAMR</t>
  </si>
  <si>
    <t>Total Vaccinated Deaths</t>
  </si>
  <si>
    <t>Weighted ASMR</t>
  </si>
  <si>
    <t>Vaccinated (1 or 2 doses)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</si>
</sst>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General_)"/>
    <numFmt numFmtId="165" formatCode="#,##0.0000"/>
    <numFmt numFmtId="166" formatCode="#,##0.0"/>
    <numFmt numFmtId="167" formatCode="0.0"/>
  </numFmts>
  <fonts count="30" x14ac:knownFonts="1">
    <font>
      <sz val="11"/>
      <color theme="1"/>
      <name val="Calibri"/>
      <family val="2"/>
      <scheme val="minor"/>
    </font>
    <font>
      <u/>
      <sz val="10"/>
      <color indexed="12"/>
      <name val="Arial"/>
      <family val="2"/>
    </font>
    <font>
      <sz val="10"/>
      <name val="Helv"/>
    </font>
    <font>
      <sz val="10"/>
      <name val="Arial"/>
      <family val="2"/>
    </font>
    <font>
      <b/>
      <sz val="10"/>
      <name val="Arial"/>
      <family val="2"/>
    </font>
    <font>
      <sz val="10"/>
      <name val="Arial"/>
      <family val="2"/>
    </font>
    <font>
      <sz val="10"/>
      <color theme="1"/>
      <name val="Arial"/>
      <family val="2"/>
    </font>
    <font>
      <sz val="10"/>
      <color rgb="FF000000"/>
      <name val="Arial"/>
      <family val="2"/>
    </font>
    <font>
      <u/>
      <sz val="11"/>
      <color theme="10"/>
      <name val="Calibri"/>
      <family val="2"/>
      <scheme val="minor"/>
    </font>
    <font>
      <sz val="11"/>
      <color theme="1"/>
      <name val="Calibri"/>
      <family val="2"/>
      <scheme val="minor"/>
    </font>
    <font>
      <u/>
      <sz val="10"/>
      <color rgb="FF0000FF"/>
      <name val="Arial"/>
      <family val="2"/>
    </font>
    <font>
      <u/>
      <sz val="10"/>
      <color indexed="30"/>
      <name val="Arial"/>
      <family val="2"/>
    </font>
    <font>
      <u/>
      <sz val="10"/>
      <name val="Arial"/>
      <family val="2"/>
    </font>
    <font>
      <b/>
      <sz val="10"/>
      <color theme="1"/>
      <name val="Arial"/>
      <family val="2"/>
    </font>
    <font>
      <b/>
      <sz val="12"/>
      <name val="Arial"/>
      <family val="2"/>
    </font>
    <font>
      <u/>
      <sz val="11"/>
      <color indexed="12"/>
      <name val="Calibri"/>
      <family val="2"/>
      <scheme val="minor"/>
    </font>
    <font>
      <sz val="11"/>
      <color theme="1"/>
      <name val="Arial"/>
      <family val="2"/>
    </font>
    <font>
      <sz val="11"/>
      <name val="Arial"/>
      <family val="2"/>
    </font>
    <font>
      <b/>
      <sz val="10"/>
      <color rgb="FF000000"/>
      <name val="Arial"/>
      <family val="2"/>
    </font>
    <font>
      <u/>
      <sz val="11"/>
      <color theme="10"/>
      <name val="Arial"/>
      <family val="2"/>
    </font>
    <font>
      <i/>
      <sz val="11"/>
      <name val="Arial"/>
      <family val="2"/>
    </font>
    <font>
      <b/>
      <i/>
      <sz val="11"/>
      <name val="Arial"/>
      <family val="2"/>
    </font>
    <font>
      <b/>
      <vertAlign val="superscript"/>
      <sz val="10"/>
      <color theme="1"/>
      <name val="Arial"/>
      <family val="2"/>
    </font>
    <font>
      <i/>
      <sz val="10"/>
      <color theme="1"/>
      <name val="Arial"/>
      <family val="2"/>
    </font>
    <font>
      <b/>
      <sz val="10"/>
      <color rgb="FFFF0000"/>
      <name val="Arial"/>
      <family val="2"/>
    </font>
    <font>
      <i/>
      <sz val="11"/>
      <color theme="1"/>
      <name val="Arial"/>
      <family val="2"/>
    </font>
    <font>
      <b/>
      <sz val="11"/>
      <color theme="1"/>
      <name val="Arial"/>
      <family val="2"/>
    </font>
    <font>
      <sz val="12"/>
      <color rgb="FF000000"/>
      <name val="Arial"/>
      <family val="2"/>
    </font>
    <font>
      <sz val="8"/>
      <color theme="1"/>
      <name val="Arial"/>
      <family val="2"/>
    </font>
    <font>
      <u/>
      <sz val="10"/>
      <color theme="10"/>
      <name val="Arial"/>
      <family val="2"/>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92D050"/>
        <bgColor indexed="64"/>
      </patternFill>
    </fill>
    <fill>
      <patternFill patternType="solid">
        <fgColor rgb="FFFFFF00"/>
        <bgColor indexed="64"/>
      </patternFill>
    </fill>
  </fills>
  <borders count="36">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auto="1"/>
      </right>
      <top style="thin">
        <color rgb="FF000000"/>
      </top>
      <bottom style="thin">
        <color auto="1"/>
      </bottom>
      <diagonal/>
    </border>
    <border>
      <left style="thin">
        <color auto="1"/>
      </left>
      <right style="thin">
        <color auto="1"/>
      </right>
      <top style="thin">
        <color rgb="FF000000"/>
      </top>
      <bottom style="thin">
        <color auto="1"/>
      </bottom>
      <diagonal/>
    </border>
    <border>
      <left style="thin">
        <color auto="1"/>
      </left>
      <right style="thin">
        <color rgb="FF000000"/>
      </right>
      <top style="thin">
        <color rgb="FF000000"/>
      </top>
      <bottom style="thin">
        <color auto="1"/>
      </bottom>
      <diagonal/>
    </border>
    <border>
      <left style="thin">
        <color rgb="FF000000"/>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rgb="FF000000"/>
      </right>
      <top style="thin">
        <color auto="1"/>
      </top>
      <bottom/>
      <diagonal/>
    </border>
    <border>
      <left style="thin">
        <color rgb="FF000000"/>
      </left>
      <right/>
      <top/>
      <bottom style="thin">
        <color rgb="FF000000"/>
      </bottom>
      <diagonal/>
    </border>
    <border>
      <left style="thin">
        <color rgb="FF000000"/>
      </left>
      <right style="thin">
        <color auto="1"/>
      </right>
      <top/>
      <bottom style="thin">
        <color auto="1"/>
      </bottom>
      <diagonal/>
    </border>
    <border>
      <left style="thin">
        <color auto="1"/>
      </left>
      <right style="thin">
        <color rgb="FF000000"/>
      </right>
      <top/>
      <bottom style="thin">
        <color auto="1"/>
      </bottom>
      <diagonal/>
    </border>
    <border>
      <left style="thin">
        <color rgb="FF000000"/>
      </left>
      <right/>
      <top/>
      <bottom/>
      <diagonal/>
    </border>
    <border>
      <left style="thin">
        <color rgb="FF000000"/>
      </left>
      <right style="thin">
        <color auto="1"/>
      </right>
      <top/>
      <bottom/>
      <diagonal/>
    </border>
    <border>
      <left style="thin">
        <color auto="1"/>
      </left>
      <right style="thin">
        <color rgb="FF000000"/>
      </right>
      <top/>
      <bottom/>
      <diagonal/>
    </border>
    <border>
      <left style="thin">
        <color rgb="FF000000"/>
      </left>
      <right style="thin">
        <color auto="1"/>
      </right>
      <top/>
      <bottom style="thin">
        <color rgb="FF000000"/>
      </bottom>
      <diagonal/>
    </border>
    <border>
      <left style="thin">
        <color auto="1"/>
      </left>
      <right style="thin">
        <color auto="1"/>
      </right>
      <top/>
      <bottom style="thin">
        <color rgb="FF000000"/>
      </bottom>
      <diagonal/>
    </border>
    <border>
      <left style="thin">
        <color auto="1"/>
      </left>
      <right style="thin">
        <color rgb="FF000000"/>
      </right>
      <top/>
      <bottom style="thin">
        <color rgb="FF000000"/>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s>
  <cellStyleXfs count="16">
    <xf numFmtId="0" fontId="0" fillId="0" borderId="0"/>
    <xf numFmtId="0" fontId="1" fillId="0" borderId="0" applyNumberFormat="0" applyFill="0" applyBorder="0" applyAlignment="0" applyProtection="0">
      <alignment vertical="top"/>
      <protection locked="0"/>
    </xf>
    <xf numFmtId="164" fontId="2" fillId="0" borderId="0"/>
    <xf numFmtId="0" fontId="5" fillId="0" borderId="0"/>
    <xf numFmtId="43" fontId="3" fillId="0" borderId="0" applyFont="0" applyFill="0" applyBorder="0" applyAlignment="0" applyProtection="0"/>
    <xf numFmtId="0" fontId="3" fillId="0" borderId="0"/>
    <xf numFmtId="0" fontId="3" fillId="0" borderId="0"/>
    <xf numFmtId="0" fontId="8" fillId="0" borderId="0" applyNumberFormat="0" applyFill="0" applyBorder="0" applyAlignment="0" applyProtection="0"/>
    <xf numFmtId="0" fontId="9" fillId="0" borderId="0"/>
    <xf numFmtId="0" fontId="11" fillId="0" borderId="0" applyNumberFormat="0" applyFill="0" applyBorder="0" applyAlignment="0" applyProtection="0">
      <alignment vertical="top"/>
      <protection locked="0"/>
    </xf>
    <xf numFmtId="0" fontId="9" fillId="0" borderId="0"/>
    <xf numFmtId="0" fontId="3" fillId="0" borderId="0"/>
    <xf numFmtId="0" fontId="3" fillId="0" borderId="0"/>
    <xf numFmtId="0" fontId="3" fillId="0" borderId="0"/>
    <xf numFmtId="43" fontId="9" fillId="0" borderId="0" applyFont="0" applyFill="0" applyBorder="0" applyAlignment="0" applyProtection="0"/>
    <xf numFmtId="9" fontId="9" fillId="0" borderId="0" applyFont="0" applyFill="0" applyBorder="0" applyAlignment="0" applyProtection="0"/>
  </cellStyleXfs>
  <cellXfs count="225">
    <xf numFmtId="0" fontId="0" fillId="0" borderId="0" xfId="0"/>
    <xf numFmtId="0" fontId="6" fillId="2" borderId="0" xfId="0" applyFont="1" applyFill="1" applyBorder="1"/>
    <xf numFmtId="0" fontId="6" fillId="2" borderId="0" xfId="0" applyFont="1" applyFill="1" applyBorder="1" applyAlignment="1">
      <alignment wrapText="1"/>
    </xf>
    <xf numFmtId="0" fontId="0" fillId="0" borderId="0" xfId="0"/>
    <xf numFmtId="0" fontId="4" fillId="2" borderId="0" xfId="8" applyFont="1" applyFill="1"/>
    <xf numFmtId="0" fontId="0" fillId="0" borderId="0" xfId="0"/>
    <xf numFmtId="0" fontId="3" fillId="2" borderId="0" xfId="0" applyFont="1" applyFill="1" applyBorder="1"/>
    <xf numFmtId="0" fontId="3" fillId="2" borderId="0" xfId="7" applyFont="1" applyFill="1" applyBorder="1" applyAlignment="1">
      <alignment wrapText="1"/>
    </xf>
    <xf numFmtId="0" fontId="0" fillId="0" borderId="0" xfId="0"/>
    <xf numFmtId="0" fontId="3" fillId="2" borderId="3" xfId="0" applyFont="1" applyFill="1" applyBorder="1"/>
    <xf numFmtId="0" fontId="3" fillId="2" borderId="3" xfId="7" applyFont="1" applyFill="1" applyBorder="1" applyAlignment="1">
      <alignment wrapText="1"/>
    </xf>
    <xf numFmtId="0" fontId="13" fillId="2" borderId="3" xfId="0" applyFont="1" applyFill="1" applyBorder="1"/>
    <xf numFmtId="0" fontId="0" fillId="0" borderId="0" xfId="0"/>
    <xf numFmtId="0" fontId="1" fillId="2" borderId="0" xfId="1" applyFill="1" applyAlignment="1" applyProtection="1">
      <alignment vertical="top" wrapText="1"/>
    </xf>
    <xf numFmtId="0" fontId="13" fillId="2" borderId="0" xfId="0" applyFont="1" applyFill="1"/>
    <xf numFmtId="0" fontId="10" fillId="0" borderId="0" xfId="1" applyFont="1" applyFill="1" applyAlignment="1" applyProtection="1"/>
    <xf numFmtId="0" fontId="3" fillId="2" borderId="0" xfId="7" applyFont="1" applyFill="1" applyBorder="1" applyAlignment="1">
      <alignment horizontal="left" vertical="top" wrapText="1"/>
    </xf>
    <xf numFmtId="0" fontId="3" fillId="0" borderId="0" xfId="11"/>
    <xf numFmtId="0" fontId="12" fillId="0" borderId="0" xfId="11" applyFont="1"/>
    <xf numFmtId="164" fontId="3" fillId="0" borderId="0" xfId="11" applyNumberFormat="1"/>
    <xf numFmtId="0" fontId="0" fillId="0" borderId="0" xfId="0"/>
    <xf numFmtId="0" fontId="4" fillId="2" borderId="0" xfId="0" applyFont="1" applyFill="1" applyBorder="1"/>
    <xf numFmtId="0" fontId="9" fillId="0" borderId="0" xfId="0" applyFont="1"/>
    <xf numFmtId="0" fontId="15" fillId="2" borderId="0" xfId="1" applyFont="1" applyFill="1" applyAlignment="1" applyProtection="1">
      <alignment vertical="top" wrapText="1"/>
    </xf>
    <xf numFmtId="0" fontId="16" fillId="0" borderId="0" xfId="0" applyFont="1"/>
    <xf numFmtId="0" fontId="6" fillId="0" borderId="0" xfId="0" applyFont="1"/>
    <xf numFmtId="0" fontId="1" fillId="0" borderId="0" xfId="1" applyFont="1" applyFill="1" applyAlignment="1" applyProtection="1"/>
    <xf numFmtId="0" fontId="1" fillId="2" borderId="0" xfId="1" applyFont="1" applyFill="1" applyAlignment="1" applyProtection="1">
      <alignment vertical="top" wrapText="1"/>
    </xf>
    <xf numFmtId="0" fontId="7" fillId="0" borderId="0" xfId="0" applyFont="1"/>
    <xf numFmtId="0" fontId="3" fillId="0" borderId="0" xfId="0" applyFont="1" applyAlignment="1">
      <alignment horizontal="left" vertical="center" wrapText="1"/>
    </xf>
    <xf numFmtId="0" fontId="13" fillId="0" borderId="6" xfId="0" applyFont="1" applyBorder="1"/>
    <xf numFmtId="0" fontId="13" fillId="0" borderId="3" xfId="0" applyFont="1" applyBorder="1"/>
    <xf numFmtId="0" fontId="18" fillId="0" borderId="6" xfId="0" applyFont="1" applyBorder="1" applyAlignment="1">
      <alignment vertical="center"/>
    </xf>
    <xf numFmtId="0" fontId="18" fillId="0" borderId="3" xfId="0" applyFont="1" applyBorder="1" applyAlignment="1">
      <alignment vertical="center"/>
    </xf>
    <xf numFmtId="0" fontId="7" fillId="0" borderId="4" xfId="0" applyFont="1" applyBorder="1" applyAlignment="1">
      <alignment vertical="center"/>
    </xf>
    <xf numFmtId="0" fontId="7" fillId="0" borderId="7" xfId="0" applyFont="1" applyBorder="1" applyAlignment="1">
      <alignment vertical="center"/>
    </xf>
    <xf numFmtId="0" fontId="7" fillId="0" borderId="5" xfId="0" applyFont="1" applyBorder="1" applyAlignment="1">
      <alignment vertical="center"/>
    </xf>
    <xf numFmtId="0" fontId="7" fillId="0" borderId="8" xfId="0" applyFont="1" applyBorder="1" applyAlignment="1">
      <alignment vertical="center"/>
    </xf>
    <xf numFmtId="0" fontId="3" fillId="0" borderId="0" xfId="11" applyFont="1"/>
    <xf numFmtId="0" fontId="3" fillId="0" borderId="2" xfId="11" applyFont="1" applyBorder="1"/>
    <xf numFmtId="0" fontId="3" fillId="0" borderId="1" xfId="11" applyFont="1" applyBorder="1"/>
    <xf numFmtId="0" fontId="3" fillId="0" borderId="0" xfId="11" applyFont="1" applyBorder="1" applyAlignment="1">
      <alignment vertical="center"/>
    </xf>
    <xf numFmtId="0" fontId="3" fillId="0" borderId="0" xfId="11" applyFont="1" applyBorder="1" applyAlignment="1">
      <alignment wrapText="1"/>
    </xf>
    <xf numFmtId="0" fontId="3" fillId="0" borderId="0" xfId="11" applyFont="1" applyBorder="1"/>
    <xf numFmtId="164" fontId="3" fillId="0" borderId="0" xfId="11" applyNumberFormat="1" applyFont="1"/>
    <xf numFmtId="0" fontId="19" fillId="2" borderId="0" xfId="1" applyFont="1" applyFill="1" applyAlignment="1" applyProtection="1">
      <alignment horizontal="left"/>
    </xf>
    <xf numFmtId="0" fontId="20" fillId="2" borderId="0" xfId="6" applyFont="1" applyFill="1"/>
    <xf numFmtId="0" fontId="1" fillId="2" borderId="0" xfId="7" applyFont="1" applyFill="1"/>
    <xf numFmtId="164" fontId="10" fillId="0" borderId="0" xfId="7" applyNumberFormat="1" applyFont="1" applyFill="1" applyAlignment="1" applyProtection="1"/>
    <xf numFmtId="0" fontId="17" fillId="2" borderId="0" xfId="0" applyFont="1" applyFill="1" applyAlignment="1">
      <alignment horizontal="left"/>
    </xf>
    <xf numFmtId="0" fontId="1" fillId="2" borderId="0" xfId="1" applyFont="1" applyFill="1" applyAlignment="1" applyProtection="1">
      <alignment horizontal="left" vertical="top" wrapText="1"/>
    </xf>
    <xf numFmtId="0" fontId="7" fillId="0" borderId="0" xfId="0" applyFont="1" applyAlignment="1">
      <alignment horizontal="left" vertical="top" wrapText="1"/>
    </xf>
    <xf numFmtId="0" fontId="6" fillId="0" borderId="0" xfId="0" applyFont="1" applyAlignment="1">
      <alignment horizontal="left"/>
    </xf>
    <xf numFmtId="0" fontId="13" fillId="0" borderId="29" xfId="0" applyFont="1" applyBorder="1" applyAlignment="1">
      <alignment vertical="center"/>
    </xf>
    <xf numFmtId="0" fontId="13" fillId="0" borderId="29" xfId="0" applyFont="1" applyBorder="1" applyAlignment="1">
      <alignment horizontal="center" vertical="center"/>
    </xf>
    <xf numFmtId="0" fontId="13" fillId="0" borderId="1" xfId="0" applyFont="1" applyBorder="1"/>
    <xf numFmtId="0" fontId="13" fillId="0" borderId="1" xfId="0" applyFont="1" applyBorder="1" applyAlignment="1">
      <alignment horizontal="left"/>
    </xf>
    <xf numFmtId="0" fontId="13" fillId="0" borderId="31" xfId="0" applyFont="1" applyBorder="1" applyAlignment="1">
      <alignment horizontal="right" wrapText="1"/>
    </xf>
    <xf numFmtId="166" fontId="13" fillId="0" borderId="31" xfId="0" applyNumberFormat="1" applyFont="1" applyBorder="1" applyAlignment="1">
      <alignment horizontal="right" wrapText="1"/>
    </xf>
    <xf numFmtId="166" fontId="13" fillId="0" borderId="31" xfId="0" applyNumberFormat="1" applyFont="1" applyBorder="1" applyAlignment="1">
      <alignment horizontal="left" wrapText="1"/>
    </xf>
    <xf numFmtId="0" fontId="13" fillId="0" borderId="32" xfId="0" applyFont="1" applyBorder="1" applyAlignment="1">
      <alignment horizontal="right" wrapText="1"/>
    </xf>
    <xf numFmtId="15" fontId="3" fillId="0" borderId="9" xfId="2" applyNumberFormat="1" applyFont="1" applyBorder="1" applyAlignment="1">
      <alignment horizontal="right"/>
    </xf>
    <xf numFmtId="0" fontId="6" fillId="0" borderId="2" xfId="0" applyFont="1" applyBorder="1" applyAlignment="1">
      <alignment horizontal="right"/>
    </xf>
    <xf numFmtId="167" fontId="6" fillId="0" borderId="2" xfId="0" applyNumberFormat="1" applyFont="1" applyBorder="1"/>
    <xf numFmtId="167" fontId="6" fillId="0" borderId="0" xfId="0" applyNumberFormat="1" applyFont="1"/>
    <xf numFmtId="15" fontId="3" fillId="0" borderId="4" xfId="2" applyNumberFormat="1" applyFont="1" applyBorder="1" applyAlignment="1">
      <alignment horizontal="right"/>
    </xf>
    <xf numFmtId="0" fontId="6" fillId="0" borderId="0" xfId="0" applyFont="1" applyAlignment="1">
      <alignment horizontal="right"/>
    </xf>
    <xf numFmtId="167" fontId="6" fillId="0" borderId="0" xfId="14" applyNumberFormat="1" applyFont="1" applyFill="1" applyBorder="1"/>
    <xf numFmtId="15" fontId="3" fillId="0" borderId="5" xfId="2" applyNumberFormat="1" applyFont="1" applyBorder="1" applyAlignment="1">
      <alignment horizontal="right"/>
    </xf>
    <xf numFmtId="0" fontId="6" fillId="0" borderId="1" xfId="0" applyFont="1" applyBorder="1" applyAlignment="1">
      <alignment horizontal="right"/>
    </xf>
    <xf numFmtId="167" fontId="6" fillId="0" borderId="1" xfId="0" applyNumberFormat="1" applyFont="1" applyBorder="1"/>
    <xf numFmtId="3" fontId="6" fillId="0" borderId="0" xfId="0" applyNumberFormat="1" applyFont="1"/>
    <xf numFmtId="0" fontId="23" fillId="0" borderId="0" xfId="0" applyFont="1" applyAlignment="1">
      <alignment vertical="top"/>
    </xf>
    <xf numFmtId="0" fontId="6" fillId="0" borderId="0" xfId="0" applyFont="1" applyAlignment="1">
      <alignment vertical="top"/>
    </xf>
    <xf numFmtId="0" fontId="6" fillId="0" borderId="0" xfId="0" applyFont="1" applyAlignment="1">
      <alignment horizontal="left" vertical="top"/>
    </xf>
    <xf numFmtId="0" fontId="24" fillId="0" borderId="0" xfId="0" applyFont="1" applyAlignment="1">
      <alignment vertical="top"/>
    </xf>
    <xf numFmtId="0" fontId="24" fillId="0" borderId="0" xfId="0" applyFont="1" applyAlignment="1">
      <alignment horizontal="left" vertical="top"/>
    </xf>
    <xf numFmtId="0" fontId="6" fillId="0" borderId="0" xfId="1" applyFont="1" applyAlignment="1" applyProtection="1">
      <alignment vertical="top"/>
    </xf>
    <xf numFmtId="0" fontId="6" fillId="0" borderId="0" xfId="7" applyFont="1" applyAlignment="1">
      <alignment vertical="top"/>
    </xf>
    <xf numFmtId="0" fontId="6" fillId="0" borderId="0" xfId="7" applyFont="1" applyFill="1" applyAlignment="1" applyProtection="1">
      <alignment vertical="top"/>
    </xf>
    <xf numFmtId="0" fontId="6" fillId="0" borderId="0" xfId="7" applyFont="1" applyFill="1" applyAlignment="1" applyProtection="1">
      <alignment vertical="top" wrapText="1"/>
    </xf>
    <xf numFmtId="15" fontId="3" fillId="0" borderId="0" xfId="2" applyNumberFormat="1" applyFont="1" applyAlignment="1">
      <alignment horizontal="right"/>
    </xf>
    <xf numFmtId="2" fontId="6" fillId="0" borderId="0" xfId="0" applyNumberFormat="1" applyFont="1" applyAlignment="1">
      <alignment horizontal="left" vertical="center"/>
    </xf>
    <xf numFmtId="164" fontId="3" fillId="0" borderId="0" xfId="2" applyFont="1" applyAlignment="1">
      <alignment wrapText="1"/>
    </xf>
    <xf numFmtId="164" fontId="3" fillId="0" borderId="0" xfId="2" applyFont="1" applyAlignment="1">
      <alignment horizontal="right"/>
    </xf>
    <xf numFmtId="3" fontId="3" fillId="0" borderId="0" xfId="2" applyNumberFormat="1" applyFont="1"/>
    <xf numFmtId="164" fontId="3" fillId="0" borderId="0" xfId="2" applyFont="1"/>
    <xf numFmtId="0" fontId="23" fillId="0" borderId="0" xfId="0" applyFont="1"/>
    <xf numFmtId="0" fontId="24" fillId="0" borderId="0" xfId="0" applyFont="1"/>
    <xf numFmtId="0" fontId="24" fillId="0" borderId="0" xfId="0" applyFont="1" applyAlignment="1">
      <alignment horizontal="left"/>
    </xf>
    <xf numFmtId="0" fontId="6" fillId="0" borderId="0" xfId="0" applyFont="1" applyAlignment="1">
      <alignment horizontal="left" wrapText="1"/>
    </xf>
    <xf numFmtId="0" fontId="6" fillId="0" borderId="0" xfId="0" applyFont="1" applyAlignment="1">
      <alignment wrapText="1"/>
    </xf>
    <xf numFmtId="0" fontId="6" fillId="0" borderId="0" xfId="13" applyFont="1" applyAlignment="1">
      <alignment vertical="center"/>
    </xf>
    <xf numFmtId="0" fontId="13" fillId="0" borderId="0" xfId="0" applyFont="1"/>
    <xf numFmtId="0" fontId="6" fillId="0" borderId="35" xfId="0" applyFont="1" applyBorder="1"/>
    <xf numFmtId="0" fontId="6" fillId="0" borderId="1" xfId="0" applyFont="1" applyBorder="1"/>
    <xf numFmtId="2" fontId="6" fillId="0" borderId="2" xfId="0" applyNumberFormat="1" applyFont="1" applyBorder="1" applyAlignment="1">
      <alignment horizontal="left" vertical="center"/>
    </xf>
    <xf numFmtId="2" fontId="6" fillId="0" borderId="1" xfId="0" applyNumberFormat="1" applyFont="1" applyBorder="1" applyAlignment="1">
      <alignment horizontal="left" vertical="center"/>
    </xf>
    <xf numFmtId="0" fontId="6" fillId="0" borderId="0" xfId="1" applyFont="1" applyAlignment="1" applyProtection="1">
      <alignment vertical="top" wrapText="1"/>
    </xf>
    <xf numFmtId="0" fontId="23" fillId="0" borderId="2" xfId="0" applyFont="1" applyBorder="1" applyAlignment="1"/>
    <xf numFmtId="3" fontId="16" fillId="0" borderId="2" xfId="0" applyNumberFormat="1" applyFont="1" applyBorder="1"/>
    <xf numFmtId="167" fontId="16" fillId="0" borderId="2" xfId="0" applyNumberFormat="1" applyFont="1" applyBorder="1"/>
    <xf numFmtId="3" fontId="16" fillId="0" borderId="0" xfId="0" applyNumberFormat="1" applyFont="1"/>
    <xf numFmtId="167" fontId="16" fillId="0" borderId="0" xfId="0" applyNumberFormat="1" applyFont="1"/>
    <xf numFmtId="3" fontId="16" fillId="0" borderId="1" xfId="0" applyNumberFormat="1" applyFont="1" applyBorder="1"/>
    <xf numFmtId="167" fontId="16" fillId="0" borderId="1" xfId="0" applyNumberFormat="1" applyFont="1" applyBorder="1"/>
    <xf numFmtId="0" fontId="1" fillId="0" borderId="0" xfId="1" applyFont="1" applyAlignment="1" applyProtection="1">
      <alignment vertical="top" wrapText="1"/>
    </xf>
    <xf numFmtId="0" fontId="1" fillId="0" borderId="0" xfId="1" applyFont="1" applyAlignment="1" applyProtection="1">
      <alignment vertical="top"/>
    </xf>
    <xf numFmtId="3" fontId="16" fillId="0" borderId="9" xfId="0" applyNumberFormat="1" applyFont="1" applyBorder="1"/>
    <xf numFmtId="167" fontId="16" fillId="0" borderId="2" xfId="0" applyNumberFormat="1" applyFont="1" applyBorder="1" applyAlignment="1">
      <alignment horizontal="right"/>
    </xf>
    <xf numFmtId="167" fontId="16" fillId="0" borderId="10" xfId="0" applyNumberFormat="1" applyFont="1" applyBorder="1" applyAlignment="1">
      <alignment horizontal="right"/>
    </xf>
    <xf numFmtId="3" fontId="16" fillId="0" borderId="4" xfId="0" applyNumberFormat="1" applyFont="1" applyBorder="1"/>
    <xf numFmtId="167" fontId="16" fillId="0" borderId="33" xfId="0" applyNumberFormat="1" applyFont="1" applyBorder="1"/>
    <xf numFmtId="167" fontId="16" fillId="0" borderId="0" xfId="0" applyNumberFormat="1" applyFont="1" applyAlignment="1">
      <alignment horizontal="right"/>
    </xf>
    <xf numFmtId="167" fontId="16" fillId="0" borderId="33" xfId="0" applyNumberFormat="1" applyFont="1" applyBorder="1" applyAlignment="1">
      <alignment horizontal="right"/>
    </xf>
    <xf numFmtId="3" fontId="16" fillId="0" borderId="5" xfId="0" applyNumberFormat="1" applyFont="1" applyBorder="1"/>
    <xf numFmtId="167" fontId="16" fillId="0" borderId="1" xfId="0" applyNumberFormat="1" applyFont="1" applyBorder="1" applyAlignment="1">
      <alignment horizontal="right"/>
    </xf>
    <xf numFmtId="167" fontId="16" fillId="0" borderId="34" xfId="0" applyNumberFormat="1" applyFont="1" applyBorder="1"/>
    <xf numFmtId="0" fontId="25" fillId="2" borderId="0" xfId="0" applyFont="1" applyFill="1"/>
    <xf numFmtId="0" fontId="19" fillId="0" borderId="0" xfId="7" applyFont="1"/>
    <xf numFmtId="0" fontId="19" fillId="0" borderId="0" xfId="7" applyFont="1" applyBorder="1"/>
    <xf numFmtId="0" fontId="19" fillId="0" borderId="1" xfId="7" applyFont="1" applyBorder="1"/>
    <xf numFmtId="0" fontId="19" fillId="2" borderId="0" xfId="7" applyFont="1" applyFill="1" applyAlignment="1" applyProtection="1">
      <alignment horizontal="left"/>
    </xf>
    <xf numFmtId="0" fontId="1" fillId="3" borderId="0" xfId="7" applyFont="1" applyFill="1"/>
    <xf numFmtId="164" fontId="3" fillId="0" borderId="1" xfId="11" applyNumberFormat="1" applyFont="1" applyBorder="1"/>
    <xf numFmtId="0" fontId="16" fillId="3" borderId="0" xfId="0" applyFont="1" applyFill="1"/>
    <xf numFmtId="0" fontId="26" fillId="3" borderId="0" xfId="0" applyFont="1" applyFill="1"/>
    <xf numFmtId="0" fontId="19" fillId="3" borderId="0" xfId="7" applyFont="1" applyFill="1" applyBorder="1"/>
    <xf numFmtId="0" fontId="26" fillId="3" borderId="3" xfId="0" applyFont="1" applyFill="1" applyBorder="1" applyAlignment="1">
      <alignment horizontal="left" vertical="top"/>
    </xf>
    <xf numFmtId="0" fontId="26" fillId="3" borderId="3" xfId="0" applyFont="1" applyFill="1" applyBorder="1" applyAlignment="1">
      <alignment horizontal="left" vertical="top" wrapText="1"/>
    </xf>
    <xf numFmtId="0" fontId="16" fillId="3" borderId="3" xfId="0" applyFont="1" applyFill="1" applyBorder="1"/>
    <xf numFmtId="3" fontId="27" fillId="3" borderId="3" xfId="0" applyNumberFormat="1" applyFont="1" applyFill="1" applyBorder="1" applyAlignment="1">
      <alignment horizontal="right"/>
    </xf>
    <xf numFmtId="0" fontId="16" fillId="3" borderId="3" xfId="0" applyFont="1" applyFill="1" applyBorder="1" applyAlignment="1">
      <alignment horizontal="right"/>
    </xf>
    <xf numFmtId="0" fontId="27" fillId="3" borderId="3" xfId="0" applyFont="1" applyFill="1" applyBorder="1" applyAlignment="1">
      <alignment horizontal="right"/>
    </xf>
    <xf numFmtId="0" fontId="28" fillId="3" borderId="0" xfId="0" applyFont="1" applyFill="1"/>
    <xf numFmtId="0" fontId="17" fillId="3" borderId="0" xfId="0" applyFont="1" applyFill="1" applyAlignment="1">
      <alignment horizontal="left" vertical="center"/>
    </xf>
    <xf numFmtId="0" fontId="16" fillId="2" borderId="0" xfId="0" applyFont="1" applyFill="1"/>
    <xf numFmtId="0" fontId="19" fillId="2" borderId="0" xfId="7" applyFont="1" applyFill="1"/>
    <xf numFmtId="0" fontId="6" fillId="2" borderId="0" xfId="0" applyFont="1" applyFill="1" applyAlignment="1">
      <alignment vertical="center"/>
    </xf>
    <xf numFmtId="0" fontId="28" fillId="2" borderId="0" xfId="0" applyFont="1" applyFill="1"/>
    <xf numFmtId="49" fontId="16" fillId="2" borderId="0" xfId="0" applyNumberFormat="1" applyFont="1" applyFill="1"/>
    <xf numFmtId="0" fontId="6" fillId="2" borderId="0" xfId="0" applyFont="1" applyFill="1"/>
    <xf numFmtId="0" fontId="18" fillId="2" borderId="0" xfId="0" applyFont="1" applyFill="1" applyAlignment="1">
      <alignment vertical="center"/>
    </xf>
    <xf numFmtId="0" fontId="29" fillId="2" borderId="0" xfId="7" applyFont="1" applyFill="1"/>
    <xf numFmtId="0" fontId="13" fillId="2" borderId="3" xfId="0" applyFont="1" applyFill="1" applyBorder="1" applyAlignment="1">
      <alignment horizontal="left" wrapText="1"/>
    </xf>
    <xf numFmtId="0" fontId="13" fillId="2" borderId="3" xfId="0" applyFont="1" applyFill="1" applyBorder="1" applyAlignment="1">
      <alignment horizontal="left" vertical="top" wrapText="1"/>
    </xf>
    <xf numFmtId="0" fontId="6" fillId="2" borderId="3" xfId="0" applyFont="1" applyFill="1" applyBorder="1" applyAlignment="1">
      <alignment vertical="center" wrapText="1"/>
    </xf>
    <xf numFmtId="3" fontId="7" fillId="2" borderId="3" xfId="0" applyNumberFormat="1" applyFont="1" applyFill="1" applyBorder="1"/>
    <xf numFmtId="3" fontId="6" fillId="2" borderId="0" xfId="0" applyNumberFormat="1" applyFont="1" applyFill="1"/>
    <xf numFmtId="165" fontId="6" fillId="2" borderId="0" xfId="0" applyNumberFormat="1" applyFont="1" applyFill="1"/>
    <xf numFmtId="49" fontId="6" fillId="2" borderId="0" xfId="0" applyNumberFormat="1" applyFont="1" applyFill="1" applyAlignment="1">
      <alignment horizontal="left"/>
    </xf>
    <xf numFmtId="0" fontId="6" fillId="2" borderId="0" xfId="0" applyFont="1" applyFill="1" applyAlignment="1">
      <alignment horizontal="left"/>
    </xf>
    <xf numFmtId="49" fontId="6" fillId="2" borderId="0" xfId="0" applyNumberFormat="1" applyFont="1" applyFill="1"/>
    <xf numFmtId="0" fontId="16" fillId="2" borderId="3" xfId="0" applyFont="1" applyFill="1" applyBorder="1"/>
    <xf numFmtId="0" fontId="26" fillId="2" borderId="11" xfId="0" applyFont="1" applyFill="1" applyBorder="1" applyAlignment="1">
      <alignment horizontal="center" wrapText="1"/>
    </xf>
    <xf numFmtId="0" fontId="26" fillId="2" borderId="12" xfId="0" applyFont="1" applyFill="1" applyBorder="1" applyAlignment="1">
      <alignment horizontal="center" wrapText="1"/>
    </xf>
    <xf numFmtId="0" fontId="16" fillId="2" borderId="23" xfId="0" applyFont="1" applyFill="1" applyBorder="1"/>
    <xf numFmtId="0" fontId="17" fillId="2" borderId="14" xfId="0" applyFont="1" applyFill="1" applyBorder="1" applyAlignment="1">
      <alignment horizontal="center" wrapText="1"/>
    </xf>
    <xf numFmtId="0" fontId="17" fillId="2" borderId="15" xfId="0" applyFont="1" applyFill="1" applyBorder="1" applyAlignment="1">
      <alignment horizontal="center" wrapText="1"/>
    </xf>
    <xf numFmtId="0" fontId="17" fillId="2" borderId="16" xfId="0" applyFont="1" applyFill="1" applyBorder="1" applyAlignment="1">
      <alignment horizontal="center" wrapText="1"/>
    </xf>
    <xf numFmtId="0" fontId="16" fillId="2" borderId="13" xfId="0" applyFont="1" applyFill="1" applyBorder="1"/>
    <xf numFmtId="0" fontId="17" fillId="2" borderId="17" xfId="0" applyFont="1" applyFill="1" applyBorder="1" applyAlignment="1">
      <alignment horizontal="center" wrapText="1"/>
    </xf>
    <xf numFmtId="0" fontId="17" fillId="2" borderId="18" xfId="0" applyFont="1" applyFill="1" applyBorder="1" applyAlignment="1">
      <alignment horizontal="center" wrapText="1"/>
    </xf>
    <xf numFmtId="0" fontId="17" fillId="2" borderId="19" xfId="0" applyFont="1" applyFill="1" applyBorder="1" applyAlignment="1">
      <alignment horizontal="center" wrapText="1"/>
    </xf>
    <xf numFmtId="0" fontId="16" fillId="2" borderId="20" xfId="0" applyFont="1" applyFill="1" applyBorder="1"/>
    <xf numFmtId="0" fontId="17" fillId="2" borderId="21" xfId="0" applyFont="1" applyFill="1" applyBorder="1" applyAlignment="1">
      <alignment horizontal="center" wrapText="1"/>
    </xf>
    <xf numFmtId="0" fontId="17" fillId="2" borderId="8" xfId="0" applyFont="1" applyFill="1" applyBorder="1" applyAlignment="1">
      <alignment horizontal="center" wrapText="1"/>
    </xf>
    <xf numFmtId="0" fontId="17" fillId="2" borderId="22" xfId="0" applyFont="1" applyFill="1" applyBorder="1" applyAlignment="1">
      <alignment horizontal="center" wrapText="1"/>
    </xf>
    <xf numFmtId="0" fontId="17" fillId="2" borderId="24" xfId="0" applyFont="1" applyFill="1" applyBorder="1" applyAlignment="1">
      <alignment horizontal="center" wrapText="1"/>
    </xf>
    <xf numFmtId="0" fontId="17" fillId="2" borderId="7" xfId="0" applyFont="1" applyFill="1" applyBorder="1" applyAlignment="1">
      <alignment horizontal="center" wrapText="1"/>
    </xf>
    <xf numFmtId="0" fontId="17" fillId="2" borderId="25" xfId="0" applyFont="1" applyFill="1" applyBorder="1" applyAlignment="1">
      <alignment horizontal="center" wrapText="1"/>
    </xf>
    <xf numFmtId="0" fontId="17" fillId="2" borderId="26" xfId="0" applyFont="1" applyFill="1" applyBorder="1" applyAlignment="1">
      <alignment horizontal="center" wrapText="1"/>
    </xf>
    <xf numFmtId="0" fontId="17" fillId="2" borderId="27" xfId="0" applyFont="1" applyFill="1" applyBorder="1" applyAlignment="1">
      <alignment horizontal="center" wrapText="1"/>
    </xf>
    <xf numFmtId="0" fontId="17" fillId="2" borderId="28" xfId="0" applyFont="1" applyFill="1" applyBorder="1" applyAlignment="1">
      <alignment horizontal="center" wrapText="1"/>
    </xf>
    <xf numFmtId="0" fontId="16" fillId="2" borderId="0" xfId="0" applyFont="1" applyFill="1" applyAlignment="1">
      <alignment horizontal="center"/>
    </xf>
    <xf numFmtId="49" fontId="16" fillId="2" borderId="0" xfId="0" applyNumberFormat="1" applyFont="1" applyFill="1" applyAlignment="1">
      <alignment horizontal="left" wrapText="1"/>
    </xf>
    <xf numFmtId="49" fontId="16" fillId="2" borderId="0" xfId="0" applyNumberFormat="1" applyFont="1" applyFill="1" applyAlignment="1">
      <alignment horizontal="left" vertical="top" wrapText="1"/>
    </xf>
    <xf numFmtId="0" fontId="13" fillId="0" borderId="29" xfId="0" applyFont="1" applyBorder="1" applyAlignment="1">
      <alignment horizontal="center" vertical="center"/>
    </xf>
    <xf numFmtId="3" fontId="16" fillId="4" borderId="0" xfId="0" applyNumberFormat="1" applyFont="1" applyFill="1"/>
    <xf numFmtId="3" fontId="16" fillId="4" borderId="1" xfId="0" applyNumberFormat="1" applyFont="1" applyFill="1" applyBorder="1"/>
    <xf numFmtId="166" fontId="16" fillId="0" borderId="2" xfId="0" applyNumberFormat="1" applyFont="1" applyBorder="1"/>
    <xf numFmtId="167" fontId="16" fillId="4" borderId="0" xfId="0" applyNumberFormat="1" applyFont="1" applyFill="1"/>
    <xf numFmtId="167" fontId="16" fillId="4" borderId="1" xfId="0" applyNumberFormat="1" applyFont="1" applyFill="1" applyBorder="1"/>
    <xf numFmtId="166" fontId="16" fillId="0" borderId="0" xfId="0" applyNumberFormat="1" applyFont="1"/>
    <xf numFmtId="166" fontId="16" fillId="0" borderId="1" xfId="0" applyNumberFormat="1" applyFont="1" applyBorder="1"/>
    <xf numFmtId="1" fontId="6" fillId="5" borderId="0" xfId="15" applyNumberFormat="1" applyFont="1" applyFill="1"/>
    <xf numFmtId="15" fontId="3" fillId="0" borderId="4" xfId="2" applyNumberFormat="1" applyFont="1" applyFill="1" applyBorder="1" applyAlignment="1">
      <alignment horizontal="right"/>
    </xf>
    <xf numFmtId="0" fontId="6" fillId="0" borderId="0" xfId="0" applyFont="1" applyFill="1" applyAlignment="1">
      <alignment horizontal="right"/>
    </xf>
    <xf numFmtId="3" fontId="16" fillId="0" borderId="4" xfId="0" applyNumberFormat="1" applyFont="1" applyFill="1" applyBorder="1"/>
    <xf numFmtId="3" fontId="16" fillId="0" borderId="0" xfId="0" applyNumberFormat="1" applyFont="1" applyFill="1"/>
    <xf numFmtId="167" fontId="16" fillId="0" borderId="0" xfId="0" applyNumberFormat="1" applyFont="1" applyFill="1"/>
    <xf numFmtId="167" fontId="6" fillId="0" borderId="0" xfId="0" applyNumberFormat="1" applyFont="1" applyFill="1"/>
    <xf numFmtId="167" fontId="16" fillId="0" borderId="0" xfId="0" applyNumberFormat="1" applyFont="1" applyFill="1" applyAlignment="1">
      <alignment horizontal="right"/>
    </xf>
    <xf numFmtId="167" fontId="16" fillId="0" borderId="33" xfId="0" applyNumberFormat="1" applyFont="1" applyFill="1" applyBorder="1"/>
    <xf numFmtId="0" fontId="6" fillId="0" borderId="0" xfId="0" applyFont="1" applyFill="1"/>
    <xf numFmtId="2" fontId="6" fillId="0" borderId="0" xfId="0" applyNumberFormat="1" applyFont="1" applyFill="1" applyAlignment="1">
      <alignment horizontal="left" vertical="center"/>
    </xf>
    <xf numFmtId="0" fontId="4" fillId="0" borderId="2" xfId="11" applyFont="1" applyBorder="1" applyAlignment="1">
      <alignment vertical="center"/>
    </xf>
    <xf numFmtId="0" fontId="3" fillId="0" borderId="1" xfId="11" applyFont="1" applyBorder="1" applyAlignment="1">
      <alignment vertical="center"/>
    </xf>
    <xf numFmtId="0" fontId="17" fillId="2" borderId="0" xfId="0" applyFont="1" applyFill="1" applyAlignment="1">
      <alignment horizontal="left"/>
    </xf>
    <xf numFmtId="0" fontId="14" fillId="0" borderId="2" xfId="11" applyFont="1" applyBorder="1" applyAlignment="1">
      <alignment horizontal="center" vertical="center" wrapText="1"/>
    </xf>
    <xf numFmtId="0" fontId="14" fillId="0" borderId="1" xfId="11" applyFont="1" applyBorder="1" applyAlignment="1">
      <alignment horizontal="center" vertical="center" wrapText="1"/>
    </xf>
    <xf numFmtId="0" fontId="1" fillId="2" borderId="0" xfId="1" applyFont="1" applyFill="1" applyAlignment="1" applyProtection="1">
      <alignment horizontal="left" vertical="top" wrapText="1"/>
    </xf>
    <xf numFmtId="0" fontId="7" fillId="0" borderId="0" xfId="0" applyFont="1" applyAlignment="1">
      <alignment horizontal="left" vertical="top" wrapText="1"/>
    </xf>
    <xf numFmtId="0" fontId="17" fillId="3" borderId="0" xfId="0" applyFont="1" applyFill="1" applyAlignment="1">
      <alignment horizontal="left" vertical="top" wrapText="1"/>
    </xf>
    <xf numFmtId="49" fontId="6" fillId="2" borderId="0" xfId="0" applyNumberFormat="1" applyFont="1" applyFill="1" applyAlignment="1">
      <alignment horizontal="left" vertical="top" wrapText="1"/>
    </xf>
    <xf numFmtId="0" fontId="13" fillId="2" borderId="6" xfId="0" applyFont="1" applyFill="1" applyBorder="1" applyAlignment="1">
      <alignment horizontal="center"/>
    </xf>
    <xf numFmtId="0" fontId="13" fillId="2" borderId="31" xfId="0" applyFont="1" applyFill="1" applyBorder="1" applyAlignment="1">
      <alignment horizontal="center"/>
    </xf>
    <xf numFmtId="0" fontId="13" fillId="2" borderId="32" xfId="0" applyFont="1" applyFill="1" applyBorder="1" applyAlignment="1">
      <alignment horizontal="center"/>
    </xf>
    <xf numFmtId="49" fontId="16" fillId="2" borderId="0" xfId="0" applyNumberFormat="1" applyFont="1" applyFill="1" applyAlignment="1">
      <alignment horizontal="left" vertical="top" wrapText="1"/>
    </xf>
    <xf numFmtId="0" fontId="6" fillId="0" borderId="0" xfId="13" applyFont="1" applyAlignment="1">
      <alignment horizontal="left" vertical="top"/>
    </xf>
    <xf numFmtId="0" fontId="13" fillId="0" borderId="0" xfId="0" applyFont="1" applyAlignment="1">
      <alignment horizontal="left"/>
    </xf>
    <xf numFmtId="0" fontId="13" fillId="0" borderId="29" xfId="0" applyFont="1" applyBorder="1" applyAlignment="1">
      <alignment horizontal="center" vertical="center"/>
    </xf>
    <xf numFmtId="0" fontId="13" fillId="0" borderId="30" xfId="0" applyFont="1" applyBorder="1" applyAlignment="1">
      <alignment horizontal="center" vertical="center"/>
    </xf>
    <xf numFmtId="0" fontId="3" fillId="0" borderId="0" xfId="7" applyFont="1" applyAlignment="1" applyProtection="1">
      <alignment horizontal="left" vertical="top" wrapText="1"/>
    </xf>
    <xf numFmtId="0" fontId="6" fillId="0" borderId="0" xfId="0" applyFont="1" applyAlignment="1">
      <alignment horizontal="left" vertical="top" wrapText="1"/>
    </xf>
    <xf numFmtId="0" fontId="6" fillId="0" borderId="0" xfId="13" applyFont="1" applyAlignment="1">
      <alignment horizontal="left" vertical="top" wrapText="1"/>
    </xf>
    <xf numFmtId="0" fontId="6" fillId="0" borderId="0" xfId="0" applyFont="1" applyAlignment="1">
      <alignment horizontal="left" wrapText="1"/>
    </xf>
    <xf numFmtId="0" fontId="6" fillId="0" borderId="0" xfId="1" applyFont="1" applyAlignment="1" applyProtection="1">
      <alignment horizontal="left" vertical="top" wrapText="1"/>
    </xf>
    <xf numFmtId="0" fontId="6" fillId="0" borderId="0" xfId="7" applyFont="1" applyFill="1" applyAlignment="1" applyProtection="1">
      <alignment horizontal="left" vertical="top" wrapText="1"/>
    </xf>
    <xf numFmtId="0" fontId="6" fillId="0" borderId="0" xfId="1" applyFont="1" applyAlignment="1" applyProtection="1">
      <alignment horizontal="left" vertical="top"/>
    </xf>
    <xf numFmtId="0" fontId="3" fillId="0" borderId="0" xfId="7" applyFont="1" applyAlignment="1">
      <alignment horizontal="left" vertical="top" wrapText="1"/>
    </xf>
    <xf numFmtId="0" fontId="7" fillId="0" borderId="0" xfId="1" applyFont="1" applyFill="1" applyAlignment="1" applyProtection="1">
      <alignment horizontal="left" vertical="top" wrapText="1"/>
    </xf>
    <xf numFmtId="164" fontId="3" fillId="0" borderId="0" xfId="2" applyFont="1" applyAlignment="1">
      <alignment horizontal="left" vertical="top" wrapText="1"/>
    </xf>
    <xf numFmtId="164" fontId="3" fillId="0" borderId="0" xfId="2" applyFont="1" applyAlignment="1">
      <alignment horizontal="left" wrapText="1"/>
    </xf>
    <xf numFmtId="0" fontId="1" fillId="0" borderId="0" xfId="1" applyFont="1" applyAlignment="1" applyProtection="1">
      <alignment horizontal="left" wrapText="1"/>
    </xf>
  </cellXfs>
  <cellStyles count="16">
    <cellStyle name="Comma" xfId="14" builtinId="3"/>
    <cellStyle name="Comma 3" xfId="4" xr:uid="{DCC9363D-CB5A-4A99-B54B-1B08DA829E9E}"/>
    <cellStyle name="Hyperlink" xfId="7" builtinId="8"/>
    <cellStyle name="Hyperlink 2" xfId="1" xr:uid="{B240B9E8-CAFD-4C0E-AA49-F2352E07133E}"/>
    <cellStyle name="Hyperlink 3 2" xfId="9" xr:uid="{8FD74881-4CD8-4CFD-B002-64A78E30F454}"/>
    <cellStyle name="Normal" xfId="0" builtinId="0"/>
    <cellStyle name="Normal 12" xfId="11" xr:uid="{F1DFD79F-4461-427C-9BAB-6BB8BB538FD8}"/>
    <cellStyle name="Normal 17 2" xfId="12" xr:uid="{D771956C-F4EA-46B6-92D8-6146B2F5A0B6}"/>
    <cellStyle name="Normal 2" xfId="2" xr:uid="{AA6FA2DC-E19C-4AE1-BF6B-AF2CB37907F6}"/>
    <cellStyle name="Normal 2 2 2" xfId="6" xr:uid="{969DE8F1-477F-4145-9941-32A1896BD0A7}"/>
    <cellStyle name="Normal 2 3" xfId="13" xr:uid="{8727D4BB-0F22-48FB-9FBC-7D5D48C22784}"/>
    <cellStyle name="Normal 3" xfId="3" xr:uid="{A68B9ED0-DDC5-4315-93B1-7112F775D099}"/>
    <cellStyle name="Normal 3 2" xfId="5" xr:uid="{1A264AA3-EFA4-479F-BF64-1C616A07D3E6}"/>
    <cellStyle name="Normal 3 2 2" xfId="10" xr:uid="{67BE0ED9-74C9-42F9-AD34-F83C8D1CB6CD}"/>
    <cellStyle name="Normal 3 3" xfId="8" xr:uid="{8FE5C28F-C5FE-4310-A742-F8F603B28FAB}"/>
    <cellStyle name="Percent" xfId="15" builtinId="5"/>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Equivalent of graph in original tweet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ASMR (unvaccinated)</c:v>
          </c:tx>
          <c:spPr>
            <a:solidFill>
              <a:schemeClr val="accent1"/>
            </a:solidFill>
            <a:ln>
              <a:noFill/>
            </a:ln>
            <a:effectLst/>
          </c:spPr>
          <c:invertIfNegative val="0"/>
          <c:val>
            <c:numRef>
              <c:f>t4_t5_combined!$F$6:$F$31</c:f>
              <c:numCache>
                <c:formatCode>0.0</c:formatCode>
                <c:ptCount val="26"/>
                <c:pt idx="0">
                  <c:v>22.0380745</c:v>
                </c:pt>
                <c:pt idx="1">
                  <c:v>26.53076824</c:v>
                </c:pt>
                <c:pt idx="2">
                  <c:v>37.626975420000001</c:v>
                </c:pt>
                <c:pt idx="3">
                  <c:v>47.718083059999998</c:v>
                </c:pt>
                <c:pt idx="4">
                  <c:v>55.376919950000001</c:v>
                </c:pt>
                <c:pt idx="5">
                  <c:v>63.871644449999998</c:v>
                </c:pt>
                <c:pt idx="6">
                  <c:v>66.10999631</c:v>
                </c:pt>
                <c:pt idx="7">
                  <c:v>53.890173900000001</c:v>
                </c:pt>
                <c:pt idx="8">
                  <c:v>47.914960659999998</c:v>
                </c:pt>
                <c:pt idx="9">
                  <c:v>45.435723770000003</c:v>
                </c:pt>
                <c:pt idx="10">
                  <c:v>42.285285479999999</c:v>
                </c:pt>
                <c:pt idx="11">
                  <c:v>40.717874700000003</c:v>
                </c:pt>
                <c:pt idx="12">
                  <c:v>38.831251020000003</c:v>
                </c:pt>
                <c:pt idx="13">
                  <c:v>36.553198899999998</c:v>
                </c:pt>
                <c:pt idx="14">
                  <c:v>36.557115230000001</c:v>
                </c:pt>
                <c:pt idx="15">
                  <c:v>38.249688089999999</c:v>
                </c:pt>
                <c:pt idx="16">
                  <c:v>36.787894090000002</c:v>
                </c:pt>
                <c:pt idx="17">
                  <c:v>31.999369990000002</c:v>
                </c:pt>
                <c:pt idx="18">
                  <c:v>30.950713579999999</c:v>
                </c:pt>
                <c:pt idx="19">
                  <c:v>32.672837780000002</c:v>
                </c:pt>
                <c:pt idx="20">
                  <c:v>26.073330930000001</c:v>
                </c:pt>
                <c:pt idx="21">
                  <c:v>28.622988809999999</c:v>
                </c:pt>
                <c:pt idx="22">
                  <c:v>25.223856179999999</c:v>
                </c:pt>
                <c:pt idx="23">
                  <c:v>25.78696746</c:v>
                </c:pt>
                <c:pt idx="24">
                  <c:v>25.123510710000001</c:v>
                </c:pt>
                <c:pt idx="25">
                  <c:v>23.65239437</c:v>
                </c:pt>
              </c:numCache>
            </c:numRef>
          </c:val>
          <c:extLst>
            <c:ext xmlns:c16="http://schemas.microsoft.com/office/drawing/2014/chart" uri="{C3380CC4-5D6E-409C-BE32-E72D297353CC}">
              <c16:uniqueId val="{00000000-2936-4CA0-8EE3-BFDF895C84DB}"/>
            </c:ext>
          </c:extLst>
        </c:ser>
        <c:ser>
          <c:idx val="1"/>
          <c:order val="1"/>
          <c:tx>
            <c:v>Weighted ASMR (vaccinated)</c:v>
          </c:tx>
          <c:spPr>
            <a:solidFill>
              <a:schemeClr val="accent2"/>
            </a:solidFill>
            <a:ln>
              <a:noFill/>
            </a:ln>
            <a:effectLst/>
          </c:spPr>
          <c:invertIfNegative val="0"/>
          <c:val>
            <c:numRef>
              <c:f>t4_t5_combined!$AI$6:$AI$31</c:f>
              <c:numCache>
                <c:formatCode>#,##0.0</c:formatCode>
                <c:ptCount val="26"/>
                <c:pt idx="0">
                  <c:v>7.3800486038652977</c:v>
                </c:pt>
                <c:pt idx="1">
                  <c:v>8.3100890388546347</c:v>
                </c:pt>
                <c:pt idx="2">
                  <c:v>9.1332363755661614</c:v>
                </c:pt>
                <c:pt idx="3">
                  <c:v>10.508797883042259</c:v>
                </c:pt>
                <c:pt idx="4">
                  <c:v>12.177940105844691</c:v>
                </c:pt>
                <c:pt idx="5">
                  <c:v>14.191981170766661</c:v>
                </c:pt>
                <c:pt idx="6">
                  <c:v>18.490413209910479</c:v>
                </c:pt>
                <c:pt idx="7">
                  <c:v>21.95612712489099</c:v>
                </c:pt>
                <c:pt idx="8">
                  <c:v>23.987094062187534</c:v>
                </c:pt>
                <c:pt idx="9">
                  <c:v>23.872429087992668</c:v>
                </c:pt>
                <c:pt idx="10">
                  <c:v>25.620382099062372</c:v>
                </c:pt>
                <c:pt idx="11">
                  <c:v>22.023505335213361</c:v>
                </c:pt>
                <c:pt idx="12">
                  <c:v>25.125908736804263</c:v>
                </c:pt>
                <c:pt idx="13">
                  <c:v>26.837057929953929</c:v>
                </c:pt>
                <c:pt idx="14">
                  <c:v>33.908358791654244</c:v>
                </c:pt>
                <c:pt idx="15">
                  <c:v>40.413588935456055</c:v>
                </c:pt>
                <c:pt idx="16">
                  <c:v>44.706087064321387</c:v>
                </c:pt>
                <c:pt idx="17">
                  <c:v>47.64214120057261</c:v>
                </c:pt>
                <c:pt idx="18">
                  <c:v>45.559224846923414</c:v>
                </c:pt>
                <c:pt idx="19">
                  <c:v>39.15602310891326</c:v>
                </c:pt>
                <c:pt idx="20">
                  <c:v>36.345272756314202</c:v>
                </c:pt>
                <c:pt idx="21">
                  <c:v>31.794420417287494</c:v>
                </c:pt>
                <c:pt idx="22">
                  <c:v>29.22548312496621</c:v>
                </c:pt>
                <c:pt idx="23">
                  <c:v>25.318676399979893</c:v>
                </c:pt>
                <c:pt idx="24">
                  <c:v>24.668089858729044</c:v>
                </c:pt>
                <c:pt idx="25">
                  <c:v>23.733733601997294</c:v>
                </c:pt>
              </c:numCache>
            </c:numRef>
          </c:val>
          <c:extLst>
            <c:ext xmlns:c16="http://schemas.microsoft.com/office/drawing/2014/chart" uri="{C3380CC4-5D6E-409C-BE32-E72D297353CC}">
              <c16:uniqueId val="{00000001-2936-4CA0-8EE3-BFDF895C84DB}"/>
            </c:ext>
          </c:extLst>
        </c:ser>
        <c:dLbls>
          <c:showLegendKey val="0"/>
          <c:showVal val="0"/>
          <c:showCatName val="0"/>
          <c:showSerName val="0"/>
          <c:showPercent val="0"/>
          <c:showBubbleSize val="0"/>
        </c:dLbls>
        <c:gapWidth val="219"/>
        <c:overlap val="-27"/>
        <c:axId val="559512736"/>
        <c:axId val="559513720"/>
      </c:barChart>
      <c:catAx>
        <c:axId val="5595127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13720"/>
        <c:crosses val="autoZero"/>
        <c:auto val="1"/>
        <c:lblAlgn val="ctr"/>
        <c:lblOffset val="100"/>
        <c:noMultiLvlLbl val="0"/>
      </c:catAx>
      <c:valAx>
        <c:axId val="5595137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12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t4_t5_combined!$K$4</c:f>
          <c:strCache>
            <c:ptCount val="1"/>
            <c:pt idx="0">
              <c:v>Deaths within 21 days of first dose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ASMR</c:v>
          </c:tx>
          <c:spPr>
            <a:solidFill>
              <a:schemeClr val="accent1"/>
            </a:solidFill>
            <a:ln>
              <a:noFill/>
            </a:ln>
            <a:effectLst/>
          </c:spPr>
          <c:invertIfNegative val="0"/>
          <c:val>
            <c:numRef>
              <c:f>t4_t5_combined!$M$6:$M$31</c:f>
              <c:numCache>
                <c:formatCode>0.0</c:formatCode>
                <c:ptCount val="26"/>
                <c:pt idx="0">
                  <c:v>8.8291187919999992</c:v>
                </c:pt>
                <c:pt idx="1">
                  <c:v>8.9000132979999993</c:v>
                </c:pt>
                <c:pt idx="2">
                  <c:v>9.2810948280000005</c:v>
                </c:pt>
                <c:pt idx="3">
                  <c:v>10.71440364</c:v>
                </c:pt>
                <c:pt idx="4">
                  <c:v>13.12002013</c:v>
                </c:pt>
                <c:pt idx="5">
                  <c:v>16.72510643</c:v>
                </c:pt>
                <c:pt idx="6">
                  <c:v>24.844671479999999</c:v>
                </c:pt>
                <c:pt idx="7">
                  <c:v>33.66366094</c:v>
                </c:pt>
                <c:pt idx="8">
                  <c:v>43.91464379</c:v>
                </c:pt>
                <c:pt idx="9">
                  <c:v>45.324018180000003</c:v>
                </c:pt>
                <c:pt idx="10">
                  <c:v>52.453066730000003</c:v>
                </c:pt>
                <c:pt idx="11">
                  <c:v>35.983927690000002</c:v>
                </c:pt>
                <c:pt idx="12">
                  <c:v>39.931248910000001</c:v>
                </c:pt>
                <c:pt idx="13">
                  <c:v>35.948213019999997</c:v>
                </c:pt>
                <c:pt idx="14">
                  <c:v>45.370718279999998</c:v>
                </c:pt>
                <c:pt idx="15">
                  <c:v>46.695777960000001</c:v>
                </c:pt>
                <c:pt idx="16">
                  <c:v>35.442833919999998</c:v>
                </c:pt>
                <c:pt idx="17">
                  <c:v>36.991169929999998</c:v>
                </c:pt>
                <c:pt idx="18">
                  <c:v>48.0571445</c:v>
                </c:pt>
                <c:pt idx="19">
                  <c:v>18.678727139999999</c:v>
                </c:pt>
                <c:pt idx="20">
                  <c:v>27.033407870000001</c:v>
                </c:pt>
                <c:pt idx="21">
                  <c:v>28.47817817</c:v>
                </c:pt>
                <c:pt idx="22">
                  <c:v>33.536608809999997</c:v>
                </c:pt>
                <c:pt idx="23">
                  <c:v>0.1</c:v>
                </c:pt>
                <c:pt idx="24">
                  <c:v>0.1</c:v>
                </c:pt>
                <c:pt idx="25">
                  <c:v>0.1</c:v>
                </c:pt>
              </c:numCache>
            </c:numRef>
          </c:val>
          <c:extLst>
            <c:ext xmlns:c16="http://schemas.microsoft.com/office/drawing/2014/chart" uri="{C3380CC4-5D6E-409C-BE32-E72D297353CC}">
              <c16:uniqueId val="{00000000-1DC4-469F-983A-C78D59300163}"/>
            </c:ext>
          </c:extLst>
        </c:ser>
        <c:ser>
          <c:idx val="1"/>
          <c:order val="1"/>
          <c:tx>
            <c:v>PAMR</c:v>
          </c:tx>
          <c:spPr>
            <a:solidFill>
              <a:schemeClr val="accent2"/>
            </a:solidFill>
            <a:ln>
              <a:noFill/>
            </a:ln>
            <a:effectLst/>
          </c:spPr>
          <c:invertIfNegative val="0"/>
          <c:cat>
            <c:numRef>
              <c:f>t4_t5_combined!$A$6:$A$31</c:f>
              <c:numCache>
                <c:formatCode>d\-mmm\-yy</c:formatCode>
                <c:ptCount val="26"/>
                <c:pt idx="0">
                  <c:v>44204</c:v>
                </c:pt>
                <c:pt idx="1">
                  <c:v>44211</c:v>
                </c:pt>
                <c:pt idx="2">
                  <c:v>44218</c:v>
                </c:pt>
                <c:pt idx="3">
                  <c:v>44225</c:v>
                </c:pt>
                <c:pt idx="4">
                  <c:v>44232</c:v>
                </c:pt>
                <c:pt idx="5">
                  <c:v>44239</c:v>
                </c:pt>
                <c:pt idx="6">
                  <c:v>44246</c:v>
                </c:pt>
                <c:pt idx="7">
                  <c:v>44253</c:v>
                </c:pt>
                <c:pt idx="8">
                  <c:v>44260</c:v>
                </c:pt>
                <c:pt idx="9">
                  <c:v>44267</c:v>
                </c:pt>
                <c:pt idx="10">
                  <c:v>44274</c:v>
                </c:pt>
                <c:pt idx="11">
                  <c:v>44281</c:v>
                </c:pt>
                <c:pt idx="12">
                  <c:v>44288</c:v>
                </c:pt>
                <c:pt idx="13">
                  <c:v>44295</c:v>
                </c:pt>
                <c:pt idx="14">
                  <c:v>44302</c:v>
                </c:pt>
                <c:pt idx="15">
                  <c:v>44309</c:v>
                </c:pt>
                <c:pt idx="16">
                  <c:v>44316</c:v>
                </c:pt>
                <c:pt idx="17">
                  <c:v>44323</c:v>
                </c:pt>
                <c:pt idx="18">
                  <c:v>44330</c:v>
                </c:pt>
                <c:pt idx="19">
                  <c:v>44337</c:v>
                </c:pt>
                <c:pt idx="20">
                  <c:v>44344</c:v>
                </c:pt>
                <c:pt idx="21">
                  <c:v>44351</c:v>
                </c:pt>
                <c:pt idx="22">
                  <c:v>44358</c:v>
                </c:pt>
                <c:pt idx="23">
                  <c:v>44365</c:v>
                </c:pt>
                <c:pt idx="24">
                  <c:v>44372</c:v>
                </c:pt>
                <c:pt idx="25">
                  <c:v>44379</c:v>
                </c:pt>
              </c:numCache>
            </c:numRef>
          </c:cat>
          <c:val>
            <c:numRef>
              <c:f>t4_t5_combined!$Q$6:$Q$31</c:f>
              <c:numCache>
                <c:formatCode>0</c:formatCode>
                <c:ptCount val="26"/>
                <c:pt idx="0">
                  <c:v>44.612033741707165</c:v>
                </c:pt>
                <c:pt idx="1">
                  <c:v>47.344580396215846</c:v>
                </c:pt>
                <c:pt idx="2">
                  <c:v>52.635542706802717</c:v>
                </c:pt>
                <c:pt idx="3">
                  <c:v>61.156570011097649</c:v>
                </c:pt>
                <c:pt idx="4">
                  <c:v>49.238145161979503</c:v>
                </c:pt>
                <c:pt idx="5">
                  <c:v>33.600555832923611</c:v>
                </c:pt>
                <c:pt idx="6">
                  <c:v>26.218862336170396</c:v>
                </c:pt>
                <c:pt idx="7">
                  <c:v>21.936323823247463</c:v>
                </c:pt>
                <c:pt idx="8">
                  <c:v>14.74894809571893</c:v>
                </c:pt>
                <c:pt idx="9">
                  <c:v>10.495864695321771</c:v>
                </c:pt>
                <c:pt idx="10">
                  <c:v>6.652627510673903</c:v>
                </c:pt>
                <c:pt idx="11">
                  <c:v>4.5597813785459369</c:v>
                </c:pt>
                <c:pt idx="12">
                  <c:v>3.7702120496738765</c:v>
                </c:pt>
                <c:pt idx="13">
                  <c:v>4.1418634960130669</c:v>
                </c:pt>
                <c:pt idx="14">
                  <c:v>5.7683502638419375</c:v>
                </c:pt>
                <c:pt idx="15">
                  <c:v>4.3573509901848348</c:v>
                </c:pt>
                <c:pt idx="16">
                  <c:v>2.4352665561596818</c:v>
                </c:pt>
                <c:pt idx="17">
                  <c:v>2.4495122130452112</c:v>
                </c:pt>
                <c:pt idx="18">
                  <c:v>2.0230738314051191</c:v>
                </c:pt>
                <c:pt idx="19">
                  <c:v>0.67786747065224928</c:v>
                </c:pt>
                <c:pt idx="20">
                  <c:v>1.062353695420424</c:v>
                </c:pt>
                <c:pt idx="21">
                  <c:v>0.88499404104012369</c:v>
                </c:pt>
                <c:pt idx="22">
                  <c:v>0.83027469361480011</c:v>
                </c:pt>
                <c:pt idx="23">
                  <c:v>0.4810465006272312</c:v>
                </c:pt>
                <c:pt idx="24">
                  <c:v>0.36012984481554827</c:v>
                </c:pt>
                <c:pt idx="25">
                  <c:v>0.360723683854549</c:v>
                </c:pt>
              </c:numCache>
            </c:numRef>
          </c:val>
          <c:extLst>
            <c:ext xmlns:c16="http://schemas.microsoft.com/office/drawing/2014/chart" uri="{C3380CC4-5D6E-409C-BE32-E72D297353CC}">
              <c16:uniqueId val="{00000001-1DC4-469F-983A-C78D59300163}"/>
            </c:ext>
          </c:extLst>
        </c:ser>
        <c:dLbls>
          <c:showLegendKey val="0"/>
          <c:showVal val="0"/>
          <c:showCatName val="0"/>
          <c:showSerName val="0"/>
          <c:showPercent val="0"/>
          <c:showBubbleSize val="0"/>
        </c:dLbls>
        <c:gapWidth val="150"/>
        <c:axId val="639323648"/>
        <c:axId val="639331520"/>
      </c:barChart>
      <c:catAx>
        <c:axId val="639323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31520"/>
        <c:crosses val="autoZero"/>
        <c:auto val="1"/>
        <c:lblAlgn val="ctr"/>
        <c:lblOffset val="100"/>
        <c:noMultiLvlLbl val="0"/>
      </c:catAx>
      <c:valAx>
        <c:axId val="63933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23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t4_t5_combined!$D$4</c:f>
          <c:strCache>
            <c:ptCount val="1"/>
            <c:pt idx="0">
              <c:v>Unvaccinated</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ASMR</c:v>
          </c:tx>
          <c:spPr>
            <a:solidFill>
              <a:schemeClr val="accent1"/>
            </a:solidFill>
            <a:ln>
              <a:noFill/>
            </a:ln>
            <a:effectLst/>
          </c:spPr>
          <c:invertIfNegative val="0"/>
          <c:val>
            <c:numRef>
              <c:f>t4_t5_combined!$F$6:$F$31</c:f>
              <c:numCache>
                <c:formatCode>0.0</c:formatCode>
                <c:ptCount val="26"/>
                <c:pt idx="0">
                  <c:v>22.0380745</c:v>
                </c:pt>
                <c:pt idx="1">
                  <c:v>26.53076824</c:v>
                </c:pt>
                <c:pt idx="2">
                  <c:v>37.626975420000001</c:v>
                </c:pt>
                <c:pt idx="3">
                  <c:v>47.718083059999998</c:v>
                </c:pt>
                <c:pt idx="4">
                  <c:v>55.376919950000001</c:v>
                </c:pt>
                <c:pt idx="5">
                  <c:v>63.871644449999998</c:v>
                </c:pt>
                <c:pt idx="6">
                  <c:v>66.10999631</c:v>
                </c:pt>
                <c:pt idx="7">
                  <c:v>53.890173900000001</c:v>
                </c:pt>
                <c:pt idx="8">
                  <c:v>47.914960659999998</c:v>
                </c:pt>
                <c:pt idx="9">
                  <c:v>45.435723770000003</c:v>
                </c:pt>
                <c:pt idx="10">
                  <c:v>42.285285479999999</c:v>
                </c:pt>
                <c:pt idx="11">
                  <c:v>40.717874700000003</c:v>
                </c:pt>
                <c:pt idx="12">
                  <c:v>38.831251020000003</c:v>
                </c:pt>
                <c:pt idx="13">
                  <c:v>36.553198899999998</c:v>
                </c:pt>
                <c:pt idx="14">
                  <c:v>36.557115230000001</c:v>
                </c:pt>
                <c:pt idx="15">
                  <c:v>38.249688089999999</c:v>
                </c:pt>
                <c:pt idx="16">
                  <c:v>36.787894090000002</c:v>
                </c:pt>
                <c:pt idx="17">
                  <c:v>31.999369990000002</c:v>
                </c:pt>
                <c:pt idx="18">
                  <c:v>30.950713579999999</c:v>
                </c:pt>
                <c:pt idx="19">
                  <c:v>32.672837780000002</c:v>
                </c:pt>
                <c:pt idx="20">
                  <c:v>26.073330930000001</c:v>
                </c:pt>
                <c:pt idx="21">
                  <c:v>28.622988809999999</c:v>
                </c:pt>
                <c:pt idx="22">
                  <c:v>25.223856179999999</c:v>
                </c:pt>
                <c:pt idx="23">
                  <c:v>25.78696746</c:v>
                </c:pt>
                <c:pt idx="24">
                  <c:v>25.123510710000001</c:v>
                </c:pt>
                <c:pt idx="25">
                  <c:v>23.65239437</c:v>
                </c:pt>
              </c:numCache>
            </c:numRef>
          </c:val>
          <c:extLst>
            <c:ext xmlns:c16="http://schemas.microsoft.com/office/drawing/2014/chart" uri="{C3380CC4-5D6E-409C-BE32-E72D297353CC}">
              <c16:uniqueId val="{00000000-8176-4854-AFC6-C2751C33C21D}"/>
            </c:ext>
          </c:extLst>
        </c:ser>
        <c:ser>
          <c:idx val="1"/>
          <c:order val="1"/>
          <c:tx>
            <c:v>PAMR</c:v>
          </c:tx>
          <c:spPr>
            <a:solidFill>
              <a:schemeClr val="accent2"/>
            </a:solidFill>
            <a:ln>
              <a:noFill/>
            </a:ln>
            <a:effectLst/>
          </c:spPr>
          <c:invertIfNegative val="0"/>
          <c:cat>
            <c:numRef>
              <c:f>t4_t5_combined!$A$6:$A$31</c:f>
              <c:numCache>
                <c:formatCode>d\-mmm\-yy</c:formatCode>
                <c:ptCount val="26"/>
                <c:pt idx="0">
                  <c:v>44204</c:v>
                </c:pt>
                <c:pt idx="1">
                  <c:v>44211</c:v>
                </c:pt>
                <c:pt idx="2">
                  <c:v>44218</c:v>
                </c:pt>
                <c:pt idx="3">
                  <c:v>44225</c:v>
                </c:pt>
                <c:pt idx="4">
                  <c:v>44232</c:v>
                </c:pt>
                <c:pt idx="5">
                  <c:v>44239</c:v>
                </c:pt>
                <c:pt idx="6">
                  <c:v>44246</c:v>
                </c:pt>
                <c:pt idx="7">
                  <c:v>44253</c:v>
                </c:pt>
                <c:pt idx="8">
                  <c:v>44260</c:v>
                </c:pt>
                <c:pt idx="9">
                  <c:v>44267</c:v>
                </c:pt>
                <c:pt idx="10">
                  <c:v>44274</c:v>
                </c:pt>
                <c:pt idx="11">
                  <c:v>44281</c:v>
                </c:pt>
                <c:pt idx="12">
                  <c:v>44288</c:v>
                </c:pt>
                <c:pt idx="13">
                  <c:v>44295</c:v>
                </c:pt>
                <c:pt idx="14">
                  <c:v>44302</c:v>
                </c:pt>
                <c:pt idx="15">
                  <c:v>44309</c:v>
                </c:pt>
                <c:pt idx="16">
                  <c:v>44316</c:v>
                </c:pt>
                <c:pt idx="17">
                  <c:v>44323</c:v>
                </c:pt>
                <c:pt idx="18">
                  <c:v>44330</c:v>
                </c:pt>
                <c:pt idx="19">
                  <c:v>44337</c:v>
                </c:pt>
                <c:pt idx="20">
                  <c:v>44344</c:v>
                </c:pt>
                <c:pt idx="21">
                  <c:v>44351</c:v>
                </c:pt>
                <c:pt idx="22">
                  <c:v>44358</c:v>
                </c:pt>
                <c:pt idx="23">
                  <c:v>44365</c:v>
                </c:pt>
                <c:pt idx="24">
                  <c:v>44372</c:v>
                </c:pt>
                <c:pt idx="25">
                  <c:v>44379</c:v>
                </c:pt>
              </c:numCache>
            </c:numRef>
          </c:cat>
          <c:val>
            <c:numRef>
              <c:f>t4_t5_combined!$J$6:$J$31</c:f>
              <c:numCache>
                <c:formatCode>0</c:formatCode>
                <c:ptCount val="26"/>
                <c:pt idx="0">
                  <c:v>32.272002403153181</c:v>
                </c:pt>
                <c:pt idx="1">
                  <c:v>35.575166829976283</c:v>
                </c:pt>
                <c:pt idx="2">
                  <c:v>36.306681258428952</c:v>
                </c:pt>
                <c:pt idx="3">
                  <c:v>30.728312685522305</c:v>
                </c:pt>
                <c:pt idx="4">
                  <c:v>24.577168681139778</c:v>
                </c:pt>
                <c:pt idx="5">
                  <c:v>20.109605643377289</c:v>
                </c:pt>
                <c:pt idx="6">
                  <c:v>17.105844326604185</c:v>
                </c:pt>
                <c:pt idx="7">
                  <c:v>12.647782610150013</c:v>
                </c:pt>
                <c:pt idx="8">
                  <c:v>10.476753206693356</c:v>
                </c:pt>
                <c:pt idx="9">
                  <c:v>8.9304292887141994</c:v>
                </c:pt>
                <c:pt idx="10">
                  <c:v>7.956639135409536</c:v>
                </c:pt>
                <c:pt idx="11">
                  <c:v>7.365131556318361</c:v>
                </c:pt>
                <c:pt idx="12">
                  <c:v>6.4733990326245374</c:v>
                </c:pt>
                <c:pt idx="13">
                  <c:v>5.9136818246968907</c:v>
                </c:pt>
                <c:pt idx="14">
                  <c:v>5.6090059844104685</c:v>
                </c:pt>
                <c:pt idx="15">
                  <c:v>5.2803173564910511</c:v>
                </c:pt>
                <c:pt idx="16">
                  <c:v>4.7842311740503298</c:v>
                </c:pt>
                <c:pt idx="17">
                  <c:v>4.1448041553424693</c:v>
                </c:pt>
                <c:pt idx="18">
                  <c:v>4.1452590422368569</c:v>
                </c:pt>
                <c:pt idx="19">
                  <c:v>4.5451632317657555</c:v>
                </c:pt>
                <c:pt idx="20">
                  <c:v>3.8049772526165637</c:v>
                </c:pt>
                <c:pt idx="21">
                  <c:v>4.2083975822108446</c:v>
                </c:pt>
                <c:pt idx="22">
                  <c:v>3.8273413186415595</c:v>
                </c:pt>
                <c:pt idx="23">
                  <c:v>4.2019901208568928</c:v>
                </c:pt>
                <c:pt idx="24">
                  <c:v>4.5429312434269464</c:v>
                </c:pt>
                <c:pt idx="25">
                  <c:v>4.5743715170252655</c:v>
                </c:pt>
              </c:numCache>
            </c:numRef>
          </c:val>
          <c:extLst>
            <c:ext xmlns:c16="http://schemas.microsoft.com/office/drawing/2014/chart" uri="{C3380CC4-5D6E-409C-BE32-E72D297353CC}">
              <c16:uniqueId val="{00000001-8176-4854-AFC6-C2751C33C21D}"/>
            </c:ext>
          </c:extLst>
        </c:ser>
        <c:dLbls>
          <c:showLegendKey val="0"/>
          <c:showVal val="0"/>
          <c:showCatName val="0"/>
          <c:showSerName val="0"/>
          <c:showPercent val="0"/>
          <c:showBubbleSize val="0"/>
        </c:dLbls>
        <c:gapWidth val="150"/>
        <c:axId val="639323648"/>
        <c:axId val="639331520"/>
      </c:barChart>
      <c:catAx>
        <c:axId val="639323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31520"/>
        <c:crosses val="autoZero"/>
        <c:auto val="1"/>
        <c:lblAlgn val="ctr"/>
        <c:lblOffset val="100"/>
        <c:noMultiLvlLbl val="0"/>
      </c:catAx>
      <c:valAx>
        <c:axId val="63933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23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t4_t5_combined!$R$4</c:f>
          <c:strCache>
            <c:ptCount val="1"/>
            <c:pt idx="0">
              <c:v>Deaths 21 days or more after first dose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ASMR</c:v>
          </c:tx>
          <c:spPr>
            <a:solidFill>
              <a:schemeClr val="accent1"/>
            </a:solidFill>
            <a:ln>
              <a:noFill/>
            </a:ln>
            <a:effectLst/>
          </c:spPr>
          <c:invertIfNegative val="0"/>
          <c:val>
            <c:numRef>
              <c:f>t4_t5_combined!$T$6:$T$31</c:f>
              <c:numCache>
                <c:formatCode>0.0</c:formatCode>
                <c:ptCount val="26"/>
                <c:pt idx="0">
                  <c:v>5.6472656969999999</c:v>
                </c:pt>
                <c:pt idx="1">
                  <c:v>10.51859894</c:v>
                </c:pt>
                <c:pt idx="2">
                  <c:v>11.07392885</c:v>
                </c:pt>
                <c:pt idx="3">
                  <c:v>12.227642550000001</c:v>
                </c:pt>
                <c:pt idx="4">
                  <c:v>11.07271238</c:v>
                </c:pt>
                <c:pt idx="5">
                  <c:v>11.64792737</c:v>
                </c:pt>
                <c:pt idx="6">
                  <c:v>13.07728904</c:v>
                </c:pt>
                <c:pt idx="7">
                  <c:v>14.387397099999999</c:v>
                </c:pt>
                <c:pt idx="8">
                  <c:v>14.525608800000001</c:v>
                </c:pt>
                <c:pt idx="9">
                  <c:v>16.655014229999999</c:v>
                </c:pt>
                <c:pt idx="10">
                  <c:v>16.925470690000001</c:v>
                </c:pt>
                <c:pt idx="11">
                  <c:v>18.69707987</c:v>
                </c:pt>
                <c:pt idx="12">
                  <c:v>24.32257315</c:v>
                </c:pt>
                <c:pt idx="13">
                  <c:v>32.4012314</c:v>
                </c:pt>
                <c:pt idx="14">
                  <c:v>46.00243571</c:v>
                </c:pt>
                <c:pt idx="15">
                  <c:v>61.726876230000002</c:v>
                </c:pt>
                <c:pt idx="16">
                  <c:v>77.638961570000006</c:v>
                </c:pt>
                <c:pt idx="17">
                  <c:v>92.289752410000006</c:v>
                </c:pt>
                <c:pt idx="18">
                  <c:v>97.183412559999994</c:v>
                </c:pt>
                <c:pt idx="19">
                  <c:v>97.464962450000002</c:v>
                </c:pt>
                <c:pt idx="20">
                  <c:v>106.81133269999999</c:v>
                </c:pt>
                <c:pt idx="21">
                  <c:v>99.978392249999999</c:v>
                </c:pt>
                <c:pt idx="22">
                  <c:v>97.975686780000004</c:v>
                </c:pt>
                <c:pt idx="23">
                  <c:v>94.617909049999994</c:v>
                </c:pt>
                <c:pt idx="24">
                  <c:v>95.237917929999995</c:v>
                </c:pt>
                <c:pt idx="25">
                  <c:v>87.225863759999996</c:v>
                </c:pt>
              </c:numCache>
            </c:numRef>
          </c:val>
          <c:extLst>
            <c:ext xmlns:c16="http://schemas.microsoft.com/office/drawing/2014/chart" uri="{C3380CC4-5D6E-409C-BE32-E72D297353CC}">
              <c16:uniqueId val="{00000000-1DD6-48A0-9213-4945317EA8C5}"/>
            </c:ext>
          </c:extLst>
        </c:ser>
        <c:ser>
          <c:idx val="1"/>
          <c:order val="1"/>
          <c:tx>
            <c:v>PAMR</c:v>
          </c:tx>
          <c:spPr>
            <a:solidFill>
              <a:schemeClr val="accent2"/>
            </a:solidFill>
            <a:ln>
              <a:noFill/>
            </a:ln>
            <a:effectLst/>
          </c:spPr>
          <c:invertIfNegative val="0"/>
          <c:cat>
            <c:numRef>
              <c:f>t4_t5_combined!$A$6:$A$31</c:f>
              <c:numCache>
                <c:formatCode>d\-mmm\-yy</c:formatCode>
                <c:ptCount val="26"/>
                <c:pt idx="0">
                  <c:v>44204</c:v>
                </c:pt>
                <c:pt idx="1">
                  <c:v>44211</c:v>
                </c:pt>
                <c:pt idx="2">
                  <c:v>44218</c:v>
                </c:pt>
                <c:pt idx="3">
                  <c:v>44225</c:v>
                </c:pt>
                <c:pt idx="4">
                  <c:v>44232</c:v>
                </c:pt>
                <c:pt idx="5">
                  <c:v>44239</c:v>
                </c:pt>
                <c:pt idx="6">
                  <c:v>44246</c:v>
                </c:pt>
                <c:pt idx="7">
                  <c:v>44253</c:v>
                </c:pt>
                <c:pt idx="8">
                  <c:v>44260</c:v>
                </c:pt>
                <c:pt idx="9">
                  <c:v>44267</c:v>
                </c:pt>
                <c:pt idx="10">
                  <c:v>44274</c:v>
                </c:pt>
                <c:pt idx="11">
                  <c:v>44281</c:v>
                </c:pt>
                <c:pt idx="12">
                  <c:v>44288</c:v>
                </c:pt>
                <c:pt idx="13">
                  <c:v>44295</c:v>
                </c:pt>
                <c:pt idx="14">
                  <c:v>44302</c:v>
                </c:pt>
                <c:pt idx="15">
                  <c:v>44309</c:v>
                </c:pt>
                <c:pt idx="16">
                  <c:v>44316</c:v>
                </c:pt>
                <c:pt idx="17">
                  <c:v>44323</c:v>
                </c:pt>
                <c:pt idx="18">
                  <c:v>44330</c:v>
                </c:pt>
                <c:pt idx="19">
                  <c:v>44337</c:v>
                </c:pt>
                <c:pt idx="20">
                  <c:v>44344</c:v>
                </c:pt>
                <c:pt idx="21">
                  <c:v>44351</c:v>
                </c:pt>
                <c:pt idx="22">
                  <c:v>44358</c:v>
                </c:pt>
                <c:pt idx="23">
                  <c:v>44365</c:v>
                </c:pt>
                <c:pt idx="24">
                  <c:v>44372</c:v>
                </c:pt>
                <c:pt idx="25">
                  <c:v>44379</c:v>
                </c:pt>
              </c:numCache>
            </c:numRef>
          </c:cat>
          <c:val>
            <c:numRef>
              <c:f>t4_t5_combined!$X$6:$X$31</c:f>
              <c:numCache>
                <c:formatCode>0</c:formatCode>
                <c:ptCount val="26"/>
                <c:pt idx="0">
                  <c:v>88.469808278086361</c:v>
                </c:pt>
                <c:pt idx="1">
                  <c:v>112.63173890890238</c:v>
                </c:pt>
                <c:pt idx="2">
                  <c:v>97.978556893291</c:v>
                </c:pt>
                <c:pt idx="3">
                  <c:v>77.092433915770613</c:v>
                </c:pt>
                <c:pt idx="4">
                  <c:v>78.522568312360207</c:v>
                </c:pt>
                <c:pt idx="5">
                  <c:v>69.275458791053325</c:v>
                </c:pt>
                <c:pt idx="6">
                  <c:v>66.238467171019238</c:v>
                </c:pt>
                <c:pt idx="7">
                  <c:v>57.000280587239793</c:v>
                </c:pt>
                <c:pt idx="8">
                  <c:v>46.812019101775718</c:v>
                </c:pt>
                <c:pt idx="9">
                  <c:v>45.522364732758625</c:v>
                </c:pt>
                <c:pt idx="10">
                  <c:v>40.467129172819376</c:v>
                </c:pt>
                <c:pt idx="11">
                  <c:v>37.700710250843329</c:v>
                </c:pt>
                <c:pt idx="12">
                  <c:v>35.897770251821598</c:v>
                </c:pt>
                <c:pt idx="13">
                  <c:v>31.144879654989936</c:v>
                </c:pt>
                <c:pt idx="14">
                  <c:v>27.617035958046113</c:v>
                </c:pt>
                <c:pt idx="15">
                  <c:v>25.688056580922723</c:v>
                </c:pt>
                <c:pt idx="16">
                  <c:v>23.737049225784983</c:v>
                </c:pt>
                <c:pt idx="17">
                  <c:v>22.148317526438952</c:v>
                </c:pt>
                <c:pt idx="18">
                  <c:v>20.494573683620949</c:v>
                </c:pt>
                <c:pt idx="19">
                  <c:v>18.795540564896111</c:v>
                </c:pt>
                <c:pt idx="20">
                  <c:v>20.368584638778092</c:v>
                </c:pt>
                <c:pt idx="21">
                  <c:v>19.164145523136888</c:v>
                </c:pt>
                <c:pt idx="22">
                  <c:v>18.52810972777467</c:v>
                </c:pt>
                <c:pt idx="23">
                  <c:v>16.249348999044667</c:v>
                </c:pt>
                <c:pt idx="24">
                  <c:v>15.158022383346387</c:v>
                </c:pt>
                <c:pt idx="25">
                  <c:v>13.56699455958741</c:v>
                </c:pt>
              </c:numCache>
            </c:numRef>
          </c:val>
          <c:extLst>
            <c:ext xmlns:c16="http://schemas.microsoft.com/office/drawing/2014/chart" uri="{C3380CC4-5D6E-409C-BE32-E72D297353CC}">
              <c16:uniqueId val="{00000001-1DD6-48A0-9213-4945317EA8C5}"/>
            </c:ext>
          </c:extLst>
        </c:ser>
        <c:dLbls>
          <c:showLegendKey val="0"/>
          <c:showVal val="0"/>
          <c:showCatName val="0"/>
          <c:showSerName val="0"/>
          <c:showPercent val="0"/>
          <c:showBubbleSize val="0"/>
        </c:dLbls>
        <c:gapWidth val="150"/>
        <c:axId val="639323648"/>
        <c:axId val="639331520"/>
      </c:barChart>
      <c:catAx>
        <c:axId val="639323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31520"/>
        <c:crosses val="autoZero"/>
        <c:auto val="1"/>
        <c:lblAlgn val="ctr"/>
        <c:lblOffset val="100"/>
        <c:noMultiLvlLbl val="0"/>
      </c:catAx>
      <c:valAx>
        <c:axId val="63933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23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t4_t5_combined!$Y$4</c:f>
          <c:strCache>
            <c:ptCount val="1"/>
            <c:pt idx="0">
              <c:v>Second dose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ASMR</c:v>
          </c:tx>
          <c:spPr>
            <a:solidFill>
              <a:schemeClr val="accent1"/>
            </a:solidFill>
            <a:ln>
              <a:noFill/>
            </a:ln>
            <a:effectLst/>
          </c:spPr>
          <c:invertIfNegative val="0"/>
          <c:val>
            <c:numRef>
              <c:f>t4_t5_combined!$AA$6:$AA$31</c:f>
              <c:numCache>
                <c:formatCode>0.0</c:formatCode>
                <c:ptCount val="26"/>
                <c:pt idx="0">
                  <c:v>1.4650133830000001</c:v>
                </c:pt>
                <c:pt idx="1">
                  <c:v>3.3447093799999998</c:v>
                </c:pt>
                <c:pt idx="2">
                  <c:v>5.0863526050000001</c:v>
                </c:pt>
                <c:pt idx="3">
                  <c:v>3.2818704520000002</c:v>
                </c:pt>
                <c:pt idx="4">
                  <c:v>6.2222133780000002</c:v>
                </c:pt>
                <c:pt idx="5">
                  <c:v>4.8415837130000003</c:v>
                </c:pt>
                <c:pt idx="6">
                  <c:v>7.5539462669999997</c:v>
                </c:pt>
                <c:pt idx="7">
                  <c:v>5.8840064600000002</c:v>
                </c:pt>
                <c:pt idx="8">
                  <c:v>7.796158395</c:v>
                </c:pt>
                <c:pt idx="9">
                  <c:v>7.440950548</c:v>
                </c:pt>
                <c:pt idx="10">
                  <c:v>7.039687121</c:v>
                </c:pt>
                <c:pt idx="11">
                  <c:v>7.3225674039999999</c:v>
                </c:pt>
                <c:pt idx="12">
                  <c:v>7.3920818419999996</c:v>
                </c:pt>
                <c:pt idx="13">
                  <c:v>7.4021978419999996</c:v>
                </c:pt>
                <c:pt idx="14">
                  <c:v>8.3305758589999996</c:v>
                </c:pt>
                <c:pt idx="15">
                  <c:v>9.3843569369999997</c:v>
                </c:pt>
                <c:pt idx="16">
                  <c:v>10.30290368</c:v>
                </c:pt>
                <c:pt idx="17">
                  <c:v>11.74925928</c:v>
                </c:pt>
                <c:pt idx="18">
                  <c:v>12.698867809999999</c:v>
                </c:pt>
                <c:pt idx="19">
                  <c:v>13.343904090000001</c:v>
                </c:pt>
                <c:pt idx="20">
                  <c:v>13.142894160000001</c:v>
                </c:pt>
                <c:pt idx="21">
                  <c:v>13.6547409</c:v>
                </c:pt>
                <c:pt idx="22">
                  <c:v>13.70303043</c:v>
                </c:pt>
                <c:pt idx="23">
                  <c:v>13.6796519</c:v>
                </c:pt>
                <c:pt idx="24">
                  <c:v>13.89092404</c:v>
                </c:pt>
                <c:pt idx="25">
                  <c:v>14.57851988</c:v>
                </c:pt>
              </c:numCache>
            </c:numRef>
          </c:val>
          <c:extLst>
            <c:ext xmlns:c16="http://schemas.microsoft.com/office/drawing/2014/chart" uri="{C3380CC4-5D6E-409C-BE32-E72D297353CC}">
              <c16:uniqueId val="{00000000-4819-4B1B-8D60-84DDE702471D}"/>
            </c:ext>
          </c:extLst>
        </c:ser>
        <c:ser>
          <c:idx val="1"/>
          <c:order val="1"/>
          <c:tx>
            <c:v>PAMR</c:v>
          </c:tx>
          <c:spPr>
            <a:solidFill>
              <a:schemeClr val="accent2"/>
            </a:solidFill>
            <a:ln>
              <a:noFill/>
            </a:ln>
            <a:effectLst/>
          </c:spPr>
          <c:invertIfNegative val="0"/>
          <c:cat>
            <c:numRef>
              <c:f>t4_t5_combined!$A$6:$A$31</c:f>
              <c:numCache>
                <c:formatCode>d\-mmm\-yy</c:formatCode>
                <c:ptCount val="26"/>
                <c:pt idx="0">
                  <c:v>44204</c:v>
                </c:pt>
                <c:pt idx="1">
                  <c:v>44211</c:v>
                </c:pt>
                <c:pt idx="2">
                  <c:v>44218</c:v>
                </c:pt>
                <c:pt idx="3">
                  <c:v>44225</c:v>
                </c:pt>
                <c:pt idx="4">
                  <c:v>44232</c:v>
                </c:pt>
                <c:pt idx="5">
                  <c:v>44239</c:v>
                </c:pt>
                <c:pt idx="6">
                  <c:v>44246</c:v>
                </c:pt>
                <c:pt idx="7">
                  <c:v>44253</c:v>
                </c:pt>
                <c:pt idx="8">
                  <c:v>44260</c:v>
                </c:pt>
                <c:pt idx="9">
                  <c:v>44267</c:v>
                </c:pt>
                <c:pt idx="10">
                  <c:v>44274</c:v>
                </c:pt>
                <c:pt idx="11">
                  <c:v>44281</c:v>
                </c:pt>
                <c:pt idx="12">
                  <c:v>44288</c:v>
                </c:pt>
                <c:pt idx="13">
                  <c:v>44295</c:v>
                </c:pt>
                <c:pt idx="14">
                  <c:v>44302</c:v>
                </c:pt>
                <c:pt idx="15">
                  <c:v>44309</c:v>
                </c:pt>
                <c:pt idx="16">
                  <c:v>44316</c:v>
                </c:pt>
                <c:pt idx="17">
                  <c:v>44323</c:v>
                </c:pt>
                <c:pt idx="18">
                  <c:v>44330</c:v>
                </c:pt>
                <c:pt idx="19">
                  <c:v>44337</c:v>
                </c:pt>
                <c:pt idx="20">
                  <c:v>44344</c:v>
                </c:pt>
                <c:pt idx="21">
                  <c:v>44351</c:v>
                </c:pt>
                <c:pt idx="22">
                  <c:v>44358</c:v>
                </c:pt>
                <c:pt idx="23">
                  <c:v>44365</c:v>
                </c:pt>
                <c:pt idx="24">
                  <c:v>44372</c:v>
                </c:pt>
                <c:pt idx="25">
                  <c:v>44379</c:v>
                </c:pt>
              </c:numCache>
            </c:numRef>
          </c:cat>
          <c:val>
            <c:numRef>
              <c:f>t4_t5_combined!$AE$6:$AE$31</c:f>
              <c:numCache>
                <c:formatCode>0</c:formatCode>
                <c:ptCount val="26"/>
                <c:pt idx="0">
                  <c:v>6.725728527177548</c:v>
                </c:pt>
                <c:pt idx="1">
                  <c:v>25.2523358410653</c:v>
                </c:pt>
                <c:pt idx="2">
                  <c:v>40.83359571788413</c:v>
                </c:pt>
                <c:pt idx="3">
                  <c:v>39.895008015490944</c:v>
                </c:pt>
                <c:pt idx="4">
                  <c:v>47.724536822685536</c:v>
                </c:pt>
                <c:pt idx="5">
                  <c:v>50.327473285074106</c:v>
                </c:pt>
                <c:pt idx="6">
                  <c:v>51.012971869989798</c:v>
                </c:pt>
                <c:pt idx="7">
                  <c:v>47.246101216440074</c:v>
                </c:pt>
                <c:pt idx="8">
                  <c:v>39.154962041850006</c:v>
                </c:pt>
                <c:pt idx="9">
                  <c:v>38.42859849948497</c:v>
                </c:pt>
                <c:pt idx="10">
                  <c:v>35.914584770416575</c:v>
                </c:pt>
                <c:pt idx="11">
                  <c:v>33.342111590734739</c:v>
                </c:pt>
                <c:pt idx="12">
                  <c:v>31.2459459373942</c:v>
                </c:pt>
                <c:pt idx="13">
                  <c:v>31.50388158368099</c:v>
                </c:pt>
                <c:pt idx="14">
                  <c:v>31.560686230082208</c:v>
                </c:pt>
                <c:pt idx="15">
                  <c:v>32.12696925568433</c:v>
                </c:pt>
                <c:pt idx="16">
                  <c:v>31.452073591594914</c:v>
                </c:pt>
                <c:pt idx="17">
                  <c:v>33.243104709634054</c:v>
                </c:pt>
                <c:pt idx="18">
                  <c:v>32.367762461327175</c:v>
                </c:pt>
                <c:pt idx="19">
                  <c:v>30.968708438252339</c:v>
                </c:pt>
                <c:pt idx="20">
                  <c:v>28.036214783905759</c:v>
                </c:pt>
                <c:pt idx="21">
                  <c:v>27.340341117753042</c:v>
                </c:pt>
                <c:pt idx="22">
                  <c:v>25.816996102046698</c:v>
                </c:pt>
                <c:pt idx="23">
                  <c:v>25.137148125875616</c:v>
                </c:pt>
                <c:pt idx="24">
                  <c:v>24.640928820976107</c:v>
                </c:pt>
                <c:pt idx="25">
                  <c:v>25.50025809144125</c:v>
                </c:pt>
              </c:numCache>
            </c:numRef>
          </c:val>
          <c:extLst>
            <c:ext xmlns:c16="http://schemas.microsoft.com/office/drawing/2014/chart" uri="{C3380CC4-5D6E-409C-BE32-E72D297353CC}">
              <c16:uniqueId val="{00000001-4819-4B1B-8D60-84DDE702471D}"/>
            </c:ext>
          </c:extLst>
        </c:ser>
        <c:dLbls>
          <c:showLegendKey val="0"/>
          <c:showVal val="0"/>
          <c:showCatName val="0"/>
          <c:showSerName val="0"/>
          <c:showPercent val="0"/>
          <c:showBubbleSize val="0"/>
        </c:dLbls>
        <c:gapWidth val="150"/>
        <c:axId val="639323648"/>
        <c:axId val="639331520"/>
      </c:barChart>
      <c:catAx>
        <c:axId val="639323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31520"/>
        <c:crosses val="autoZero"/>
        <c:auto val="1"/>
        <c:lblAlgn val="ctr"/>
        <c:lblOffset val="100"/>
        <c:noMultiLvlLbl val="0"/>
      </c:catAx>
      <c:valAx>
        <c:axId val="63933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23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t4_t5_combined!$AG$4</c:f>
          <c:strCache>
            <c:ptCount val="1"/>
            <c:pt idx="0">
              <c:v>Vaccinated (1 or 2 doses)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Weighted ASMR</c:v>
          </c:tx>
          <c:spPr>
            <a:solidFill>
              <a:schemeClr val="accent1"/>
            </a:solidFill>
            <a:ln>
              <a:noFill/>
            </a:ln>
            <a:effectLst/>
          </c:spPr>
          <c:invertIfNegative val="0"/>
          <c:val>
            <c:numRef>
              <c:f>t4_t5_combined!$AI$6:$AI$31</c:f>
              <c:numCache>
                <c:formatCode>#,##0.0</c:formatCode>
                <c:ptCount val="26"/>
                <c:pt idx="0">
                  <c:v>7.3800486038652977</c:v>
                </c:pt>
                <c:pt idx="1">
                  <c:v>8.3100890388546347</c:v>
                </c:pt>
                <c:pt idx="2">
                  <c:v>9.1332363755661614</c:v>
                </c:pt>
                <c:pt idx="3">
                  <c:v>10.508797883042259</c:v>
                </c:pt>
                <c:pt idx="4">
                  <c:v>12.177940105844691</c:v>
                </c:pt>
                <c:pt idx="5">
                  <c:v>14.191981170766661</c:v>
                </c:pt>
                <c:pt idx="6">
                  <c:v>18.490413209910479</c:v>
                </c:pt>
                <c:pt idx="7">
                  <c:v>21.95612712489099</c:v>
                </c:pt>
                <c:pt idx="8">
                  <c:v>23.987094062187534</c:v>
                </c:pt>
                <c:pt idx="9">
                  <c:v>23.872429087992668</c:v>
                </c:pt>
                <c:pt idx="10">
                  <c:v>25.620382099062372</c:v>
                </c:pt>
                <c:pt idx="11">
                  <c:v>22.023505335213361</c:v>
                </c:pt>
                <c:pt idx="12">
                  <c:v>25.125908736804263</c:v>
                </c:pt>
                <c:pt idx="13">
                  <c:v>26.837057929953929</c:v>
                </c:pt>
                <c:pt idx="14">
                  <c:v>33.908358791654244</c:v>
                </c:pt>
                <c:pt idx="15">
                  <c:v>40.413588935456055</c:v>
                </c:pt>
                <c:pt idx="16">
                  <c:v>44.706087064321387</c:v>
                </c:pt>
                <c:pt idx="17">
                  <c:v>47.64214120057261</c:v>
                </c:pt>
                <c:pt idx="18">
                  <c:v>45.559224846923414</c:v>
                </c:pt>
                <c:pt idx="19">
                  <c:v>39.15602310891326</c:v>
                </c:pt>
                <c:pt idx="20">
                  <c:v>36.345272756314202</c:v>
                </c:pt>
                <c:pt idx="21">
                  <c:v>31.794420417287494</c:v>
                </c:pt>
                <c:pt idx="22">
                  <c:v>29.22548312496621</c:v>
                </c:pt>
                <c:pt idx="23">
                  <c:v>25.318676399979893</c:v>
                </c:pt>
                <c:pt idx="24">
                  <c:v>24.668089858729044</c:v>
                </c:pt>
                <c:pt idx="25">
                  <c:v>23.733733601997294</c:v>
                </c:pt>
              </c:numCache>
            </c:numRef>
          </c:val>
          <c:extLst>
            <c:ext xmlns:c16="http://schemas.microsoft.com/office/drawing/2014/chart" uri="{C3380CC4-5D6E-409C-BE32-E72D297353CC}">
              <c16:uniqueId val="{00000000-4410-4150-8CB3-84B44C8E0388}"/>
            </c:ext>
          </c:extLst>
        </c:ser>
        <c:ser>
          <c:idx val="1"/>
          <c:order val="1"/>
          <c:tx>
            <c:v>PAMR</c:v>
          </c:tx>
          <c:spPr>
            <a:solidFill>
              <a:schemeClr val="accent2"/>
            </a:solidFill>
            <a:ln>
              <a:noFill/>
            </a:ln>
            <a:effectLst/>
          </c:spPr>
          <c:invertIfNegative val="0"/>
          <c:cat>
            <c:numRef>
              <c:f>t4_t5_combined!$A$6:$A$31</c:f>
              <c:numCache>
                <c:formatCode>d\-mmm\-yy</c:formatCode>
                <c:ptCount val="26"/>
                <c:pt idx="0">
                  <c:v>44204</c:v>
                </c:pt>
                <c:pt idx="1">
                  <c:v>44211</c:v>
                </c:pt>
                <c:pt idx="2">
                  <c:v>44218</c:v>
                </c:pt>
                <c:pt idx="3">
                  <c:v>44225</c:v>
                </c:pt>
                <c:pt idx="4">
                  <c:v>44232</c:v>
                </c:pt>
                <c:pt idx="5">
                  <c:v>44239</c:v>
                </c:pt>
                <c:pt idx="6">
                  <c:v>44246</c:v>
                </c:pt>
                <c:pt idx="7">
                  <c:v>44253</c:v>
                </c:pt>
                <c:pt idx="8">
                  <c:v>44260</c:v>
                </c:pt>
                <c:pt idx="9">
                  <c:v>44267</c:v>
                </c:pt>
                <c:pt idx="10">
                  <c:v>44274</c:v>
                </c:pt>
                <c:pt idx="11">
                  <c:v>44281</c:v>
                </c:pt>
                <c:pt idx="12">
                  <c:v>44288</c:v>
                </c:pt>
                <c:pt idx="13">
                  <c:v>44295</c:v>
                </c:pt>
                <c:pt idx="14">
                  <c:v>44302</c:v>
                </c:pt>
                <c:pt idx="15">
                  <c:v>44309</c:v>
                </c:pt>
                <c:pt idx="16">
                  <c:v>44316</c:v>
                </c:pt>
                <c:pt idx="17">
                  <c:v>44323</c:v>
                </c:pt>
                <c:pt idx="18">
                  <c:v>44330</c:v>
                </c:pt>
                <c:pt idx="19">
                  <c:v>44337</c:v>
                </c:pt>
                <c:pt idx="20">
                  <c:v>44344</c:v>
                </c:pt>
                <c:pt idx="21">
                  <c:v>44351</c:v>
                </c:pt>
                <c:pt idx="22">
                  <c:v>44358</c:v>
                </c:pt>
                <c:pt idx="23">
                  <c:v>44365</c:v>
                </c:pt>
                <c:pt idx="24">
                  <c:v>44372</c:v>
                </c:pt>
                <c:pt idx="25">
                  <c:v>44379</c:v>
                </c:pt>
              </c:numCache>
            </c:numRef>
          </c:cat>
          <c:val>
            <c:numRef>
              <c:f>t4_t5_combined!$AJ$6:$AJ$31</c:f>
              <c:numCache>
                <c:formatCode>0</c:formatCode>
                <c:ptCount val="26"/>
                <c:pt idx="0">
                  <c:v>40.612973145956722</c:v>
                </c:pt>
                <c:pt idx="1">
                  <c:v>51.93925286193015</c:v>
                </c:pt>
                <c:pt idx="2">
                  <c:v>57.201209805587389</c:v>
                </c:pt>
                <c:pt idx="3">
                  <c:v>62.625067951067166</c:v>
                </c:pt>
                <c:pt idx="4">
                  <c:v>57.654159223568278</c:v>
                </c:pt>
                <c:pt idx="5">
                  <c:v>48.605745862622186</c:v>
                </c:pt>
                <c:pt idx="6">
                  <c:v>46.5784339901737</c:v>
                </c:pt>
                <c:pt idx="7">
                  <c:v>42.318764280718447</c:v>
                </c:pt>
                <c:pt idx="8">
                  <c:v>35.83666124538798</c:v>
                </c:pt>
                <c:pt idx="9">
                  <c:v>35.675466278641061</c:v>
                </c:pt>
                <c:pt idx="10">
                  <c:v>31.217608593110924</c:v>
                </c:pt>
                <c:pt idx="11">
                  <c:v>28.606574470903212</c:v>
                </c:pt>
                <c:pt idx="12">
                  <c:v>27.469433810377694</c:v>
                </c:pt>
                <c:pt idx="13">
                  <c:v>27.355643211240466</c:v>
                </c:pt>
                <c:pt idx="14">
                  <c:v>27.281842506937025</c:v>
                </c:pt>
                <c:pt idx="15">
                  <c:v>27.240861206294262</c:v>
                </c:pt>
                <c:pt idx="16">
                  <c:v>26.15739981075069</c:v>
                </c:pt>
                <c:pt idx="17">
                  <c:v>26.782380835813829</c:v>
                </c:pt>
                <c:pt idx="18">
                  <c:v>26.237939827979389</c:v>
                </c:pt>
                <c:pt idx="19">
                  <c:v>25.031665874087999</c:v>
                </c:pt>
                <c:pt idx="20">
                  <c:v>24.020286016977213</c:v>
                </c:pt>
                <c:pt idx="21">
                  <c:v>23.7292339481039</c:v>
                </c:pt>
                <c:pt idx="22">
                  <c:v>22.946054560061206</c:v>
                </c:pt>
                <c:pt idx="23">
                  <c:v>22.12971889742246</c:v>
                </c:pt>
                <c:pt idx="24">
                  <c:v>21.410128171684235</c:v>
                </c:pt>
                <c:pt idx="25">
                  <c:v>21.942546001016424</c:v>
                </c:pt>
              </c:numCache>
            </c:numRef>
          </c:val>
          <c:extLst>
            <c:ext xmlns:c16="http://schemas.microsoft.com/office/drawing/2014/chart" uri="{C3380CC4-5D6E-409C-BE32-E72D297353CC}">
              <c16:uniqueId val="{00000001-4410-4150-8CB3-84B44C8E0388}"/>
            </c:ext>
          </c:extLst>
        </c:ser>
        <c:dLbls>
          <c:showLegendKey val="0"/>
          <c:showVal val="0"/>
          <c:showCatName val="0"/>
          <c:showSerName val="0"/>
          <c:showPercent val="0"/>
          <c:showBubbleSize val="0"/>
        </c:dLbls>
        <c:gapWidth val="150"/>
        <c:axId val="639323648"/>
        <c:axId val="639331520"/>
      </c:barChart>
      <c:catAx>
        <c:axId val="639323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31520"/>
        <c:crosses val="autoZero"/>
        <c:auto val="1"/>
        <c:lblAlgn val="ctr"/>
        <c:lblOffset val="100"/>
        <c:noMultiLvlLbl val="0"/>
      </c:catAx>
      <c:valAx>
        <c:axId val="63933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23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392206</xdr:colOff>
      <xdr:row>47</xdr:row>
      <xdr:rowOff>23534</xdr:rowOff>
    </xdr:from>
    <xdr:to>
      <xdr:col>19</xdr:col>
      <xdr:colOff>493060</xdr:colOff>
      <xdr:row>65</xdr:row>
      <xdr:rowOff>44824</xdr:rowOff>
    </xdr:to>
    <xdr:graphicFrame macro="">
      <xdr:nvGraphicFramePr>
        <xdr:cNvPr id="2" name="Chart 1">
          <a:extLst>
            <a:ext uri="{FF2B5EF4-FFF2-40B4-BE49-F238E27FC236}">
              <a16:creationId xmlns:a16="http://schemas.microsoft.com/office/drawing/2014/main" id="{AED4FAC9-715F-41AC-B8F6-7BE19EA8B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190501</xdr:colOff>
      <xdr:row>31</xdr:row>
      <xdr:rowOff>134470</xdr:rowOff>
    </xdr:from>
    <xdr:to>
      <xdr:col>19</xdr:col>
      <xdr:colOff>627707</xdr:colOff>
      <xdr:row>43</xdr:row>
      <xdr:rowOff>135970</xdr:rowOff>
    </xdr:to>
    <xdr:graphicFrame macro="">
      <xdr:nvGraphicFramePr>
        <xdr:cNvPr id="5" name="Chart 4">
          <a:extLst>
            <a:ext uri="{FF2B5EF4-FFF2-40B4-BE49-F238E27FC236}">
              <a16:creationId xmlns:a16="http://schemas.microsoft.com/office/drawing/2014/main" id="{110E66D4-0CBF-4BE5-9B87-043EE5105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32</xdr:row>
      <xdr:rowOff>0</xdr:rowOff>
    </xdr:from>
    <xdr:to>
      <xdr:col>11</xdr:col>
      <xdr:colOff>179471</xdr:colOff>
      <xdr:row>44</xdr:row>
      <xdr:rowOff>1500</xdr:rowOff>
    </xdr:to>
    <xdr:graphicFrame macro="">
      <xdr:nvGraphicFramePr>
        <xdr:cNvPr id="6" name="Chart 5">
          <a:extLst>
            <a:ext uri="{FF2B5EF4-FFF2-40B4-BE49-F238E27FC236}">
              <a16:creationId xmlns:a16="http://schemas.microsoft.com/office/drawing/2014/main" id="{CE977548-D2E2-4854-BB6C-07650EE35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728383</xdr:colOff>
      <xdr:row>31</xdr:row>
      <xdr:rowOff>123264</xdr:rowOff>
    </xdr:from>
    <xdr:to>
      <xdr:col>29</xdr:col>
      <xdr:colOff>426000</xdr:colOff>
      <xdr:row>43</xdr:row>
      <xdr:rowOff>124764</xdr:rowOff>
    </xdr:to>
    <xdr:graphicFrame macro="">
      <xdr:nvGraphicFramePr>
        <xdr:cNvPr id="8" name="Chart 7">
          <a:extLst>
            <a:ext uri="{FF2B5EF4-FFF2-40B4-BE49-F238E27FC236}">
              <a16:creationId xmlns:a16="http://schemas.microsoft.com/office/drawing/2014/main" id="{FAB1328F-CE3E-416F-B105-D7DD1921B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537880</xdr:colOff>
      <xdr:row>31</xdr:row>
      <xdr:rowOff>134471</xdr:rowOff>
    </xdr:from>
    <xdr:to>
      <xdr:col>38</xdr:col>
      <xdr:colOff>168263</xdr:colOff>
      <xdr:row>43</xdr:row>
      <xdr:rowOff>135971</xdr:rowOff>
    </xdr:to>
    <xdr:graphicFrame macro="">
      <xdr:nvGraphicFramePr>
        <xdr:cNvPr id="9" name="Chart 8">
          <a:extLst>
            <a:ext uri="{FF2B5EF4-FFF2-40B4-BE49-F238E27FC236}">
              <a16:creationId xmlns:a16="http://schemas.microsoft.com/office/drawing/2014/main" id="{DDFA986E-8794-4CD6-80B5-B10A9B1A8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56029</xdr:colOff>
      <xdr:row>47</xdr:row>
      <xdr:rowOff>22412</xdr:rowOff>
    </xdr:from>
    <xdr:to>
      <xdr:col>29</xdr:col>
      <xdr:colOff>437029</xdr:colOff>
      <xdr:row>65</xdr:row>
      <xdr:rowOff>89647</xdr:rowOff>
    </xdr:to>
    <xdr:graphicFrame macro="">
      <xdr:nvGraphicFramePr>
        <xdr:cNvPr id="10" name="Chart 9">
          <a:extLst>
            <a:ext uri="{FF2B5EF4-FFF2-40B4-BE49-F238E27FC236}">
              <a16:creationId xmlns:a16="http://schemas.microsoft.com/office/drawing/2014/main" id="{94C007AF-FD32-4E87-803B-684E7B42E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articles/deathsinvolvingcovid19byvaccinationstatusengland/deathsoccurringbetween2januaryand2july202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igital.nhs.uk/coronavirus/shielded-patient-list/methodology/annexes" TargetMode="External"/><Relationship Id="rId2" Type="http://schemas.openxmlformats.org/officeDocument/2006/relationships/hyperlink" Target="https://www.qualityindicators.ahrq.gov/Downloads/Modules/PSI/V60-ICD10/TechSpecs/PSI_Appendix_I.pdf" TargetMode="External"/><Relationship Id="rId1" Type="http://schemas.openxmlformats.org/officeDocument/2006/relationships/hyperlink" Target="https://www.ons.gov.uk/peoplepopulationandcommunity/birthsdeathsandmarriages/deaths/methodologies/userguidetomortalitystatisticsjuly2017"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printerSettings" Target="../printerSettings/printerSettings5.bin"/><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6" Type="http://schemas.openxmlformats.org/officeDocument/2006/relationships/drawing" Target="../drawings/drawing1.xm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9AA3A-A003-4AC9-B658-3151136030CC}">
  <sheetPr>
    <pageSetUpPr fitToPage="1"/>
  </sheetPr>
  <dimension ref="A1:R25"/>
  <sheetViews>
    <sheetView showGridLines="0" zoomScaleNormal="100" workbookViewId="0"/>
  </sheetViews>
  <sheetFormatPr defaultColWidth="9.42578125" defaultRowHeight="12.75" x14ac:dyDescent="0.2"/>
  <cols>
    <col min="1" max="1" width="15.5703125" style="38" customWidth="1"/>
    <col min="2" max="2" width="9.42578125" style="17" bestFit="1" customWidth="1"/>
    <col min="3" max="16384" width="9.42578125" style="17"/>
  </cols>
  <sheetData>
    <row r="1" spans="1:18" ht="16.5" customHeight="1" x14ac:dyDescent="0.2">
      <c r="B1" s="38"/>
      <c r="C1" s="38"/>
      <c r="D1" s="38"/>
      <c r="E1" s="38"/>
      <c r="F1" s="38"/>
      <c r="G1" s="38"/>
      <c r="H1" s="38"/>
      <c r="I1" s="38"/>
      <c r="J1" s="38"/>
      <c r="K1" s="38"/>
      <c r="L1" s="38"/>
      <c r="M1" s="38"/>
      <c r="N1" s="38"/>
      <c r="O1" s="38"/>
    </row>
    <row r="2" spans="1:18" ht="17.25" customHeight="1" x14ac:dyDescent="0.2">
      <c r="A2" s="196" t="s">
        <v>0</v>
      </c>
      <c r="B2" s="199" t="s">
        <v>1</v>
      </c>
      <c r="C2" s="199"/>
      <c r="D2" s="199"/>
      <c r="E2" s="199"/>
      <c r="F2" s="199"/>
      <c r="G2" s="199"/>
      <c r="H2" s="199"/>
      <c r="I2" s="199"/>
      <c r="J2" s="199"/>
      <c r="K2" s="199"/>
      <c r="L2" s="199"/>
      <c r="M2" s="39"/>
      <c r="N2" s="39"/>
      <c r="O2" s="38"/>
    </row>
    <row r="3" spans="1:18" ht="17.100000000000001" customHeight="1" x14ac:dyDescent="0.2">
      <c r="A3" s="197"/>
      <c r="B3" s="200"/>
      <c r="C3" s="200"/>
      <c r="D3" s="200"/>
      <c r="E3" s="200"/>
      <c r="F3" s="200"/>
      <c r="G3" s="200"/>
      <c r="H3" s="200"/>
      <c r="I3" s="200"/>
      <c r="J3" s="200"/>
      <c r="K3" s="200"/>
      <c r="L3" s="200"/>
      <c r="M3" s="40"/>
      <c r="N3" s="40"/>
      <c r="O3" s="38"/>
    </row>
    <row r="4" spans="1:18" ht="12.95" customHeight="1" x14ac:dyDescent="0.2">
      <c r="A4" s="41"/>
      <c r="B4" s="42"/>
      <c r="C4" s="42"/>
      <c r="D4" s="42"/>
      <c r="E4" s="42"/>
      <c r="F4" s="42"/>
      <c r="G4" s="42"/>
      <c r="H4" s="42"/>
      <c r="I4" s="42"/>
      <c r="J4" s="43"/>
      <c r="K4" s="43"/>
      <c r="L4" s="43"/>
      <c r="M4" s="43"/>
      <c r="N4" s="43"/>
      <c r="O4" s="38"/>
    </row>
    <row r="5" spans="1:18" ht="14.45" customHeight="1" x14ac:dyDescent="0.2">
      <c r="A5" s="48" t="s">
        <v>2</v>
      </c>
      <c r="B5" s="44" t="s">
        <v>3</v>
      </c>
      <c r="C5" s="42"/>
      <c r="D5" s="42"/>
      <c r="E5" s="42"/>
      <c r="F5" s="42"/>
      <c r="G5" s="42"/>
      <c r="H5" s="42"/>
      <c r="I5" s="42"/>
      <c r="J5" s="43"/>
      <c r="K5" s="43"/>
      <c r="L5" s="43"/>
      <c r="M5" s="43"/>
      <c r="N5" s="43"/>
      <c r="O5" s="38"/>
    </row>
    <row r="6" spans="1:18" x14ac:dyDescent="0.2">
      <c r="A6" s="18"/>
      <c r="B6" s="38"/>
      <c r="C6" s="38"/>
      <c r="D6" s="38"/>
      <c r="E6" s="38"/>
      <c r="F6" s="38"/>
      <c r="G6" s="38"/>
      <c r="H6" s="38"/>
      <c r="I6" s="38"/>
      <c r="J6" s="38"/>
      <c r="K6" s="38"/>
      <c r="L6" s="38"/>
      <c r="M6" s="38"/>
      <c r="N6" s="38"/>
      <c r="O6" s="38"/>
    </row>
    <row r="7" spans="1:18" ht="14.25" x14ac:dyDescent="0.2">
      <c r="A7" s="119" t="s">
        <v>4</v>
      </c>
      <c r="B7" s="86" t="s">
        <v>5</v>
      </c>
      <c r="C7" s="86"/>
      <c r="D7" s="86"/>
      <c r="E7" s="86"/>
      <c r="F7" s="86"/>
      <c r="G7" s="38"/>
      <c r="H7" s="38"/>
      <c r="I7" s="38"/>
      <c r="J7" s="38"/>
      <c r="K7" s="38"/>
      <c r="L7" s="38"/>
      <c r="M7" s="38"/>
      <c r="N7" s="38"/>
      <c r="O7" s="38"/>
      <c r="P7" s="38"/>
      <c r="Q7" s="38"/>
      <c r="R7" s="38"/>
    </row>
    <row r="8" spans="1:18" ht="14.25" x14ac:dyDescent="0.2">
      <c r="A8" s="119" t="s">
        <v>6</v>
      </c>
      <c r="B8" s="28" t="s">
        <v>7</v>
      </c>
      <c r="C8" s="86"/>
      <c r="D8" s="86"/>
      <c r="E8" s="86"/>
      <c r="F8" s="86"/>
      <c r="G8" s="38"/>
      <c r="H8" s="38"/>
      <c r="I8" s="38"/>
      <c r="J8" s="38"/>
      <c r="K8" s="38"/>
      <c r="L8" s="38"/>
      <c r="M8" s="38"/>
      <c r="N8" s="38"/>
      <c r="O8" s="38"/>
      <c r="P8" s="38"/>
      <c r="Q8" s="38"/>
      <c r="R8" s="38"/>
    </row>
    <row r="9" spans="1:18" ht="14.25" x14ac:dyDescent="0.2">
      <c r="A9" s="119" t="s">
        <v>8</v>
      </c>
      <c r="B9" s="28" t="s">
        <v>9</v>
      </c>
      <c r="C9" s="38"/>
      <c r="D9" s="38"/>
      <c r="E9" s="38"/>
      <c r="F9" s="38"/>
      <c r="G9" s="38"/>
      <c r="H9" s="38"/>
      <c r="I9" s="38"/>
      <c r="J9" s="38"/>
      <c r="K9" s="38"/>
      <c r="L9" s="38"/>
      <c r="M9" s="38"/>
      <c r="N9" s="38"/>
      <c r="O9" s="38"/>
      <c r="P9" s="38"/>
      <c r="Q9" s="38"/>
      <c r="R9" s="38"/>
    </row>
    <row r="10" spans="1:18" ht="14.25" x14ac:dyDescent="0.2">
      <c r="A10" s="120" t="s">
        <v>10</v>
      </c>
      <c r="B10" s="38" t="s">
        <v>11</v>
      </c>
      <c r="C10" s="38"/>
      <c r="D10" s="38"/>
      <c r="E10" s="38"/>
      <c r="F10" s="38"/>
      <c r="G10" s="38"/>
      <c r="H10" s="38"/>
      <c r="I10" s="38"/>
      <c r="J10" s="38"/>
      <c r="K10" s="38"/>
      <c r="L10" s="38"/>
      <c r="M10" s="38"/>
      <c r="N10" s="38"/>
      <c r="O10" s="38"/>
      <c r="P10" s="38"/>
      <c r="Q10" s="38"/>
      <c r="R10" s="38"/>
    </row>
    <row r="11" spans="1:18" ht="14.25" x14ac:dyDescent="0.2">
      <c r="A11" s="121" t="s">
        <v>12</v>
      </c>
      <c r="B11" s="40" t="s">
        <v>13</v>
      </c>
      <c r="C11" s="40"/>
      <c r="D11" s="40"/>
      <c r="E11" s="40"/>
      <c r="F11" s="40"/>
      <c r="G11" s="124"/>
      <c r="H11" s="124"/>
      <c r="I11" s="124"/>
      <c r="J11" s="40"/>
      <c r="K11" s="40"/>
      <c r="L11" s="40"/>
      <c r="M11" s="40"/>
      <c r="N11" s="40"/>
      <c r="O11" s="38"/>
      <c r="P11" s="38"/>
      <c r="Q11" s="38"/>
      <c r="R11" s="38"/>
    </row>
    <row r="12" spans="1:18" x14ac:dyDescent="0.2">
      <c r="B12" s="38"/>
      <c r="C12" s="38"/>
      <c r="D12" s="38"/>
      <c r="E12" s="38"/>
      <c r="F12" s="38"/>
      <c r="G12" s="44"/>
      <c r="H12" s="44"/>
      <c r="I12" s="44"/>
      <c r="J12" s="38"/>
      <c r="K12" s="38"/>
      <c r="L12" s="38"/>
      <c r="M12" s="38"/>
      <c r="N12" s="38"/>
      <c r="O12" s="38"/>
    </row>
    <row r="13" spans="1:18" x14ac:dyDescent="0.2">
      <c r="B13" s="38"/>
      <c r="C13" s="38"/>
      <c r="D13" s="38"/>
      <c r="E13" s="38"/>
      <c r="F13" s="44"/>
      <c r="G13" s="44"/>
      <c r="H13" s="44"/>
      <c r="I13" s="38"/>
      <c r="J13" s="38"/>
      <c r="K13" s="38"/>
      <c r="L13" s="38"/>
      <c r="M13" s="38"/>
      <c r="N13" s="38"/>
      <c r="O13" s="38"/>
    </row>
    <row r="14" spans="1:18" ht="14.25" x14ac:dyDescent="0.2">
      <c r="A14" s="198" t="s">
        <v>14</v>
      </c>
      <c r="B14" s="198"/>
      <c r="C14" s="198"/>
      <c r="D14" s="198"/>
      <c r="E14" s="198"/>
      <c r="F14" s="198"/>
      <c r="G14" s="198"/>
      <c r="H14" s="198"/>
      <c r="I14" s="198"/>
      <c r="J14" s="198"/>
      <c r="K14" s="198"/>
      <c r="L14" s="198"/>
      <c r="M14" s="198"/>
      <c r="N14" s="198"/>
      <c r="O14" s="198"/>
    </row>
    <row r="15" spans="1:18" ht="14.25" x14ac:dyDescent="0.2">
      <c r="A15" s="122" t="s">
        <v>15</v>
      </c>
      <c r="B15" s="49"/>
      <c r="C15" s="49"/>
      <c r="D15" s="49"/>
      <c r="E15" s="49"/>
      <c r="F15" s="49"/>
      <c r="G15" s="49"/>
      <c r="H15" s="49"/>
      <c r="I15" s="49"/>
      <c r="J15" s="49"/>
      <c r="K15" s="49"/>
      <c r="L15" s="49"/>
      <c r="M15" s="49"/>
      <c r="N15" s="49"/>
      <c r="O15" s="49"/>
    </row>
    <row r="16" spans="1:18" ht="14.25" x14ac:dyDescent="0.2">
      <c r="A16" s="45"/>
      <c r="B16" s="49"/>
      <c r="C16" s="49"/>
      <c r="D16" s="49"/>
      <c r="E16" s="49"/>
      <c r="F16" s="49"/>
      <c r="G16" s="49"/>
      <c r="H16" s="49"/>
      <c r="I16" s="49"/>
      <c r="J16" s="49"/>
      <c r="K16" s="49"/>
      <c r="L16" s="49"/>
      <c r="M16" s="49"/>
      <c r="N16" s="49"/>
      <c r="O16" s="49"/>
    </row>
    <row r="17" spans="1:15" x14ac:dyDescent="0.2">
      <c r="B17" s="38"/>
      <c r="C17" s="38"/>
      <c r="D17" s="38"/>
      <c r="E17" s="38"/>
      <c r="F17" s="44"/>
      <c r="G17" s="44"/>
      <c r="H17" s="44"/>
      <c r="I17" s="38"/>
      <c r="J17" s="38"/>
      <c r="K17" s="38"/>
      <c r="L17" s="38"/>
      <c r="M17" s="38"/>
      <c r="N17" s="38"/>
      <c r="O17" s="38"/>
    </row>
    <row r="18" spans="1:15" ht="14.25" x14ac:dyDescent="0.2">
      <c r="A18" s="46" t="s">
        <v>16</v>
      </c>
      <c r="B18" s="24"/>
      <c r="C18" s="24"/>
      <c r="D18" s="24"/>
      <c r="E18" s="24"/>
      <c r="F18" s="24"/>
      <c r="G18" s="24"/>
      <c r="H18" s="24"/>
      <c r="I18" s="24"/>
      <c r="J18" s="24"/>
      <c r="K18" s="24"/>
      <c r="L18" s="24"/>
      <c r="M18" s="24"/>
      <c r="N18" s="24"/>
      <c r="O18" s="24"/>
    </row>
    <row r="19" spans="1:15" ht="14.25" x14ac:dyDescent="0.2">
      <c r="A19" s="46" t="s">
        <v>17</v>
      </c>
      <c r="B19" s="24"/>
      <c r="C19" s="24"/>
      <c r="D19" s="24"/>
      <c r="E19" s="24"/>
      <c r="F19" s="24"/>
      <c r="G19" s="24"/>
      <c r="H19" s="24"/>
      <c r="I19" s="24"/>
      <c r="J19" s="24"/>
      <c r="K19" s="24"/>
      <c r="L19" s="24"/>
      <c r="M19" s="24"/>
      <c r="N19" s="24"/>
      <c r="O19" s="24"/>
    </row>
    <row r="20" spans="1:15" ht="14.25" x14ac:dyDescent="0.2">
      <c r="A20" s="46" t="s">
        <v>18</v>
      </c>
      <c r="B20" s="24"/>
      <c r="C20" s="24"/>
      <c r="D20" s="24"/>
      <c r="E20" s="24"/>
      <c r="F20" s="24"/>
      <c r="G20" s="24"/>
      <c r="H20" s="24"/>
      <c r="I20" s="24"/>
      <c r="J20" s="24"/>
      <c r="K20" s="24"/>
      <c r="L20" s="24"/>
      <c r="M20" s="24"/>
      <c r="N20" s="24"/>
      <c r="O20" s="24"/>
    </row>
    <row r="21" spans="1:15" x14ac:dyDescent="0.2">
      <c r="B21" s="38"/>
      <c r="C21" s="38"/>
      <c r="D21" s="38"/>
      <c r="E21" s="38"/>
      <c r="F21" s="38"/>
      <c r="G21" s="44"/>
      <c r="H21" s="44"/>
      <c r="I21" s="44"/>
      <c r="J21" s="38"/>
      <c r="K21" s="38"/>
      <c r="L21" s="38"/>
      <c r="M21" s="38"/>
      <c r="N21" s="38"/>
      <c r="O21" s="38"/>
    </row>
    <row r="22" spans="1:15" x14ac:dyDescent="0.2">
      <c r="B22" s="38"/>
      <c r="C22" s="38"/>
      <c r="D22" s="38"/>
      <c r="E22" s="38"/>
      <c r="F22" s="38"/>
      <c r="G22" s="44"/>
      <c r="H22" s="44"/>
      <c r="I22" s="44"/>
      <c r="J22" s="38"/>
      <c r="K22" s="38"/>
      <c r="L22" s="38"/>
      <c r="M22" s="38"/>
      <c r="N22" s="38"/>
      <c r="O22" s="38"/>
    </row>
    <row r="23" spans="1:15" x14ac:dyDescent="0.2">
      <c r="B23" s="38"/>
      <c r="C23" s="38"/>
      <c r="D23" s="38"/>
      <c r="E23" s="38"/>
      <c r="F23" s="38"/>
      <c r="G23" s="44"/>
      <c r="H23" s="44"/>
      <c r="I23" s="44"/>
      <c r="J23" s="38"/>
      <c r="K23" s="38"/>
      <c r="L23" s="38"/>
      <c r="M23" s="38"/>
      <c r="N23" s="38"/>
      <c r="O23" s="38"/>
    </row>
    <row r="24" spans="1:15" x14ac:dyDescent="0.2">
      <c r="B24" s="38"/>
      <c r="C24" s="38"/>
      <c r="D24" s="38"/>
      <c r="E24" s="38"/>
      <c r="F24" s="38"/>
      <c r="G24" s="44"/>
      <c r="H24" s="44"/>
      <c r="I24" s="44"/>
      <c r="J24" s="38"/>
      <c r="K24" s="38"/>
      <c r="L24" s="38"/>
      <c r="M24" s="38"/>
      <c r="N24" s="38"/>
      <c r="O24" s="38"/>
    </row>
    <row r="25" spans="1:15" x14ac:dyDescent="0.2">
      <c r="G25" s="19"/>
      <c r="H25" s="19"/>
      <c r="I25" s="19"/>
    </row>
  </sheetData>
  <mergeCells count="3">
    <mergeCell ref="A2:A3"/>
    <mergeCell ref="A14:O14"/>
    <mergeCell ref="B2:L3"/>
  </mergeCells>
  <hyperlinks>
    <hyperlink ref="A5" location="Definitions!A1" display="Definitions" xr:uid="{3E1E6965-4FFC-437D-BE8D-3DF7579CF036}"/>
    <hyperlink ref="A15" r:id="rId1" xr:uid="{08429838-B2A5-4A3A-8F84-7D12D7195544}"/>
    <hyperlink ref="A7" location="'Table 1'!A2" display="Table 1" xr:uid="{59DA6B2A-A807-4B7E-93A3-E68C20799DDB}"/>
    <hyperlink ref="A8" location="'Table 2'!A2" display="Table 2" xr:uid="{271EF31C-DAF2-4D56-904A-E619EB8F5916}"/>
    <hyperlink ref="A9" location="'Table 3'!A2" display="Table 3" xr:uid="{04C61268-4371-4E00-83A0-28CD7D375CA6}"/>
    <hyperlink ref="A10" location="'Table 4'!A2" display="Table 4" xr:uid="{CB362FC6-73C4-4563-AE7B-B8609BAF1084}"/>
    <hyperlink ref="A11" location="'Table 5'!A2" display="Table 5" xr:uid="{07790F94-CDAF-4C87-9FD1-C22886CA464C}"/>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ABDD8-F26F-46C4-B62C-ECF32557BD30}">
  <dimension ref="A1:K120"/>
  <sheetViews>
    <sheetView showGridLines="0" workbookViewId="0">
      <selection activeCell="A5" sqref="A5:D11"/>
    </sheetView>
  </sheetViews>
  <sheetFormatPr defaultRowHeight="15" x14ac:dyDescent="0.25"/>
  <cols>
    <col min="1" max="1" width="11.85546875" customWidth="1"/>
    <col min="2" max="2" width="112.140625" bestFit="1" customWidth="1"/>
    <col min="4" max="4" width="12.28515625" customWidth="1"/>
    <col min="5" max="5" width="52.85546875" bestFit="1" customWidth="1"/>
  </cols>
  <sheetData>
    <row r="1" spans="1:11" x14ac:dyDescent="0.25">
      <c r="A1" s="15" t="s">
        <v>0</v>
      </c>
      <c r="B1" s="25"/>
      <c r="C1" s="25"/>
      <c r="D1" s="25"/>
      <c r="E1" s="25"/>
      <c r="F1" s="25"/>
      <c r="G1" s="22"/>
      <c r="H1" s="20"/>
      <c r="I1" s="20"/>
      <c r="J1" s="20"/>
      <c r="K1" s="20"/>
    </row>
    <row r="2" spans="1:11" x14ac:dyDescent="0.25">
      <c r="A2" s="26"/>
      <c r="B2" s="25"/>
      <c r="C2" s="25"/>
      <c r="D2" s="25"/>
      <c r="E2" s="25"/>
      <c r="F2" s="25"/>
      <c r="G2" s="22"/>
      <c r="H2" s="20"/>
      <c r="I2" s="20"/>
      <c r="J2" s="20"/>
      <c r="K2" s="20"/>
    </row>
    <row r="3" spans="1:11" x14ac:dyDescent="0.25">
      <c r="A3" s="4" t="s">
        <v>19</v>
      </c>
      <c r="B3" s="25"/>
      <c r="C3" s="25"/>
      <c r="D3" s="25"/>
      <c r="E3" s="25"/>
      <c r="F3" s="25"/>
      <c r="G3" s="22"/>
      <c r="H3" s="20"/>
      <c r="I3" s="20"/>
      <c r="J3" s="20"/>
      <c r="K3" s="20"/>
    </row>
    <row r="4" spans="1:11" s="3" customFormat="1" ht="26.45" customHeight="1" x14ac:dyDescent="0.25">
      <c r="A4" s="201" t="s">
        <v>20</v>
      </c>
      <c r="B4" s="201"/>
      <c r="C4" s="201"/>
      <c r="D4" s="201"/>
      <c r="E4" s="27"/>
      <c r="F4" s="27"/>
      <c r="G4" s="23"/>
      <c r="H4" s="13"/>
      <c r="I4" s="13"/>
      <c r="J4" s="13"/>
      <c r="K4" s="13"/>
    </row>
    <row r="5" spans="1:11" s="12" customFormat="1" ht="14.45" customHeight="1" x14ac:dyDescent="0.25">
      <c r="A5" s="202" t="s">
        <v>21</v>
      </c>
      <c r="B5" s="202"/>
      <c r="C5" s="202"/>
      <c r="D5" s="202"/>
      <c r="E5" s="27"/>
      <c r="F5" s="27"/>
      <c r="G5" s="23"/>
      <c r="H5" s="13"/>
      <c r="I5" s="13"/>
      <c r="J5" s="13"/>
      <c r="K5" s="13"/>
    </row>
    <row r="6" spans="1:11" s="20" customFormat="1" x14ac:dyDescent="0.25">
      <c r="A6" s="202"/>
      <c r="B6" s="202"/>
      <c r="C6" s="202"/>
      <c r="D6" s="202"/>
      <c r="E6" s="27"/>
      <c r="F6" s="27"/>
      <c r="G6" s="23"/>
      <c r="H6" s="13"/>
      <c r="I6" s="13"/>
      <c r="J6" s="13"/>
      <c r="K6" s="13"/>
    </row>
    <row r="7" spans="1:11" s="20" customFormat="1" x14ac:dyDescent="0.25">
      <c r="A7" s="202"/>
      <c r="B7" s="202"/>
      <c r="C7" s="202"/>
      <c r="D7" s="202"/>
      <c r="E7" s="27"/>
      <c r="F7" s="27"/>
      <c r="G7" s="23"/>
      <c r="H7" s="13"/>
      <c r="I7" s="13"/>
      <c r="J7" s="13"/>
      <c r="K7" s="13"/>
    </row>
    <row r="8" spans="1:11" s="20" customFormat="1" x14ac:dyDescent="0.25">
      <c r="A8" s="202"/>
      <c r="B8" s="202"/>
      <c r="C8" s="202"/>
      <c r="D8" s="202"/>
      <c r="E8" s="27"/>
      <c r="F8" s="27"/>
      <c r="G8" s="23"/>
      <c r="H8" s="13"/>
      <c r="I8" s="13"/>
      <c r="J8" s="13"/>
      <c r="K8" s="13"/>
    </row>
    <row r="9" spans="1:11" s="20" customFormat="1" x14ac:dyDescent="0.25">
      <c r="A9" s="202"/>
      <c r="B9" s="202"/>
      <c r="C9" s="202"/>
      <c r="D9" s="202"/>
      <c r="E9" s="27"/>
      <c r="F9" s="27"/>
      <c r="G9" s="23"/>
      <c r="H9" s="13"/>
      <c r="I9" s="13"/>
      <c r="J9" s="13"/>
      <c r="K9" s="13"/>
    </row>
    <row r="10" spans="1:11" s="5" customFormat="1" x14ac:dyDescent="0.25">
      <c r="A10" s="202"/>
      <c r="B10" s="202"/>
      <c r="C10" s="202"/>
      <c r="D10" s="202"/>
      <c r="E10" s="27"/>
      <c r="F10" s="27"/>
      <c r="G10" s="23"/>
      <c r="H10" s="13"/>
      <c r="I10" s="13"/>
      <c r="J10" s="13"/>
      <c r="K10" s="13"/>
    </row>
    <row r="11" spans="1:11" s="20" customFormat="1" x14ac:dyDescent="0.25">
      <c r="A11" s="202"/>
      <c r="B11" s="202"/>
      <c r="C11" s="202"/>
      <c r="D11" s="202"/>
      <c r="E11" s="27"/>
      <c r="F11" s="27"/>
      <c r="G11" s="23"/>
      <c r="H11" s="13"/>
      <c r="I11" s="13"/>
      <c r="J11" s="13"/>
      <c r="K11" s="13"/>
    </row>
    <row r="12" spans="1:11" s="20" customFormat="1" x14ac:dyDescent="0.25">
      <c r="A12" s="51"/>
      <c r="B12" s="51"/>
      <c r="C12" s="51"/>
      <c r="D12" s="51"/>
      <c r="E12" s="27"/>
      <c r="F12" s="27"/>
      <c r="G12" s="23"/>
      <c r="H12" s="13"/>
      <c r="I12" s="13"/>
      <c r="J12" s="13"/>
      <c r="K12" s="13"/>
    </row>
    <row r="13" spans="1:11" s="5" customFormat="1" x14ac:dyDescent="0.25">
      <c r="A13" s="11" t="s">
        <v>22</v>
      </c>
      <c r="B13" s="11" t="s">
        <v>23</v>
      </c>
      <c r="C13" s="50"/>
      <c r="D13" s="50"/>
      <c r="E13" s="27"/>
      <c r="F13" s="27"/>
      <c r="G13" s="23"/>
      <c r="H13" s="13"/>
      <c r="I13" s="13"/>
      <c r="J13" s="13"/>
      <c r="K13" s="13"/>
    </row>
    <row r="14" spans="1:11" s="5" customFormat="1" x14ac:dyDescent="0.25">
      <c r="A14" s="9" t="s">
        <v>24</v>
      </c>
      <c r="B14" s="10" t="s">
        <v>25</v>
      </c>
      <c r="C14" s="50"/>
      <c r="D14" s="50"/>
      <c r="E14" s="27"/>
      <c r="F14" s="27"/>
      <c r="G14" s="23"/>
      <c r="H14" s="13"/>
      <c r="I14" s="13"/>
      <c r="J14" s="13"/>
      <c r="K14" s="13"/>
    </row>
    <row r="15" spans="1:11" s="5" customFormat="1" x14ac:dyDescent="0.25">
      <c r="A15" s="9" t="s">
        <v>26</v>
      </c>
      <c r="B15" s="10" t="s">
        <v>27</v>
      </c>
      <c r="C15" s="50"/>
      <c r="D15" s="50"/>
      <c r="E15" s="27"/>
      <c r="F15" s="27"/>
      <c r="G15" s="23"/>
      <c r="H15" s="13"/>
      <c r="I15" s="13"/>
      <c r="J15" s="13"/>
      <c r="K15" s="13"/>
    </row>
    <row r="16" spans="1:11" s="20" customFormat="1" x14ac:dyDescent="0.25">
      <c r="A16" s="6"/>
      <c r="B16" s="7"/>
      <c r="C16" s="50"/>
      <c r="D16" s="50"/>
      <c r="E16" s="27"/>
      <c r="F16" s="27"/>
      <c r="G16" s="23"/>
      <c r="H16" s="13"/>
      <c r="I16" s="13"/>
      <c r="J16" s="13"/>
      <c r="K16" s="13"/>
    </row>
    <row r="17" spans="1:11" s="20" customFormat="1" x14ac:dyDescent="0.25">
      <c r="A17" s="21" t="s">
        <v>28</v>
      </c>
      <c r="B17" s="7"/>
      <c r="C17" s="50"/>
      <c r="D17" s="50"/>
      <c r="E17" s="27"/>
      <c r="F17" s="27"/>
      <c r="G17" s="23"/>
      <c r="H17" s="13"/>
      <c r="I17" s="13"/>
      <c r="J17" s="13"/>
      <c r="K17" s="13"/>
    </row>
    <row r="18" spans="1:11" s="8" customFormat="1" x14ac:dyDescent="0.25">
      <c r="A18" s="28" t="s">
        <v>29</v>
      </c>
      <c r="B18" s="7"/>
      <c r="C18" s="50"/>
      <c r="D18" s="50"/>
      <c r="E18" s="27"/>
      <c r="F18" s="27"/>
      <c r="G18" s="23"/>
      <c r="H18" s="13"/>
      <c r="I18" s="13"/>
      <c r="J18" s="13"/>
      <c r="K18" s="13"/>
    </row>
    <row r="19" spans="1:11" s="20" customFormat="1" x14ac:dyDescent="0.25">
      <c r="A19" s="28"/>
      <c r="B19" s="29" t="s">
        <v>30</v>
      </c>
      <c r="C19" s="50"/>
      <c r="D19" s="50"/>
      <c r="E19" s="27"/>
      <c r="F19" s="27"/>
      <c r="G19" s="23"/>
      <c r="H19" s="13"/>
      <c r="I19" s="13"/>
      <c r="J19" s="13"/>
      <c r="K19" s="13"/>
    </row>
    <row r="20" spans="1:11" s="20" customFormat="1" x14ac:dyDescent="0.25">
      <c r="A20" s="28"/>
      <c r="B20" s="29" t="s">
        <v>31</v>
      </c>
      <c r="C20" s="50"/>
      <c r="D20" s="50"/>
      <c r="E20" s="27"/>
      <c r="F20" s="27"/>
      <c r="G20" s="23"/>
      <c r="H20" s="13"/>
      <c r="I20" s="13"/>
      <c r="J20" s="13"/>
      <c r="K20" s="13"/>
    </row>
    <row r="21" spans="1:11" s="20" customFormat="1" x14ac:dyDescent="0.25">
      <c r="A21" s="28"/>
      <c r="B21" s="29" t="s">
        <v>32</v>
      </c>
      <c r="C21" s="50"/>
      <c r="D21" s="50"/>
      <c r="E21" s="27"/>
      <c r="F21" s="27"/>
      <c r="G21" s="23"/>
      <c r="H21" s="13"/>
      <c r="I21" s="13"/>
      <c r="J21" s="13"/>
      <c r="K21" s="13"/>
    </row>
    <row r="22" spans="1:11" s="20" customFormat="1" x14ac:dyDescent="0.25">
      <c r="A22" s="28"/>
      <c r="B22" s="29" t="s">
        <v>33</v>
      </c>
      <c r="C22" s="50"/>
      <c r="D22" s="50"/>
      <c r="E22" s="27"/>
      <c r="F22" s="27"/>
      <c r="G22" s="23"/>
      <c r="H22" s="13"/>
      <c r="I22" s="13"/>
      <c r="J22" s="13"/>
      <c r="K22" s="13"/>
    </row>
    <row r="23" spans="1:11" s="8" customFormat="1" x14ac:dyDescent="0.25">
      <c r="A23" s="6"/>
      <c r="B23" s="29" t="s">
        <v>34</v>
      </c>
      <c r="C23" s="50"/>
      <c r="D23" s="50"/>
      <c r="E23" s="27"/>
      <c r="F23" s="27"/>
      <c r="G23" s="23"/>
      <c r="H23" s="13"/>
      <c r="I23" s="13"/>
      <c r="J23" s="13"/>
      <c r="K23" s="13"/>
    </row>
    <row r="24" spans="1:11" s="20" customFormat="1" x14ac:dyDescent="0.25">
      <c r="A24" s="6"/>
      <c r="B24" s="29"/>
      <c r="C24" s="50"/>
      <c r="D24" s="50"/>
      <c r="E24" s="27"/>
      <c r="F24" s="27"/>
      <c r="G24" s="23"/>
      <c r="H24" s="13"/>
      <c r="I24" s="13"/>
      <c r="J24" s="13"/>
      <c r="K24" s="13"/>
    </row>
    <row r="25" spans="1:11" s="20" customFormat="1" x14ac:dyDescent="0.25">
      <c r="A25" s="202" t="s">
        <v>35</v>
      </c>
      <c r="B25" s="202"/>
      <c r="C25" s="50"/>
      <c r="D25" s="50"/>
      <c r="E25" s="27"/>
      <c r="F25" s="27"/>
      <c r="G25" s="23"/>
      <c r="H25" s="13"/>
      <c r="I25" s="13"/>
      <c r="J25" s="13"/>
      <c r="K25" s="13"/>
    </row>
    <row r="26" spans="1:11" s="20" customFormat="1" x14ac:dyDescent="0.25">
      <c r="A26" s="202"/>
      <c r="B26" s="202"/>
      <c r="C26" s="50"/>
      <c r="D26" s="50"/>
      <c r="E26" s="27"/>
      <c r="F26" s="27"/>
      <c r="G26" s="23"/>
      <c r="H26" s="13"/>
      <c r="I26" s="13"/>
      <c r="J26" s="13"/>
      <c r="K26" s="13"/>
    </row>
    <row r="27" spans="1:11" s="20" customFormat="1" x14ac:dyDescent="0.25">
      <c r="A27" s="6"/>
      <c r="B27" s="51"/>
      <c r="C27" s="50"/>
      <c r="D27" s="50"/>
      <c r="E27" s="27"/>
      <c r="F27" s="27"/>
      <c r="G27" s="23"/>
      <c r="H27" s="13"/>
      <c r="I27" s="13"/>
      <c r="J27" s="13"/>
      <c r="K27" s="13"/>
    </row>
    <row r="28" spans="1:11" s="8" customFormat="1" x14ac:dyDescent="0.25">
      <c r="A28" s="14" t="s">
        <v>36</v>
      </c>
      <c r="B28" s="29"/>
      <c r="C28" s="50"/>
      <c r="D28" s="50"/>
      <c r="E28" s="27"/>
      <c r="F28" s="27"/>
      <c r="G28" s="23"/>
      <c r="H28" s="13"/>
      <c r="I28" s="13"/>
      <c r="J28" s="13"/>
      <c r="K28" s="13"/>
    </row>
    <row r="29" spans="1:11" s="12" customFormat="1" x14ac:dyDescent="0.25">
      <c r="A29" s="6" t="s">
        <v>37</v>
      </c>
      <c r="B29" s="7"/>
      <c r="C29" s="50"/>
      <c r="D29" s="50"/>
      <c r="E29" s="27"/>
      <c r="F29" s="27"/>
      <c r="G29" s="23"/>
      <c r="H29" s="13"/>
      <c r="I29" s="13"/>
      <c r="J29" s="13"/>
      <c r="K29" s="13"/>
    </row>
    <row r="30" spans="1:11" s="12" customFormat="1" ht="64.5" x14ac:dyDescent="0.25">
      <c r="A30" s="6"/>
      <c r="B30" s="7" t="s">
        <v>38</v>
      </c>
      <c r="C30" s="50"/>
      <c r="D30" s="50"/>
      <c r="E30" s="27"/>
      <c r="F30" s="27"/>
      <c r="G30" s="23"/>
      <c r="H30" s="13"/>
      <c r="I30" s="13"/>
      <c r="J30" s="13"/>
      <c r="K30" s="13"/>
    </row>
    <row r="31" spans="1:11" s="12" customFormat="1" ht="51" x14ac:dyDescent="0.25">
      <c r="A31" s="6"/>
      <c r="B31" s="16" t="s">
        <v>39</v>
      </c>
      <c r="C31" s="50"/>
      <c r="D31" s="50"/>
      <c r="E31" s="27"/>
      <c r="F31" s="27"/>
      <c r="G31" s="23"/>
      <c r="H31" s="13"/>
      <c r="I31" s="13"/>
      <c r="J31" s="13"/>
      <c r="K31" s="13"/>
    </row>
    <row r="32" spans="1:11" s="12" customFormat="1" x14ac:dyDescent="0.25">
      <c r="A32" s="6"/>
      <c r="B32" s="7" t="s">
        <v>40</v>
      </c>
      <c r="C32" s="50"/>
      <c r="D32" s="50"/>
      <c r="E32" s="27"/>
      <c r="F32" s="27"/>
      <c r="G32" s="23"/>
      <c r="H32" s="13"/>
      <c r="I32" s="13"/>
      <c r="J32" s="13"/>
      <c r="K32" s="13"/>
    </row>
    <row r="33" spans="1:7" x14ac:dyDescent="0.25">
      <c r="A33" s="6"/>
      <c r="B33" s="7"/>
      <c r="C33" s="50"/>
      <c r="D33" s="50"/>
      <c r="E33" s="27"/>
      <c r="F33" s="25"/>
      <c r="G33" s="22"/>
    </row>
    <row r="34" spans="1:7" x14ac:dyDescent="0.25">
      <c r="A34" s="1"/>
      <c r="B34" s="2"/>
      <c r="C34" s="25"/>
      <c r="D34" s="25"/>
      <c r="E34" s="25"/>
      <c r="F34" s="25"/>
      <c r="G34" s="22"/>
    </row>
    <row r="35" spans="1:7" x14ac:dyDescent="0.25">
      <c r="A35" s="30" t="s">
        <v>41</v>
      </c>
      <c r="B35" s="31" t="s">
        <v>42</v>
      </c>
      <c r="C35" s="25"/>
      <c r="D35" s="32" t="s">
        <v>43</v>
      </c>
      <c r="E35" s="33" t="s">
        <v>23</v>
      </c>
      <c r="F35" s="25"/>
      <c r="G35" s="22"/>
    </row>
    <row r="36" spans="1:7" x14ac:dyDescent="0.25">
      <c r="A36" s="34" t="s">
        <v>44</v>
      </c>
      <c r="B36" s="35" t="s">
        <v>45</v>
      </c>
      <c r="C36" s="25"/>
      <c r="D36" s="34" t="s">
        <v>46</v>
      </c>
      <c r="E36" s="35" t="s">
        <v>47</v>
      </c>
      <c r="F36" s="25"/>
      <c r="G36" s="22"/>
    </row>
    <row r="37" spans="1:7" x14ac:dyDescent="0.25">
      <c r="A37" s="34" t="s">
        <v>48</v>
      </c>
      <c r="B37" s="35" t="s">
        <v>49</v>
      </c>
      <c r="C37" s="25"/>
      <c r="D37" s="34" t="s">
        <v>50</v>
      </c>
      <c r="E37" s="35" t="s">
        <v>51</v>
      </c>
      <c r="F37" s="25"/>
      <c r="G37" s="22"/>
    </row>
    <row r="38" spans="1:7" x14ac:dyDescent="0.25">
      <c r="A38" s="34" t="s">
        <v>52</v>
      </c>
      <c r="B38" s="35" t="s">
        <v>53</v>
      </c>
      <c r="C38" s="25"/>
      <c r="D38" s="34" t="s">
        <v>54</v>
      </c>
      <c r="E38" s="35" t="s">
        <v>55</v>
      </c>
      <c r="F38" s="25"/>
      <c r="G38" s="22"/>
    </row>
    <row r="39" spans="1:7" x14ac:dyDescent="0.25">
      <c r="A39" s="34" t="s">
        <v>56</v>
      </c>
      <c r="B39" s="35" t="s">
        <v>57</v>
      </c>
      <c r="C39" s="25"/>
      <c r="D39" s="34" t="s">
        <v>58</v>
      </c>
      <c r="E39" s="35" t="s">
        <v>51</v>
      </c>
      <c r="F39" s="25"/>
      <c r="G39" s="22"/>
    </row>
    <row r="40" spans="1:7" x14ac:dyDescent="0.25">
      <c r="A40" s="34" t="s">
        <v>59</v>
      </c>
      <c r="B40" s="35" t="s">
        <v>60</v>
      </c>
      <c r="C40" s="25"/>
      <c r="D40" s="34" t="s">
        <v>61</v>
      </c>
      <c r="E40" s="35" t="s">
        <v>51</v>
      </c>
      <c r="F40" s="25"/>
      <c r="G40" s="22"/>
    </row>
    <row r="41" spans="1:7" x14ac:dyDescent="0.25">
      <c r="A41" s="34" t="s">
        <v>62</v>
      </c>
      <c r="B41" s="35" t="s">
        <v>63</v>
      </c>
      <c r="C41" s="25"/>
      <c r="D41" s="34" t="s">
        <v>64</v>
      </c>
      <c r="E41" s="35" t="s">
        <v>51</v>
      </c>
      <c r="F41" s="25"/>
      <c r="G41" s="22"/>
    </row>
    <row r="42" spans="1:7" x14ac:dyDescent="0.25">
      <c r="A42" s="34" t="s">
        <v>65</v>
      </c>
      <c r="B42" s="35" t="s">
        <v>66</v>
      </c>
      <c r="C42" s="25"/>
      <c r="D42" s="34" t="s">
        <v>67</v>
      </c>
      <c r="E42" s="35" t="s">
        <v>51</v>
      </c>
      <c r="F42" s="25"/>
      <c r="G42" s="22"/>
    </row>
    <row r="43" spans="1:7" x14ac:dyDescent="0.25">
      <c r="A43" s="34" t="s">
        <v>68</v>
      </c>
      <c r="B43" s="35" t="s">
        <v>69</v>
      </c>
      <c r="C43" s="25"/>
      <c r="D43" s="34" t="s">
        <v>70</v>
      </c>
      <c r="E43" s="35" t="s">
        <v>51</v>
      </c>
      <c r="F43" s="25"/>
      <c r="G43" s="22"/>
    </row>
    <row r="44" spans="1:7" x14ac:dyDescent="0.25">
      <c r="A44" s="34" t="s">
        <v>71</v>
      </c>
      <c r="B44" s="35" t="s">
        <v>72</v>
      </c>
      <c r="C44" s="25"/>
      <c r="D44" s="34" t="s">
        <v>73</v>
      </c>
      <c r="E44" s="35" t="s">
        <v>51</v>
      </c>
      <c r="F44" s="25"/>
      <c r="G44" s="22"/>
    </row>
    <row r="45" spans="1:7" x14ac:dyDescent="0.25">
      <c r="A45" s="34" t="s">
        <v>74</v>
      </c>
      <c r="B45" s="35" t="s">
        <v>75</v>
      </c>
      <c r="C45" s="25"/>
      <c r="D45" s="34" t="s">
        <v>76</v>
      </c>
      <c r="E45" s="35" t="s">
        <v>55</v>
      </c>
      <c r="F45" s="25"/>
      <c r="G45" s="22"/>
    </row>
    <row r="46" spans="1:7" x14ac:dyDescent="0.25">
      <c r="A46" s="34" t="s">
        <v>77</v>
      </c>
      <c r="B46" s="35" t="s">
        <v>78</v>
      </c>
      <c r="C46" s="25"/>
      <c r="D46" s="34" t="s">
        <v>79</v>
      </c>
      <c r="E46" s="35" t="s">
        <v>80</v>
      </c>
      <c r="F46" s="25"/>
      <c r="G46" s="22"/>
    </row>
    <row r="47" spans="1:7" x14ac:dyDescent="0.25">
      <c r="A47" s="34" t="s">
        <v>81</v>
      </c>
      <c r="B47" s="35" t="s">
        <v>82</v>
      </c>
      <c r="C47" s="25"/>
      <c r="D47" s="34" t="s">
        <v>83</v>
      </c>
      <c r="E47" s="35" t="s">
        <v>80</v>
      </c>
      <c r="F47" s="25"/>
      <c r="G47" s="22"/>
    </row>
    <row r="48" spans="1:7" x14ac:dyDescent="0.25">
      <c r="A48" s="34" t="s">
        <v>84</v>
      </c>
      <c r="B48" s="35" t="s">
        <v>85</v>
      </c>
      <c r="C48" s="25"/>
      <c r="D48" s="34" t="s">
        <v>86</v>
      </c>
      <c r="E48" s="35" t="s">
        <v>80</v>
      </c>
      <c r="F48" s="25"/>
      <c r="G48" s="22"/>
    </row>
    <row r="49" spans="1:7" x14ac:dyDescent="0.25">
      <c r="A49" s="34" t="s">
        <v>87</v>
      </c>
      <c r="B49" s="35" t="s">
        <v>88</v>
      </c>
      <c r="C49" s="25"/>
      <c r="D49" s="34" t="s">
        <v>89</v>
      </c>
      <c r="E49" s="35" t="s">
        <v>90</v>
      </c>
      <c r="F49" s="25"/>
      <c r="G49" s="22"/>
    </row>
    <row r="50" spans="1:7" x14ac:dyDescent="0.25">
      <c r="A50" s="34" t="s">
        <v>91</v>
      </c>
      <c r="B50" s="35" t="s">
        <v>92</v>
      </c>
      <c r="C50" s="25"/>
      <c r="D50" s="34" t="s">
        <v>93</v>
      </c>
      <c r="E50" s="35" t="s">
        <v>94</v>
      </c>
      <c r="F50" s="25"/>
      <c r="G50" s="22"/>
    </row>
    <row r="51" spans="1:7" x14ac:dyDescent="0.25">
      <c r="A51" s="34" t="s">
        <v>95</v>
      </c>
      <c r="B51" s="35" t="s">
        <v>96</v>
      </c>
      <c r="C51" s="25"/>
      <c r="D51" s="34" t="s">
        <v>97</v>
      </c>
      <c r="E51" s="35" t="s">
        <v>98</v>
      </c>
      <c r="F51" s="25"/>
      <c r="G51" s="22"/>
    </row>
    <row r="52" spans="1:7" x14ac:dyDescent="0.25">
      <c r="A52" s="34" t="s">
        <v>99</v>
      </c>
      <c r="B52" s="35" t="s">
        <v>100</v>
      </c>
      <c r="C52" s="25"/>
      <c r="D52" s="34" t="s">
        <v>101</v>
      </c>
      <c r="E52" s="35" t="s">
        <v>102</v>
      </c>
      <c r="F52" s="25"/>
      <c r="G52" s="22"/>
    </row>
    <row r="53" spans="1:7" x14ac:dyDescent="0.25">
      <c r="A53" s="34" t="s">
        <v>103</v>
      </c>
      <c r="B53" s="35" t="s">
        <v>104</v>
      </c>
      <c r="C53" s="25"/>
      <c r="D53" s="34" t="s">
        <v>105</v>
      </c>
      <c r="E53" s="35" t="s">
        <v>106</v>
      </c>
      <c r="F53" s="25"/>
      <c r="G53" s="22"/>
    </row>
    <row r="54" spans="1:7" x14ac:dyDescent="0.25">
      <c r="A54" s="34" t="s">
        <v>107</v>
      </c>
      <c r="B54" s="35" t="s">
        <v>108</v>
      </c>
      <c r="C54" s="25"/>
      <c r="D54" s="34" t="s">
        <v>109</v>
      </c>
      <c r="E54" s="35" t="s">
        <v>110</v>
      </c>
      <c r="F54" s="25"/>
      <c r="G54" s="22"/>
    </row>
    <row r="55" spans="1:7" x14ac:dyDescent="0.25">
      <c r="A55" s="34" t="s">
        <v>111</v>
      </c>
      <c r="B55" s="35" t="s">
        <v>112</v>
      </c>
      <c r="C55" s="25"/>
      <c r="D55" s="34" t="s">
        <v>113</v>
      </c>
      <c r="E55" s="35" t="s">
        <v>114</v>
      </c>
      <c r="F55" s="25"/>
      <c r="G55" s="22"/>
    </row>
    <row r="56" spans="1:7" x14ac:dyDescent="0.25">
      <c r="A56" s="34" t="s">
        <v>115</v>
      </c>
      <c r="B56" s="35" t="s">
        <v>116</v>
      </c>
      <c r="C56" s="25"/>
      <c r="D56" s="34" t="s">
        <v>117</v>
      </c>
      <c r="E56" s="35" t="s">
        <v>118</v>
      </c>
      <c r="F56" s="25"/>
      <c r="G56" s="22"/>
    </row>
    <row r="57" spans="1:7" x14ac:dyDescent="0.25">
      <c r="A57" s="34" t="s">
        <v>119</v>
      </c>
      <c r="B57" s="35" t="s">
        <v>120</v>
      </c>
      <c r="C57" s="25"/>
      <c r="D57" s="34" t="s">
        <v>121</v>
      </c>
      <c r="E57" s="35" t="s">
        <v>122</v>
      </c>
      <c r="F57" s="25"/>
      <c r="G57" s="22"/>
    </row>
    <row r="58" spans="1:7" x14ac:dyDescent="0.25">
      <c r="A58" s="34" t="s">
        <v>123</v>
      </c>
      <c r="B58" s="35" t="s">
        <v>124</v>
      </c>
      <c r="C58" s="25"/>
      <c r="D58" s="34" t="s">
        <v>125</v>
      </c>
      <c r="E58" s="35" t="s">
        <v>114</v>
      </c>
      <c r="F58" s="25"/>
      <c r="G58" s="22"/>
    </row>
    <row r="59" spans="1:7" x14ac:dyDescent="0.25">
      <c r="A59" s="34" t="s">
        <v>126</v>
      </c>
      <c r="B59" s="35" t="s">
        <v>127</v>
      </c>
      <c r="C59" s="25"/>
      <c r="D59" s="34" t="s">
        <v>128</v>
      </c>
      <c r="E59" s="35" t="s">
        <v>118</v>
      </c>
      <c r="F59" s="25"/>
      <c r="G59" s="22"/>
    </row>
    <row r="60" spans="1:7" x14ac:dyDescent="0.25">
      <c r="A60" s="34" t="s">
        <v>129</v>
      </c>
      <c r="B60" s="35" t="s">
        <v>130</v>
      </c>
      <c r="C60" s="25"/>
      <c r="D60" s="34" t="s">
        <v>131</v>
      </c>
      <c r="E60" s="35" t="s">
        <v>114</v>
      </c>
      <c r="F60" s="25"/>
      <c r="G60" s="22"/>
    </row>
    <row r="61" spans="1:7" x14ac:dyDescent="0.25">
      <c r="A61" s="34" t="s">
        <v>132</v>
      </c>
      <c r="B61" s="35" t="s">
        <v>133</v>
      </c>
      <c r="C61" s="25"/>
      <c r="D61" s="34" t="s">
        <v>134</v>
      </c>
      <c r="E61" s="35" t="s">
        <v>114</v>
      </c>
      <c r="F61" s="25"/>
      <c r="G61" s="22"/>
    </row>
    <row r="62" spans="1:7" x14ac:dyDescent="0.25">
      <c r="A62" s="34" t="s">
        <v>135</v>
      </c>
      <c r="B62" s="35" t="s">
        <v>136</v>
      </c>
      <c r="C62" s="25"/>
      <c r="D62" s="34" t="s">
        <v>137</v>
      </c>
      <c r="E62" s="35" t="s">
        <v>114</v>
      </c>
      <c r="F62" s="25"/>
      <c r="G62" s="22"/>
    </row>
    <row r="63" spans="1:7" x14ac:dyDescent="0.25">
      <c r="A63" s="34" t="s">
        <v>138</v>
      </c>
      <c r="B63" s="35" t="s">
        <v>139</v>
      </c>
      <c r="C63" s="25"/>
      <c r="D63" s="34" t="s">
        <v>140</v>
      </c>
      <c r="E63" s="35" t="s">
        <v>118</v>
      </c>
      <c r="F63" s="25"/>
      <c r="G63" s="22"/>
    </row>
    <row r="64" spans="1:7" x14ac:dyDescent="0.25">
      <c r="A64" s="34" t="s">
        <v>141</v>
      </c>
      <c r="B64" s="35" t="s">
        <v>142</v>
      </c>
      <c r="C64" s="25"/>
      <c r="D64" s="34" t="s">
        <v>143</v>
      </c>
      <c r="E64" s="35" t="s">
        <v>122</v>
      </c>
      <c r="F64" s="25"/>
      <c r="G64" s="22"/>
    </row>
    <row r="65" spans="1:7" x14ac:dyDescent="0.25">
      <c r="A65" s="34" t="s">
        <v>144</v>
      </c>
      <c r="B65" s="35" t="s">
        <v>145</v>
      </c>
      <c r="C65" s="25"/>
      <c r="D65" s="34" t="s">
        <v>146</v>
      </c>
      <c r="E65" s="35" t="s">
        <v>147</v>
      </c>
      <c r="F65" s="25"/>
      <c r="G65" s="22"/>
    </row>
    <row r="66" spans="1:7" x14ac:dyDescent="0.25">
      <c r="A66" s="34" t="s">
        <v>148</v>
      </c>
      <c r="B66" s="35" t="s">
        <v>149</v>
      </c>
      <c r="C66" s="25"/>
      <c r="D66" s="34" t="s">
        <v>150</v>
      </c>
      <c r="E66" s="35" t="s">
        <v>151</v>
      </c>
      <c r="F66" s="25"/>
      <c r="G66" s="22"/>
    </row>
    <row r="67" spans="1:7" x14ac:dyDescent="0.25">
      <c r="A67" s="34" t="s">
        <v>152</v>
      </c>
      <c r="B67" s="35" t="s">
        <v>153</v>
      </c>
      <c r="C67" s="25"/>
      <c r="D67" s="34" t="s">
        <v>154</v>
      </c>
      <c r="E67" s="35" t="s">
        <v>155</v>
      </c>
      <c r="F67" s="25"/>
      <c r="G67" s="22"/>
    </row>
    <row r="68" spans="1:7" x14ac:dyDescent="0.25">
      <c r="A68" s="34" t="s">
        <v>156</v>
      </c>
      <c r="B68" s="35" t="s">
        <v>157</v>
      </c>
      <c r="C68" s="25"/>
      <c r="D68" s="34" t="s">
        <v>158</v>
      </c>
      <c r="E68" s="35" t="s">
        <v>147</v>
      </c>
      <c r="F68" s="25"/>
      <c r="G68" s="22"/>
    </row>
    <row r="69" spans="1:7" x14ac:dyDescent="0.25">
      <c r="A69" s="34" t="s">
        <v>159</v>
      </c>
      <c r="B69" s="35" t="s">
        <v>160</v>
      </c>
      <c r="C69" s="25"/>
      <c r="D69" s="34" t="s">
        <v>161</v>
      </c>
      <c r="E69" s="35" t="s">
        <v>151</v>
      </c>
      <c r="F69" s="25"/>
      <c r="G69" s="22"/>
    </row>
    <row r="70" spans="1:7" x14ac:dyDescent="0.25">
      <c r="A70" s="34" t="s">
        <v>162</v>
      </c>
      <c r="B70" s="35" t="s">
        <v>163</v>
      </c>
      <c r="C70" s="25"/>
      <c r="D70" s="34" t="s">
        <v>164</v>
      </c>
      <c r="E70" s="35" t="s">
        <v>155</v>
      </c>
      <c r="F70" s="25"/>
      <c r="G70" s="22"/>
    </row>
    <row r="71" spans="1:7" x14ac:dyDescent="0.25">
      <c r="A71" s="34" t="s">
        <v>165</v>
      </c>
      <c r="B71" s="35" t="s">
        <v>166</v>
      </c>
      <c r="C71" s="25"/>
      <c r="D71" s="34" t="s">
        <v>167</v>
      </c>
      <c r="E71" s="35" t="s">
        <v>168</v>
      </c>
      <c r="F71" s="25"/>
      <c r="G71" s="22"/>
    </row>
    <row r="72" spans="1:7" x14ac:dyDescent="0.25">
      <c r="A72" s="34" t="s">
        <v>169</v>
      </c>
      <c r="B72" s="35" t="s">
        <v>170</v>
      </c>
      <c r="C72" s="25"/>
      <c r="D72" s="34" t="s">
        <v>171</v>
      </c>
      <c r="E72" s="35" t="s">
        <v>172</v>
      </c>
      <c r="F72" s="25"/>
      <c r="G72" s="22"/>
    </row>
    <row r="73" spans="1:7" x14ac:dyDescent="0.25">
      <c r="A73" s="34" t="s">
        <v>173</v>
      </c>
      <c r="B73" s="35" t="s">
        <v>174</v>
      </c>
      <c r="C73" s="25"/>
      <c r="D73" s="34" t="s">
        <v>175</v>
      </c>
      <c r="E73" s="35" t="s">
        <v>176</v>
      </c>
      <c r="F73" s="25"/>
      <c r="G73" s="22"/>
    </row>
    <row r="74" spans="1:7" x14ac:dyDescent="0.25">
      <c r="A74" s="34" t="s">
        <v>177</v>
      </c>
      <c r="B74" s="35" t="s">
        <v>178</v>
      </c>
      <c r="C74" s="25"/>
      <c r="D74" s="34" t="s">
        <v>179</v>
      </c>
      <c r="E74" s="35" t="s">
        <v>180</v>
      </c>
      <c r="F74" s="25"/>
      <c r="G74" s="22"/>
    </row>
    <row r="75" spans="1:7" x14ac:dyDescent="0.25">
      <c r="A75" s="34" t="s">
        <v>181</v>
      </c>
      <c r="B75" s="35" t="s">
        <v>182</v>
      </c>
      <c r="C75" s="25"/>
      <c r="D75" s="34" t="s">
        <v>183</v>
      </c>
      <c r="E75" s="35" t="s">
        <v>184</v>
      </c>
      <c r="F75" s="25"/>
      <c r="G75" s="22"/>
    </row>
    <row r="76" spans="1:7" x14ac:dyDescent="0.25">
      <c r="A76" s="34" t="s">
        <v>185</v>
      </c>
      <c r="B76" s="35" t="s">
        <v>186</v>
      </c>
      <c r="C76" s="25"/>
      <c r="D76" s="34" t="s">
        <v>187</v>
      </c>
      <c r="E76" s="35" t="s">
        <v>188</v>
      </c>
      <c r="F76" s="25"/>
      <c r="G76" s="22"/>
    </row>
    <row r="77" spans="1:7" x14ac:dyDescent="0.25">
      <c r="A77" s="34" t="s">
        <v>189</v>
      </c>
      <c r="B77" s="35" t="s">
        <v>190</v>
      </c>
      <c r="C77" s="25"/>
      <c r="D77" s="34" t="s">
        <v>191</v>
      </c>
      <c r="E77" s="35" t="s">
        <v>192</v>
      </c>
      <c r="F77" s="25"/>
      <c r="G77" s="22"/>
    </row>
    <row r="78" spans="1:7" x14ac:dyDescent="0.25">
      <c r="A78" s="34" t="s">
        <v>193</v>
      </c>
      <c r="B78" s="35" t="s">
        <v>194</v>
      </c>
      <c r="C78" s="25"/>
      <c r="D78" s="34" t="s">
        <v>195</v>
      </c>
      <c r="E78" s="35" t="s">
        <v>196</v>
      </c>
      <c r="F78" s="25"/>
      <c r="G78" s="22"/>
    </row>
    <row r="79" spans="1:7" x14ac:dyDescent="0.25">
      <c r="A79" s="34" t="s">
        <v>197</v>
      </c>
      <c r="B79" s="35" t="s">
        <v>198</v>
      </c>
      <c r="C79" s="25"/>
      <c r="D79" s="34" t="s">
        <v>199</v>
      </c>
      <c r="E79" s="35" t="s">
        <v>200</v>
      </c>
      <c r="F79" s="25"/>
      <c r="G79" s="22"/>
    </row>
    <row r="80" spans="1:7" x14ac:dyDescent="0.25">
      <c r="A80" s="34" t="s">
        <v>201</v>
      </c>
      <c r="B80" s="35" t="s">
        <v>202</v>
      </c>
      <c r="C80" s="25"/>
      <c r="D80" s="34" t="s">
        <v>203</v>
      </c>
      <c r="E80" s="35" t="s">
        <v>204</v>
      </c>
      <c r="F80" s="25"/>
      <c r="G80" s="22"/>
    </row>
    <row r="81" spans="1:7" x14ac:dyDescent="0.25">
      <c r="A81" s="34" t="s">
        <v>205</v>
      </c>
      <c r="B81" s="35" t="s">
        <v>206</v>
      </c>
      <c r="C81" s="25"/>
      <c r="D81" s="34" t="s">
        <v>207</v>
      </c>
      <c r="E81" s="35" t="s">
        <v>208</v>
      </c>
      <c r="F81" s="25"/>
      <c r="G81" s="22"/>
    </row>
    <row r="82" spans="1:7" x14ac:dyDescent="0.25">
      <c r="A82" s="34" t="s">
        <v>209</v>
      </c>
      <c r="B82" s="35" t="s">
        <v>210</v>
      </c>
      <c r="C82" s="25"/>
      <c r="D82" s="34" t="s">
        <v>211</v>
      </c>
      <c r="E82" s="35" t="s">
        <v>212</v>
      </c>
      <c r="F82" s="25"/>
      <c r="G82" s="22"/>
    </row>
    <row r="83" spans="1:7" x14ac:dyDescent="0.25">
      <c r="A83" s="34" t="s">
        <v>213</v>
      </c>
      <c r="B83" s="35" t="s">
        <v>214</v>
      </c>
      <c r="C83" s="25"/>
      <c r="D83" s="34" t="s">
        <v>215</v>
      </c>
      <c r="E83" s="35" t="s">
        <v>216</v>
      </c>
      <c r="F83" s="25"/>
      <c r="G83" s="22"/>
    </row>
    <row r="84" spans="1:7" x14ac:dyDescent="0.25">
      <c r="A84" s="34" t="s">
        <v>217</v>
      </c>
      <c r="B84" s="35" t="s">
        <v>218</v>
      </c>
      <c r="C84" s="25"/>
      <c r="D84" s="34" t="s">
        <v>219</v>
      </c>
      <c r="E84" s="35" t="s">
        <v>220</v>
      </c>
      <c r="F84" s="25"/>
      <c r="G84" s="22"/>
    </row>
    <row r="85" spans="1:7" x14ac:dyDescent="0.25">
      <c r="A85" s="34" t="s">
        <v>221</v>
      </c>
      <c r="B85" s="35" t="s">
        <v>222</v>
      </c>
      <c r="C85" s="25"/>
      <c r="D85" s="34" t="s">
        <v>223</v>
      </c>
      <c r="E85" s="35" t="s">
        <v>224</v>
      </c>
      <c r="F85" s="25"/>
      <c r="G85" s="22"/>
    </row>
    <row r="86" spans="1:7" x14ac:dyDescent="0.25">
      <c r="A86" s="34" t="s">
        <v>225</v>
      </c>
      <c r="B86" s="35" t="s">
        <v>226</v>
      </c>
      <c r="C86" s="25"/>
      <c r="D86" s="34" t="s">
        <v>227</v>
      </c>
      <c r="E86" s="35" t="s">
        <v>228</v>
      </c>
      <c r="F86" s="25"/>
      <c r="G86" s="22"/>
    </row>
    <row r="87" spans="1:7" x14ac:dyDescent="0.25">
      <c r="A87" s="34" t="s">
        <v>229</v>
      </c>
      <c r="B87" s="35" t="s">
        <v>230</v>
      </c>
      <c r="C87" s="25"/>
      <c r="D87" s="34" t="s">
        <v>231</v>
      </c>
      <c r="E87" s="35" t="s">
        <v>232</v>
      </c>
      <c r="F87" s="25"/>
      <c r="G87" s="22"/>
    </row>
    <row r="88" spans="1:7" x14ac:dyDescent="0.25">
      <c r="A88" s="34" t="s">
        <v>233</v>
      </c>
      <c r="B88" s="35" t="s">
        <v>234</v>
      </c>
      <c r="C88" s="25"/>
      <c r="D88" s="34" t="s">
        <v>235</v>
      </c>
      <c r="E88" s="35" t="s">
        <v>236</v>
      </c>
      <c r="F88" s="25"/>
      <c r="G88" s="22"/>
    </row>
    <row r="89" spans="1:7" x14ac:dyDescent="0.25">
      <c r="A89" s="34" t="s">
        <v>237</v>
      </c>
      <c r="B89" s="35" t="s">
        <v>238</v>
      </c>
      <c r="C89" s="25"/>
      <c r="D89" s="34" t="s">
        <v>239</v>
      </c>
      <c r="E89" s="35" t="s">
        <v>240</v>
      </c>
      <c r="F89" s="25"/>
      <c r="G89" s="22"/>
    </row>
    <row r="90" spans="1:7" x14ac:dyDescent="0.25">
      <c r="A90" s="34" t="s">
        <v>241</v>
      </c>
      <c r="B90" s="35" t="s">
        <v>242</v>
      </c>
      <c r="C90" s="25"/>
      <c r="D90" s="34" t="s">
        <v>243</v>
      </c>
      <c r="E90" s="35" t="s">
        <v>244</v>
      </c>
      <c r="F90" s="25"/>
      <c r="G90" s="22"/>
    </row>
    <row r="91" spans="1:7" x14ac:dyDescent="0.25">
      <c r="A91" s="34" t="s">
        <v>245</v>
      </c>
      <c r="B91" s="35" t="s">
        <v>246</v>
      </c>
      <c r="C91" s="25"/>
      <c r="D91" s="34" t="s">
        <v>247</v>
      </c>
      <c r="E91" s="35" t="s">
        <v>248</v>
      </c>
      <c r="F91" s="25"/>
      <c r="G91" s="22"/>
    </row>
    <row r="92" spans="1:7" x14ac:dyDescent="0.25">
      <c r="A92" s="34" t="s">
        <v>249</v>
      </c>
      <c r="B92" s="35" t="s">
        <v>250</v>
      </c>
      <c r="C92" s="25"/>
      <c r="D92" s="34" t="s">
        <v>251</v>
      </c>
      <c r="E92" s="35" t="s">
        <v>252</v>
      </c>
      <c r="F92" s="25"/>
      <c r="G92" s="22"/>
    </row>
    <row r="93" spans="1:7" x14ac:dyDescent="0.25">
      <c r="A93" s="34" t="s">
        <v>253</v>
      </c>
      <c r="B93" s="35" t="s">
        <v>254</v>
      </c>
      <c r="C93" s="25"/>
      <c r="D93" s="34" t="s">
        <v>255</v>
      </c>
      <c r="E93" s="35" t="s">
        <v>256</v>
      </c>
      <c r="F93" s="25"/>
      <c r="G93" s="22"/>
    </row>
    <row r="94" spans="1:7" x14ac:dyDescent="0.25">
      <c r="A94" s="34" t="s">
        <v>257</v>
      </c>
      <c r="B94" s="35" t="s">
        <v>258</v>
      </c>
      <c r="C94" s="25"/>
      <c r="D94" s="34" t="s">
        <v>259</v>
      </c>
      <c r="E94" s="35" t="s">
        <v>260</v>
      </c>
      <c r="F94" s="25"/>
      <c r="G94" s="22"/>
    </row>
    <row r="95" spans="1:7" x14ac:dyDescent="0.25">
      <c r="A95" s="34" t="s">
        <v>261</v>
      </c>
      <c r="B95" s="35" t="s">
        <v>262</v>
      </c>
      <c r="C95" s="25"/>
      <c r="D95" s="34" t="s">
        <v>263</v>
      </c>
      <c r="E95" s="35" t="s">
        <v>264</v>
      </c>
      <c r="F95" s="25"/>
      <c r="G95" s="22"/>
    </row>
    <row r="96" spans="1:7" x14ac:dyDescent="0.25">
      <c r="A96" s="34" t="s">
        <v>265</v>
      </c>
      <c r="B96" s="35" t="s">
        <v>266</v>
      </c>
      <c r="C96" s="25"/>
      <c r="D96" s="34" t="s">
        <v>267</v>
      </c>
      <c r="E96" s="35" t="s">
        <v>268</v>
      </c>
      <c r="F96" s="25"/>
      <c r="G96" s="22"/>
    </row>
    <row r="97" spans="1:7" x14ac:dyDescent="0.25">
      <c r="A97" s="34" t="s">
        <v>269</v>
      </c>
      <c r="B97" s="35" t="s">
        <v>270</v>
      </c>
      <c r="C97" s="25"/>
      <c r="D97" s="34" t="s">
        <v>271</v>
      </c>
      <c r="E97" s="35" t="s">
        <v>272</v>
      </c>
      <c r="F97" s="25"/>
      <c r="G97" s="22"/>
    </row>
    <row r="98" spans="1:7" x14ac:dyDescent="0.25">
      <c r="A98" s="34" t="s">
        <v>273</v>
      </c>
      <c r="B98" s="35" t="s">
        <v>274</v>
      </c>
      <c r="C98" s="25"/>
      <c r="D98" s="34" t="s">
        <v>275</v>
      </c>
      <c r="E98" s="35" t="s">
        <v>276</v>
      </c>
      <c r="F98" s="25"/>
      <c r="G98" s="22"/>
    </row>
    <row r="99" spans="1:7" x14ac:dyDescent="0.25">
      <c r="A99" s="34" t="s">
        <v>277</v>
      </c>
      <c r="B99" s="35" t="s">
        <v>278</v>
      </c>
      <c r="C99" s="25"/>
      <c r="D99" s="34" t="s">
        <v>279</v>
      </c>
      <c r="E99" s="35" t="s">
        <v>280</v>
      </c>
      <c r="F99" s="25"/>
      <c r="G99" s="22"/>
    </row>
    <row r="100" spans="1:7" x14ac:dyDescent="0.25">
      <c r="A100" s="34" t="s">
        <v>281</v>
      </c>
      <c r="B100" s="35" t="s">
        <v>282</v>
      </c>
      <c r="C100" s="25"/>
      <c r="D100" s="36" t="s">
        <v>283</v>
      </c>
      <c r="E100" s="37" t="s">
        <v>284</v>
      </c>
      <c r="F100" s="25"/>
      <c r="G100" s="22"/>
    </row>
    <row r="101" spans="1:7" x14ac:dyDescent="0.25">
      <c r="A101" s="34" t="s">
        <v>285</v>
      </c>
      <c r="B101" s="35" t="s">
        <v>286</v>
      </c>
      <c r="C101" s="25"/>
      <c r="D101" s="25"/>
      <c r="E101" s="25"/>
      <c r="F101" s="25"/>
      <c r="G101" s="22"/>
    </row>
    <row r="102" spans="1:7" x14ac:dyDescent="0.25">
      <c r="A102" s="34" t="s">
        <v>287</v>
      </c>
      <c r="B102" s="35" t="s">
        <v>288</v>
      </c>
      <c r="C102" s="25"/>
      <c r="D102" s="25"/>
      <c r="E102" s="25"/>
      <c r="F102" s="25"/>
      <c r="G102" s="22"/>
    </row>
    <row r="103" spans="1:7" x14ac:dyDescent="0.25">
      <c r="A103" s="34" t="s">
        <v>289</v>
      </c>
      <c r="B103" s="35" t="s">
        <v>290</v>
      </c>
      <c r="C103" s="25"/>
      <c r="D103" s="25"/>
      <c r="E103" s="25"/>
      <c r="F103" s="25"/>
      <c r="G103" s="22"/>
    </row>
    <row r="104" spans="1:7" x14ac:dyDescent="0.25">
      <c r="A104" s="34" t="s">
        <v>291</v>
      </c>
      <c r="B104" s="35" t="s">
        <v>292</v>
      </c>
      <c r="C104" s="25"/>
      <c r="D104" s="25"/>
      <c r="E104" s="25"/>
      <c r="F104" s="25"/>
      <c r="G104" s="22"/>
    </row>
    <row r="105" spans="1:7" x14ac:dyDescent="0.25">
      <c r="A105" s="36" t="s">
        <v>293</v>
      </c>
      <c r="B105" s="37" t="s">
        <v>294</v>
      </c>
      <c r="C105" s="25"/>
      <c r="D105" s="25"/>
      <c r="E105" s="25"/>
      <c r="F105" s="25"/>
      <c r="G105" s="22"/>
    </row>
    <row r="106" spans="1:7" x14ac:dyDescent="0.25">
      <c r="A106" s="25"/>
      <c r="B106" s="25"/>
      <c r="C106" s="25"/>
      <c r="D106" s="25"/>
      <c r="E106" s="25"/>
      <c r="F106" s="25"/>
      <c r="G106" s="22"/>
    </row>
    <row r="107" spans="1:7" x14ac:dyDescent="0.25">
      <c r="A107" s="25"/>
      <c r="B107" s="25"/>
      <c r="C107" s="25"/>
      <c r="D107" s="25"/>
      <c r="E107" s="25"/>
      <c r="F107" s="25"/>
      <c r="G107" s="22"/>
    </row>
    <row r="108" spans="1:7" x14ac:dyDescent="0.25">
      <c r="A108" s="25"/>
      <c r="B108" s="25"/>
      <c r="C108" s="25"/>
      <c r="D108" s="25"/>
      <c r="E108" s="25"/>
      <c r="F108" s="25"/>
      <c r="G108" s="22"/>
    </row>
    <row r="109" spans="1:7" x14ac:dyDescent="0.25">
      <c r="A109" s="25"/>
      <c r="B109" s="25"/>
      <c r="C109" s="25"/>
      <c r="D109" s="25"/>
      <c r="E109" s="25"/>
      <c r="F109" s="25"/>
      <c r="G109" s="22"/>
    </row>
    <row r="110" spans="1:7" x14ac:dyDescent="0.25">
      <c r="A110" s="25"/>
      <c r="B110" s="25"/>
      <c r="C110" s="25"/>
      <c r="D110" s="25"/>
      <c r="E110" s="25"/>
      <c r="F110" s="25"/>
      <c r="G110" s="22"/>
    </row>
    <row r="111" spans="1:7" x14ac:dyDescent="0.25">
      <c r="A111" s="25"/>
      <c r="B111" s="25"/>
      <c r="C111" s="25"/>
      <c r="D111" s="25"/>
      <c r="E111" s="25"/>
      <c r="F111" s="25"/>
      <c r="G111" s="22"/>
    </row>
    <row r="112" spans="1:7" x14ac:dyDescent="0.25">
      <c r="A112" s="25"/>
      <c r="B112" s="25"/>
      <c r="C112" s="25"/>
      <c r="D112" s="25"/>
      <c r="E112" s="25"/>
      <c r="F112" s="25"/>
      <c r="G112" s="22"/>
    </row>
    <row r="113" spans="1:7" x14ac:dyDescent="0.25">
      <c r="A113" s="25"/>
      <c r="B113" s="25"/>
      <c r="C113" s="25"/>
      <c r="D113" s="25"/>
      <c r="E113" s="25"/>
      <c r="F113" s="25"/>
      <c r="G113" s="22"/>
    </row>
    <row r="114" spans="1:7" x14ac:dyDescent="0.25">
      <c r="A114" s="25"/>
      <c r="B114" s="25"/>
      <c r="C114" s="25"/>
      <c r="D114" s="25"/>
      <c r="E114" s="25"/>
      <c r="F114" s="25"/>
      <c r="G114" s="22"/>
    </row>
    <row r="115" spans="1:7" x14ac:dyDescent="0.25">
      <c r="A115" s="25"/>
      <c r="B115" s="25"/>
      <c r="C115" s="25"/>
      <c r="D115" s="25"/>
      <c r="E115" s="25"/>
      <c r="F115" s="25"/>
      <c r="G115" s="20"/>
    </row>
    <row r="116" spans="1:7" x14ac:dyDescent="0.25">
      <c r="A116" s="25"/>
      <c r="B116" s="25"/>
      <c r="C116" s="25"/>
      <c r="D116" s="25"/>
      <c r="E116" s="25"/>
      <c r="F116" s="25"/>
      <c r="G116" s="20"/>
    </row>
    <row r="117" spans="1:7" x14ac:dyDescent="0.25">
      <c r="A117" s="25"/>
      <c r="B117" s="25"/>
      <c r="C117" s="25"/>
      <c r="D117" s="25"/>
      <c r="E117" s="25"/>
      <c r="F117" s="25"/>
      <c r="G117" s="20"/>
    </row>
    <row r="118" spans="1:7" x14ac:dyDescent="0.25">
      <c r="A118" s="25"/>
      <c r="B118" s="25"/>
      <c r="C118" s="25"/>
      <c r="D118" s="25"/>
      <c r="E118" s="25"/>
      <c r="F118" s="25"/>
      <c r="G118" s="20"/>
    </row>
    <row r="119" spans="1:7" x14ac:dyDescent="0.25">
      <c r="A119" s="25"/>
      <c r="B119" s="25"/>
      <c r="C119" s="25"/>
      <c r="D119" s="25"/>
      <c r="E119" s="25"/>
      <c r="F119" s="25"/>
      <c r="G119" s="20"/>
    </row>
    <row r="120" spans="1:7" x14ac:dyDescent="0.25">
      <c r="A120" s="25"/>
      <c r="B120" s="25"/>
      <c r="C120" s="25"/>
      <c r="D120" s="25"/>
      <c r="E120" s="25"/>
      <c r="F120" s="25"/>
      <c r="G120" s="20"/>
    </row>
  </sheetData>
  <mergeCells count="3">
    <mergeCell ref="A4:D4"/>
    <mergeCell ref="A25:B26"/>
    <mergeCell ref="A5:D11"/>
  </mergeCells>
  <hyperlinks>
    <hyperlink ref="A1" location="Contents!A1" display="contents" xr:uid="{CE3B5A5C-AF62-4862-9DF9-6CB9C245320F}"/>
    <hyperlink ref="A4:B4" r:id="rId1" location="cause-of-death-coding" display="We use the term “due to COVID-19” when referring only to deaths with an underlying cause of death as COVID-19 and we use the term “involving COVID-19” when referring to deaths that had COVID-19 mentioned anywhere on the death certificate, whether as an underlying cause or not. Information on cause of death coding is available in the User Guide to Mortality Statistics." xr:uid="{70689635-4031-4BE6-A6A8-4B2231ED33EB}"/>
    <hyperlink ref="B30" r:id="rId2" display="(1) They have experienced a hospital episode as recorded in the Hospital Episode Statistics (HES) Admitted Patient Care (APC) dataset where the diagnosis is one of the listed ICD10 codes. These codes are from The ICD10 diagnosis codes included are based on the Immunocompromised State Diagnosis codes from the Agency for Healthcare Research and Quality. These are ICD10-CM codes, therefore we used only those codes that were up to 4 digits long to correspond to ICD10 codes. " xr:uid="{90E6004F-D26C-4B3F-916C-199130D0E51F}"/>
    <hyperlink ref="B31" r:id="rId3" display="(2) They have experienced a hospital episode as recorded in the Hospital Episode Statistics (HES) Admitted Patient Care (APC) dataset where the procedure is one of the listed OPCS-4 codes. The OPCD  procedure codes are based on the OPCD codes listed in the NHS shielding list published by NHS Digital for the following disease groups: transplant, cancer undergoing active chemo/radiotherapy. " xr:uid="{4FF41246-2D16-4DCA-BAB0-56FC0A7FE272}"/>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565D-C53A-45EF-ADDC-D3D858FFA9CE}">
  <dimension ref="A1:I18"/>
  <sheetViews>
    <sheetView workbookViewId="0">
      <selection activeCell="D5" sqref="D5"/>
    </sheetView>
  </sheetViews>
  <sheetFormatPr defaultColWidth="9.140625" defaultRowHeight="14.25" x14ac:dyDescent="0.2"/>
  <cols>
    <col min="1" max="1" width="37.7109375" style="125" customWidth="1"/>
    <col min="2" max="2" width="12.140625" style="125" customWidth="1"/>
    <col min="3" max="3" width="12.7109375" style="125" customWidth="1"/>
    <col min="4" max="4" width="18.140625" style="125" customWidth="1"/>
    <col min="5" max="16384" width="9.140625" style="125"/>
  </cols>
  <sheetData>
    <row r="1" spans="1:4" x14ac:dyDescent="0.2">
      <c r="A1" s="123" t="s">
        <v>0</v>
      </c>
    </row>
    <row r="2" spans="1:4" ht="15" x14ac:dyDescent="0.25">
      <c r="A2" s="126"/>
    </row>
    <row r="3" spans="1:4" ht="15" x14ac:dyDescent="0.25">
      <c r="A3" s="126" t="s">
        <v>295</v>
      </c>
    </row>
    <row r="4" spans="1:4" x14ac:dyDescent="0.2">
      <c r="A4" s="127"/>
    </row>
    <row r="5" spans="1:4" ht="60" x14ac:dyDescent="0.2">
      <c r="A5" s="128" t="s">
        <v>296</v>
      </c>
      <c r="B5" s="129" t="s">
        <v>297</v>
      </c>
      <c r="C5" s="129" t="s">
        <v>298</v>
      </c>
      <c r="D5" s="129" t="s">
        <v>421</v>
      </c>
    </row>
    <row r="6" spans="1:4" ht="15" x14ac:dyDescent="0.2">
      <c r="A6" s="130" t="s">
        <v>299</v>
      </c>
      <c r="B6" s="131">
        <v>51281</v>
      </c>
      <c r="C6" s="131">
        <v>214701</v>
      </c>
      <c r="D6" s="132">
        <v>19.3</v>
      </c>
    </row>
    <row r="7" spans="1:4" ht="15" x14ac:dyDescent="0.2">
      <c r="A7" s="130" t="s">
        <v>300</v>
      </c>
      <c r="B7" s="131">
        <v>38964</v>
      </c>
      <c r="C7" s="131">
        <v>65170</v>
      </c>
      <c r="D7" s="133">
        <v>37.4</v>
      </c>
    </row>
    <row r="8" spans="1:4" ht="15" x14ac:dyDescent="0.2">
      <c r="A8" s="130" t="s">
        <v>301</v>
      </c>
      <c r="B8" s="131">
        <v>4388</v>
      </c>
      <c r="C8" s="131">
        <v>14265</v>
      </c>
      <c r="D8" s="133">
        <v>23.5</v>
      </c>
    </row>
    <row r="9" spans="1:4" ht="15" x14ac:dyDescent="0.2">
      <c r="A9" s="130" t="s">
        <v>302</v>
      </c>
      <c r="B9" s="131">
        <v>7289</v>
      </c>
      <c r="C9" s="131">
        <v>66533</v>
      </c>
      <c r="D9" s="133">
        <v>9.9</v>
      </c>
    </row>
    <row r="10" spans="1:4" ht="15" x14ac:dyDescent="0.2">
      <c r="A10" s="130" t="s">
        <v>303</v>
      </c>
      <c r="B10" s="131">
        <v>182</v>
      </c>
      <c r="C10" s="131">
        <v>11470</v>
      </c>
      <c r="D10" s="133">
        <v>1.6</v>
      </c>
    </row>
    <row r="11" spans="1:4" ht="15" x14ac:dyDescent="0.2">
      <c r="A11" s="130" t="s">
        <v>304</v>
      </c>
      <c r="B11" s="131">
        <v>458</v>
      </c>
      <c r="C11" s="131">
        <v>57263</v>
      </c>
      <c r="D11" s="133">
        <v>0.8</v>
      </c>
    </row>
    <row r="12" spans="1:4" x14ac:dyDescent="0.2">
      <c r="A12" s="127"/>
    </row>
    <row r="13" spans="1:4" x14ac:dyDescent="0.2">
      <c r="A13" s="125" t="s">
        <v>305</v>
      </c>
    </row>
    <row r="14" spans="1:4" x14ac:dyDescent="0.2">
      <c r="A14" s="134"/>
    </row>
    <row r="15" spans="1:4" x14ac:dyDescent="0.2">
      <c r="A15" s="125" t="s">
        <v>306</v>
      </c>
    </row>
    <row r="16" spans="1:4" x14ac:dyDescent="0.2">
      <c r="A16" s="135" t="s">
        <v>307</v>
      </c>
    </row>
    <row r="17" spans="1:9" x14ac:dyDescent="0.2">
      <c r="A17" s="203" t="s">
        <v>308</v>
      </c>
      <c r="B17" s="203"/>
      <c r="C17" s="203"/>
      <c r="D17" s="203"/>
      <c r="E17" s="203"/>
      <c r="F17" s="203"/>
      <c r="G17" s="203"/>
      <c r="H17" s="203"/>
      <c r="I17" s="203"/>
    </row>
    <row r="18" spans="1:9" x14ac:dyDescent="0.2">
      <c r="A18" s="135" t="s">
        <v>309</v>
      </c>
    </row>
  </sheetData>
  <mergeCells count="1">
    <mergeCell ref="A17:I17"/>
  </mergeCells>
  <hyperlinks>
    <hyperlink ref="A1" location="Contents!A1" display="Contents" xr:uid="{B8938E0E-3F65-45C3-8941-4F8606F6F272}"/>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516A7-8614-446C-9DBA-3E13CCA2CC7B}">
  <dimension ref="A1:I16"/>
  <sheetViews>
    <sheetView workbookViewId="0">
      <selection activeCell="B15" sqref="B15"/>
    </sheetView>
  </sheetViews>
  <sheetFormatPr defaultColWidth="9.140625" defaultRowHeight="12.75" x14ac:dyDescent="0.2"/>
  <cols>
    <col min="1" max="1" width="33.85546875" style="141" customWidth="1"/>
    <col min="2" max="7" width="12.7109375" style="141" customWidth="1"/>
    <col min="8" max="16384" width="9.140625" style="141"/>
  </cols>
  <sheetData>
    <row r="1" spans="1:9" x14ac:dyDescent="0.2">
      <c r="A1" s="47" t="s">
        <v>0</v>
      </c>
    </row>
    <row r="2" spans="1:9" s="14" customFormat="1" x14ac:dyDescent="0.2">
      <c r="A2" s="142" t="s">
        <v>419</v>
      </c>
    </row>
    <row r="3" spans="1:9" x14ac:dyDescent="0.2">
      <c r="A3" s="143"/>
    </row>
    <row r="4" spans="1:9" x14ac:dyDescent="0.2">
      <c r="A4" s="11"/>
      <c r="B4" s="205" t="s">
        <v>310</v>
      </c>
      <c r="C4" s="206"/>
      <c r="D4" s="206"/>
      <c r="E4" s="206"/>
      <c r="F4" s="206"/>
      <c r="G4" s="207"/>
    </row>
    <row r="5" spans="1:9" ht="81.75" customHeight="1" x14ac:dyDescent="0.2">
      <c r="A5" s="144" t="s">
        <v>311</v>
      </c>
      <c r="B5" s="145" t="s">
        <v>312</v>
      </c>
      <c r="C5" s="145" t="s">
        <v>313</v>
      </c>
      <c r="D5" s="145" t="s">
        <v>314</v>
      </c>
      <c r="E5" s="145" t="s">
        <v>315</v>
      </c>
      <c r="F5" s="145" t="s">
        <v>316</v>
      </c>
      <c r="G5" s="145" t="s">
        <v>317</v>
      </c>
    </row>
    <row r="6" spans="1:9" ht="17.25" customHeight="1" x14ac:dyDescent="0.2">
      <c r="A6" s="146" t="s">
        <v>318</v>
      </c>
      <c r="B6" s="147">
        <v>1660</v>
      </c>
      <c r="C6" s="147">
        <v>961</v>
      </c>
      <c r="D6" s="147">
        <v>6430</v>
      </c>
      <c r="E6" s="147">
        <v>2626</v>
      </c>
      <c r="F6" s="147" t="s">
        <v>319</v>
      </c>
      <c r="G6" s="147" t="s">
        <v>319</v>
      </c>
      <c r="I6" s="148"/>
    </row>
    <row r="7" spans="1:9" ht="17.25" customHeight="1" x14ac:dyDescent="0.2">
      <c r="A7" s="146" t="s">
        <v>320</v>
      </c>
      <c r="B7" s="147">
        <v>101</v>
      </c>
      <c r="C7" s="147">
        <v>63</v>
      </c>
      <c r="D7" s="147">
        <v>49</v>
      </c>
      <c r="E7" s="147">
        <v>44</v>
      </c>
      <c r="F7" s="147">
        <v>127</v>
      </c>
      <c r="G7" s="147">
        <v>256</v>
      </c>
    </row>
    <row r="8" spans="1:9" x14ac:dyDescent="0.2">
      <c r="A8" s="138"/>
      <c r="I8" s="149"/>
    </row>
    <row r="9" spans="1:9" x14ac:dyDescent="0.2">
      <c r="A9" s="141" t="s">
        <v>321</v>
      </c>
    </row>
    <row r="11" spans="1:9" x14ac:dyDescent="0.2">
      <c r="A11" s="141" t="s">
        <v>306</v>
      </c>
    </row>
    <row r="12" spans="1:9" x14ac:dyDescent="0.2">
      <c r="A12" s="150" t="s">
        <v>322</v>
      </c>
      <c r="B12" s="151"/>
      <c r="C12" s="151"/>
      <c r="D12" s="151"/>
      <c r="E12" s="151"/>
      <c r="F12" s="151"/>
      <c r="G12" s="151"/>
      <c r="H12" s="151"/>
    </row>
    <row r="13" spans="1:9" x14ac:dyDescent="0.2">
      <c r="A13" s="150" t="s">
        <v>323</v>
      </c>
      <c r="B13" s="151"/>
      <c r="C13" s="151"/>
      <c r="D13" s="151"/>
      <c r="E13" s="151"/>
      <c r="F13" s="151"/>
      <c r="G13" s="151"/>
      <c r="H13" s="151"/>
    </row>
    <row r="14" spans="1:9" ht="26.1" customHeight="1" x14ac:dyDescent="0.2">
      <c r="A14" s="204" t="s">
        <v>324</v>
      </c>
      <c r="B14" s="204"/>
      <c r="C14" s="204"/>
      <c r="D14" s="204"/>
      <c r="E14" s="204"/>
      <c r="F14" s="204"/>
      <c r="G14" s="204"/>
      <c r="H14" s="204"/>
    </row>
    <row r="15" spans="1:9" x14ac:dyDescent="0.2">
      <c r="A15" s="150" t="s">
        <v>325</v>
      </c>
      <c r="B15" s="151"/>
      <c r="C15" s="151"/>
      <c r="D15" s="151"/>
      <c r="E15" s="151"/>
      <c r="F15" s="151"/>
      <c r="G15" s="151"/>
      <c r="H15" s="151"/>
    </row>
    <row r="16" spans="1:9" x14ac:dyDescent="0.2">
      <c r="A16" s="152"/>
    </row>
  </sheetData>
  <mergeCells count="2">
    <mergeCell ref="A14:H14"/>
    <mergeCell ref="B4:G4"/>
  </mergeCells>
  <hyperlinks>
    <hyperlink ref="A1" location="Contents!A1" display="Contents" xr:uid="{880BD1DC-F867-4427-A8EE-AAC2C709682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4259D-10F0-4F8A-BB63-E82B0A064E41}">
  <dimension ref="A1:G25"/>
  <sheetViews>
    <sheetView workbookViewId="0">
      <selection activeCell="B15" sqref="B15"/>
    </sheetView>
  </sheetViews>
  <sheetFormatPr defaultColWidth="9.140625" defaultRowHeight="14.25" x14ac:dyDescent="0.2"/>
  <cols>
    <col min="1" max="1" width="49.140625" style="136" customWidth="1"/>
    <col min="2" max="2" width="15.85546875" style="136" customWidth="1"/>
    <col min="3" max="3" width="16.140625" style="136" customWidth="1"/>
    <col min="4" max="4" width="16" style="136" customWidth="1"/>
    <col min="5" max="16384" width="9.140625" style="136"/>
  </cols>
  <sheetData>
    <row r="1" spans="1:4" x14ac:dyDescent="0.2">
      <c r="A1" s="47" t="s">
        <v>0</v>
      </c>
    </row>
    <row r="2" spans="1:4" x14ac:dyDescent="0.2">
      <c r="A2" s="136" t="s">
        <v>326</v>
      </c>
    </row>
    <row r="3" spans="1:4" x14ac:dyDescent="0.2">
      <c r="A3" s="137"/>
    </row>
    <row r="4" spans="1:4" ht="28.5" customHeight="1" x14ac:dyDescent="0.25">
      <c r="A4" s="153"/>
      <c r="B4" s="154" t="s">
        <v>327</v>
      </c>
      <c r="C4" s="154" t="s">
        <v>328</v>
      </c>
      <c r="D4" s="155" t="s">
        <v>329</v>
      </c>
    </row>
    <row r="5" spans="1:4" x14ac:dyDescent="0.2">
      <c r="A5" s="156" t="s">
        <v>330</v>
      </c>
      <c r="B5" s="157">
        <v>84</v>
      </c>
      <c r="C5" s="158" t="s">
        <v>331</v>
      </c>
      <c r="D5" s="159" t="s">
        <v>331</v>
      </c>
    </row>
    <row r="6" spans="1:4" x14ac:dyDescent="0.2">
      <c r="A6" s="160" t="s">
        <v>332</v>
      </c>
      <c r="B6" s="161" t="s">
        <v>333</v>
      </c>
      <c r="C6" s="162" t="s">
        <v>334</v>
      </c>
      <c r="D6" s="163" t="s">
        <v>335</v>
      </c>
    </row>
    <row r="7" spans="1:4" x14ac:dyDescent="0.2">
      <c r="A7" s="164" t="s">
        <v>336</v>
      </c>
      <c r="B7" s="165" t="s">
        <v>337</v>
      </c>
      <c r="C7" s="166" t="s">
        <v>338</v>
      </c>
      <c r="D7" s="167" t="s">
        <v>339</v>
      </c>
    </row>
    <row r="8" spans="1:4" ht="28.5" x14ac:dyDescent="0.2">
      <c r="A8" s="156" t="s">
        <v>340</v>
      </c>
      <c r="B8" s="161" t="s">
        <v>341</v>
      </c>
      <c r="C8" s="162" t="s">
        <v>342</v>
      </c>
      <c r="D8" s="163" t="s">
        <v>343</v>
      </c>
    </row>
    <row r="9" spans="1:4" x14ac:dyDescent="0.2">
      <c r="A9" s="156" t="s">
        <v>344</v>
      </c>
      <c r="B9" s="165" t="s">
        <v>345</v>
      </c>
      <c r="C9" s="166" t="s">
        <v>346</v>
      </c>
      <c r="D9" s="167" t="s">
        <v>347</v>
      </c>
    </row>
    <row r="10" spans="1:4" x14ac:dyDescent="0.2">
      <c r="A10" s="160" t="s">
        <v>348</v>
      </c>
      <c r="B10" s="161" t="s">
        <v>349</v>
      </c>
      <c r="C10" s="162" t="s">
        <v>350</v>
      </c>
      <c r="D10" s="163" t="s">
        <v>351</v>
      </c>
    </row>
    <row r="11" spans="1:4" x14ac:dyDescent="0.2">
      <c r="A11" s="156" t="s">
        <v>352</v>
      </c>
      <c r="B11" s="168" t="s">
        <v>353</v>
      </c>
      <c r="C11" s="169" t="s">
        <v>354</v>
      </c>
      <c r="D11" s="170" t="s">
        <v>355</v>
      </c>
    </row>
    <row r="12" spans="1:4" x14ac:dyDescent="0.2">
      <c r="A12" s="156" t="s">
        <v>356</v>
      </c>
      <c r="B12" s="165" t="s">
        <v>357</v>
      </c>
      <c r="C12" s="166" t="s">
        <v>358</v>
      </c>
      <c r="D12" s="167" t="s">
        <v>359</v>
      </c>
    </row>
    <row r="13" spans="1:4" x14ac:dyDescent="0.2">
      <c r="A13" s="160" t="s">
        <v>360</v>
      </c>
      <c r="B13" s="161" t="s">
        <v>361</v>
      </c>
      <c r="C13" s="162" t="s">
        <v>362</v>
      </c>
      <c r="D13" s="163" t="s">
        <v>363</v>
      </c>
    </row>
    <row r="14" spans="1:4" ht="28.5" x14ac:dyDescent="0.2">
      <c r="A14" s="164" t="s">
        <v>364</v>
      </c>
      <c r="B14" s="171" t="s">
        <v>365</v>
      </c>
      <c r="C14" s="172" t="s">
        <v>366</v>
      </c>
      <c r="D14" s="173" t="s">
        <v>367</v>
      </c>
    </row>
    <row r="15" spans="1:4" x14ac:dyDescent="0.2">
      <c r="A15" s="137"/>
      <c r="B15" s="174"/>
      <c r="C15" s="174"/>
      <c r="D15" s="174"/>
    </row>
    <row r="16" spans="1:4" x14ac:dyDescent="0.2">
      <c r="A16" s="136" t="s">
        <v>305</v>
      </c>
    </row>
    <row r="17" spans="1:7" x14ac:dyDescent="0.2">
      <c r="A17" s="139"/>
    </row>
    <row r="18" spans="1:7" x14ac:dyDescent="0.2">
      <c r="A18" s="136" t="s">
        <v>306</v>
      </c>
    </row>
    <row r="19" spans="1:7" x14ac:dyDescent="0.2">
      <c r="A19" s="140" t="s">
        <v>368</v>
      </c>
    </row>
    <row r="20" spans="1:7" x14ac:dyDescent="0.2">
      <c r="A20" s="140" t="s">
        <v>369</v>
      </c>
    </row>
    <row r="21" spans="1:7" ht="62.25" customHeight="1" x14ac:dyDescent="0.2">
      <c r="A21" s="208" t="s">
        <v>370</v>
      </c>
      <c r="B21" s="208"/>
      <c r="C21" s="208"/>
      <c r="D21" s="208"/>
      <c r="E21" s="208"/>
      <c r="F21" s="208"/>
      <c r="G21" s="175"/>
    </row>
    <row r="22" spans="1:7" x14ac:dyDescent="0.2">
      <c r="A22" s="140" t="s">
        <v>371</v>
      </c>
    </row>
    <row r="23" spans="1:7" x14ac:dyDescent="0.2">
      <c r="A23" s="140" t="s">
        <v>372</v>
      </c>
    </row>
    <row r="24" spans="1:7" ht="51" customHeight="1" x14ac:dyDescent="0.2">
      <c r="A24" s="208" t="s">
        <v>373</v>
      </c>
      <c r="B24" s="208"/>
      <c r="C24" s="208"/>
      <c r="D24" s="208"/>
      <c r="E24" s="208"/>
      <c r="F24" s="208"/>
      <c r="G24" s="176"/>
    </row>
    <row r="25" spans="1:7" ht="47.25" customHeight="1" x14ac:dyDescent="0.2">
      <c r="A25" s="208" t="s">
        <v>374</v>
      </c>
      <c r="B25" s="208"/>
      <c r="C25" s="208"/>
      <c r="D25" s="208"/>
      <c r="E25" s="208"/>
      <c r="F25" s="208"/>
      <c r="G25" s="176"/>
    </row>
  </sheetData>
  <mergeCells count="3">
    <mergeCell ref="A21:F21"/>
    <mergeCell ref="A24:F24"/>
    <mergeCell ref="A25:F25"/>
  </mergeCells>
  <hyperlinks>
    <hyperlink ref="A1" location="Contents!A1" display="Contents" xr:uid="{1C4FFC27-168E-486A-AFC1-38258FD83A4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57E2D-1F12-4524-8A4B-437BD2BBB854}">
  <dimension ref="A1:AV57"/>
  <sheetViews>
    <sheetView showGridLines="0" zoomScale="85" zoomScaleNormal="85" workbookViewId="0">
      <pane xSplit="2" ySplit="5" topLeftCell="C6" activePane="bottomRight" state="frozen"/>
      <selection pane="topRight" activeCell="C1" sqref="C1"/>
      <selection pane="bottomLeft" activeCell="A16" sqref="A16"/>
      <selection pane="bottomRight" activeCell="A5" sqref="A5"/>
    </sheetView>
  </sheetViews>
  <sheetFormatPr defaultColWidth="13.140625" defaultRowHeight="12.75" x14ac:dyDescent="0.2"/>
  <cols>
    <col min="1" max="5" width="13.140625" style="25"/>
    <col min="6" max="6" width="13.140625" style="52" customWidth="1"/>
    <col min="7" max="7" width="11.140625" style="25" customWidth="1"/>
    <col min="8" max="12" width="13.140625" style="25"/>
    <col min="13" max="13" width="13.140625" style="52"/>
    <col min="14" max="19" width="13.140625" style="25"/>
    <col min="20" max="20" width="13.140625" style="52"/>
    <col min="21" max="16384" width="13.140625" style="25"/>
  </cols>
  <sheetData>
    <row r="1" spans="1:30" x14ac:dyDescent="0.2">
      <c r="A1" s="47" t="s">
        <v>0</v>
      </c>
    </row>
    <row r="2" spans="1:30" ht="15" customHeight="1" x14ac:dyDescent="0.2">
      <c r="A2" s="210" t="s">
        <v>420</v>
      </c>
      <c r="B2" s="210"/>
      <c r="C2" s="210"/>
      <c r="D2" s="210"/>
      <c r="E2" s="210"/>
      <c r="F2" s="210"/>
      <c r="G2" s="210"/>
      <c r="H2" s="210"/>
      <c r="I2" s="210"/>
      <c r="J2" s="210"/>
      <c r="K2" s="210"/>
      <c r="L2" s="210"/>
      <c r="M2" s="210"/>
      <c r="N2" s="210"/>
      <c r="O2" s="210"/>
      <c r="P2" s="210"/>
      <c r="Q2" s="210"/>
      <c r="R2" s="210"/>
      <c r="S2" s="210"/>
      <c r="T2" s="210"/>
      <c r="U2" s="210"/>
      <c r="V2" s="210"/>
      <c r="W2" s="210"/>
      <c r="X2" s="210"/>
      <c r="Y2" s="210"/>
    </row>
    <row r="4" spans="1:30" ht="15" customHeight="1" x14ac:dyDescent="0.2">
      <c r="A4" s="53"/>
      <c r="B4" s="53"/>
      <c r="C4" s="211" t="s">
        <v>375</v>
      </c>
      <c r="D4" s="211"/>
      <c r="E4" s="211"/>
      <c r="F4" s="211"/>
      <c r="G4" s="211"/>
      <c r="H4" s="211"/>
      <c r="I4" s="54"/>
      <c r="J4" s="211" t="s">
        <v>301</v>
      </c>
      <c r="K4" s="211"/>
      <c r="L4" s="211"/>
      <c r="M4" s="211"/>
      <c r="N4" s="211"/>
      <c r="O4" s="211"/>
      <c r="P4" s="54"/>
      <c r="Q4" s="211" t="s">
        <v>376</v>
      </c>
      <c r="R4" s="211"/>
      <c r="S4" s="211"/>
      <c r="T4" s="211"/>
      <c r="U4" s="211"/>
      <c r="V4" s="211"/>
      <c r="W4" s="54"/>
      <c r="X4" s="211" t="s">
        <v>377</v>
      </c>
      <c r="Y4" s="211"/>
      <c r="Z4" s="211"/>
      <c r="AA4" s="211"/>
      <c r="AB4" s="211"/>
      <c r="AC4" s="212"/>
    </row>
    <row r="5" spans="1:30" ht="38.25" x14ac:dyDescent="0.2">
      <c r="A5" s="55" t="s">
        <v>378</v>
      </c>
      <c r="B5" s="56" t="s">
        <v>379</v>
      </c>
      <c r="C5" s="57" t="s">
        <v>380</v>
      </c>
      <c r="D5" s="57" t="s">
        <v>381</v>
      </c>
      <c r="E5" s="58" t="s">
        <v>382</v>
      </c>
      <c r="F5" s="59"/>
      <c r="G5" s="57" t="s">
        <v>383</v>
      </c>
      <c r="H5" s="57" t="s">
        <v>384</v>
      </c>
      <c r="I5" s="57"/>
      <c r="J5" s="57" t="s">
        <v>380</v>
      </c>
      <c r="K5" s="57" t="s">
        <v>381</v>
      </c>
      <c r="L5" s="58" t="s">
        <v>382</v>
      </c>
      <c r="M5" s="59"/>
      <c r="N5" s="57" t="s">
        <v>383</v>
      </c>
      <c r="O5" s="57" t="s">
        <v>384</v>
      </c>
      <c r="P5" s="57"/>
      <c r="Q5" s="57" t="s">
        <v>380</v>
      </c>
      <c r="R5" s="57" t="s">
        <v>381</v>
      </c>
      <c r="S5" s="58" t="s">
        <v>382</v>
      </c>
      <c r="T5" s="59"/>
      <c r="U5" s="57" t="s">
        <v>383</v>
      </c>
      <c r="V5" s="57" t="s">
        <v>384</v>
      </c>
      <c r="W5" s="57"/>
      <c r="X5" s="57" t="s">
        <v>380</v>
      </c>
      <c r="Y5" s="57" t="s">
        <v>381</v>
      </c>
      <c r="Z5" s="58" t="s">
        <v>382</v>
      </c>
      <c r="AA5" s="59"/>
      <c r="AB5" s="57" t="s">
        <v>383</v>
      </c>
      <c r="AC5" s="60" t="s">
        <v>384</v>
      </c>
    </row>
    <row r="6" spans="1:30" ht="14.25" x14ac:dyDescent="0.2">
      <c r="A6" s="61">
        <v>44204</v>
      </c>
      <c r="B6" s="62">
        <v>1</v>
      </c>
      <c r="C6" s="108">
        <v>4788</v>
      </c>
      <c r="D6" s="100">
        <v>37803666</v>
      </c>
      <c r="E6" s="101">
        <v>14.26470701</v>
      </c>
      <c r="F6" s="101"/>
      <c r="G6" s="101">
        <v>13.85636068</v>
      </c>
      <c r="H6" s="101">
        <v>14.673053339999999</v>
      </c>
      <c r="I6" s="63"/>
      <c r="J6" s="100">
        <v>157</v>
      </c>
      <c r="K6" s="100">
        <v>1199228</v>
      </c>
      <c r="L6" s="101">
        <v>2.4521899500000002</v>
      </c>
      <c r="M6" s="101"/>
      <c r="N6" s="101">
        <v>1.5745038229999999</v>
      </c>
      <c r="O6" s="101">
        <v>3.3298760770000002</v>
      </c>
      <c r="P6" s="63"/>
      <c r="Q6" s="100">
        <v>37</v>
      </c>
      <c r="R6" s="100">
        <v>89296</v>
      </c>
      <c r="S6" s="101">
        <v>5.1548434009999999</v>
      </c>
      <c r="T6" s="101"/>
      <c r="U6" s="101">
        <v>3.6117235019999998</v>
      </c>
      <c r="V6" s="101">
        <v>7.1279780580000001</v>
      </c>
      <c r="W6" s="63"/>
      <c r="X6" s="100">
        <v>1</v>
      </c>
      <c r="Y6" s="100">
        <v>267629</v>
      </c>
      <c r="Z6" s="109" t="s">
        <v>385</v>
      </c>
      <c r="AA6" s="109"/>
      <c r="AB6" s="109" t="s">
        <v>385</v>
      </c>
      <c r="AC6" s="110" t="s">
        <v>385</v>
      </c>
      <c r="AD6" s="64"/>
    </row>
    <row r="7" spans="1:30" ht="14.25" x14ac:dyDescent="0.2">
      <c r="A7" s="65">
        <v>44211</v>
      </c>
      <c r="B7" s="66">
        <v>2</v>
      </c>
      <c r="C7" s="111">
        <v>6089</v>
      </c>
      <c r="D7" s="102">
        <v>36511424</v>
      </c>
      <c r="E7" s="103">
        <v>24.028463469999998</v>
      </c>
      <c r="F7" s="103"/>
      <c r="G7" s="103">
        <v>23.40138194</v>
      </c>
      <c r="H7" s="103">
        <v>24.655545</v>
      </c>
      <c r="I7" s="64"/>
      <c r="J7" s="102">
        <v>309</v>
      </c>
      <c r="K7" s="102">
        <v>2110062</v>
      </c>
      <c r="L7" s="103">
        <v>3.9198212429999999</v>
      </c>
      <c r="M7" s="103"/>
      <c r="N7" s="103">
        <v>3.1000554930000002</v>
      </c>
      <c r="O7" s="103">
        <v>4.7395869920000004</v>
      </c>
      <c r="P7" s="64"/>
      <c r="Q7" s="102">
        <v>183</v>
      </c>
      <c r="R7" s="102">
        <v>335607</v>
      </c>
      <c r="S7" s="103">
        <v>11.43765376</v>
      </c>
      <c r="T7" s="103"/>
      <c r="U7" s="103">
        <v>6.2969852880000001</v>
      </c>
      <c r="V7" s="103">
        <v>16.578322230000001</v>
      </c>
      <c r="W7" s="64"/>
      <c r="X7" s="102">
        <v>14</v>
      </c>
      <c r="Y7" s="102">
        <v>399963</v>
      </c>
      <c r="Z7" s="103">
        <v>0.26651538299999999</v>
      </c>
      <c r="AA7" s="103" t="s">
        <v>386</v>
      </c>
      <c r="AB7" s="103">
        <v>0.14369353300000001</v>
      </c>
      <c r="AC7" s="112">
        <v>0.45017779499999999</v>
      </c>
      <c r="AD7" s="64"/>
    </row>
    <row r="8" spans="1:30" ht="14.25" x14ac:dyDescent="0.2">
      <c r="A8" s="65">
        <v>44218</v>
      </c>
      <c r="B8" s="66">
        <v>3</v>
      </c>
      <c r="C8" s="111">
        <v>6563</v>
      </c>
      <c r="D8" s="102">
        <v>34737408</v>
      </c>
      <c r="E8" s="103">
        <v>43.691427580000003</v>
      </c>
      <c r="F8" s="103"/>
      <c r="G8" s="103">
        <v>42.519598619999996</v>
      </c>
      <c r="H8" s="103">
        <v>44.863256540000002</v>
      </c>
      <c r="I8" s="64"/>
      <c r="J8" s="102">
        <v>600</v>
      </c>
      <c r="K8" s="102">
        <v>3638226</v>
      </c>
      <c r="L8" s="103">
        <v>4.4039493089999997</v>
      </c>
      <c r="M8" s="103"/>
      <c r="N8" s="103">
        <v>3.7718518250000002</v>
      </c>
      <c r="O8" s="103">
        <v>5.0360467929999997</v>
      </c>
      <c r="P8" s="64"/>
      <c r="Q8" s="102">
        <v>262</v>
      </c>
      <c r="R8" s="102">
        <v>570533</v>
      </c>
      <c r="S8" s="103">
        <v>10.72098896</v>
      </c>
      <c r="T8" s="103"/>
      <c r="U8" s="103">
        <v>7.6937681900000001</v>
      </c>
      <c r="V8" s="103">
        <v>13.748209729999999</v>
      </c>
      <c r="W8" s="64"/>
      <c r="X8" s="102">
        <v>25</v>
      </c>
      <c r="Y8" s="102">
        <v>406528</v>
      </c>
      <c r="Z8" s="103">
        <v>0.48635046799999998</v>
      </c>
      <c r="AA8" s="103"/>
      <c r="AB8" s="103">
        <v>0.31160575499999998</v>
      </c>
      <c r="AC8" s="112">
        <v>0.72218278300000005</v>
      </c>
      <c r="AD8" s="64"/>
    </row>
    <row r="9" spans="1:30" ht="14.25" x14ac:dyDescent="0.2">
      <c r="A9" s="65">
        <v>44225</v>
      </c>
      <c r="B9" s="66">
        <v>4</v>
      </c>
      <c r="C9" s="111">
        <v>5164</v>
      </c>
      <c r="D9" s="102">
        <v>32897999</v>
      </c>
      <c r="E9" s="103">
        <v>56.166070040000001</v>
      </c>
      <c r="F9" s="103"/>
      <c r="G9" s="103">
        <v>54.400396819999997</v>
      </c>
      <c r="H9" s="103">
        <v>57.931743259999998</v>
      </c>
      <c r="I9" s="64"/>
      <c r="J9" s="102">
        <v>995</v>
      </c>
      <c r="K9" s="102">
        <v>4895631</v>
      </c>
      <c r="L9" s="103">
        <v>5.521274343</v>
      </c>
      <c r="M9" s="103"/>
      <c r="N9" s="103">
        <v>5.0257497789999999</v>
      </c>
      <c r="O9" s="103">
        <v>6.0167989080000002</v>
      </c>
      <c r="P9" s="64"/>
      <c r="Q9" s="102">
        <v>340</v>
      </c>
      <c r="R9" s="102">
        <v>1142784</v>
      </c>
      <c r="S9" s="103">
        <v>6.8742504719999999</v>
      </c>
      <c r="T9" s="103"/>
      <c r="U9" s="103">
        <v>5.3594476960000001</v>
      </c>
      <c r="V9" s="103">
        <v>8.3890532479999997</v>
      </c>
      <c r="W9" s="64"/>
      <c r="X9" s="102">
        <v>25</v>
      </c>
      <c r="Y9" s="102">
        <v>411079</v>
      </c>
      <c r="Z9" s="103">
        <v>0.49227691899999998</v>
      </c>
      <c r="AA9" s="103"/>
      <c r="AB9" s="103">
        <v>0.31529615500000002</v>
      </c>
      <c r="AC9" s="112">
        <v>0.73112696700000002</v>
      </c>
      <c r="AD9" s="64"/>
    </row>
    <row r="10" spans="1:30" ht="14.25" x14ac:dyDescent="0.2">
      <c r="A10" s="65">
        <v>44232</v>
      </c>
      <c r="B10" s="66">
        <v>5</v>
      </c>
      <c r="C10" s="111">
        <v>3520</v>
      </c>
      <c r="D10" s="102">
        <v>31004385</v>
      </c>
      <c r="E10" s="103">
        <v>53.051426890000002</v>
      </c>
      <c r="F10" s="103"/>
      <c r="G10" s="103">
        <v>51.014069229999997</v>
      </c>
      <c r="H10" s="103">
        <v>55.088784539999999</v>
      </c>
      <c r="I10" s="64"/>
      <c r="J10" s="102">
        <v>797</v>
      </c>
      <c r="K10" s="102">
        <v>5499801</v>
      </c>
      <c r="L10" s="103">
        <v>5.1476283729999999</v>
      </c>
      <c r="M10" s="103"/>
      <c r="N10" s="103">
        <v>4.731466062</v>
      </c>
      <c r="O10" s="103">
        <v>5.5637906839999998</v>
      </c>
      <c r="P10" s="64"/>
      <c r="Q10" s="102">
        <v>750</v>
      </c>
      <c r="R10" s="102">
        <v>2418413</v>
      </c>
      <c r="S10" s="103">
        <v>7.2121169160000003</v>
      </c>
      <c r="T10" s="103"/>
      <c r="U10" s="103">
        <v>6.19479588</v>
      </c>
      <c r="V10" s="103">
        <v>8.2294379519999996</v>
      </c>
      <c r="W10" s="64"/>
      <c r="X10" s="102">
        <v>17</v>
      </c>
      <c r="Y10" s="102">
        <v>421167</v>
      </c>
      <c r="Z10" s="103">
        <v>0.34580304899999997</v>
      </c>
      <c r="AA10" s="103" t="s">
        <v>386</v>
      </c>
      <c r="AB10" s="103">
        <v>0.19871349299999999</v>
      </c>
      <c r="AC10" s="112">
        <v>0.55759707000000003</v>
      </c>
      <c r="AD10" s="64"/>
    </row>
    <row r="11" spans="1:30" ht="14.25" x14ac:dyDescent="0.2">
      <c r="A11" s="65">
        <v>44239</v>
      </c>
      <c r="B11" s="66">
        <v>6</v>
      </c>
      <c r="C11" s="111">
        <v>2419</v>
      </c>
      <c r="D11" s="102">
        <v>28941393</v>
      </c>
      <c r="E11" s="103">
        <v>48.755176720000001</v>
      </c>
      <c r="F11" s="103"/>
      <c r="G11" s="103">
        <v>46.502144549999997</v>
      </c>
      <c r="H11" s="103">
        <v>51.008208889999999</v>
      </c>
      <c r="I11" s="64"/>
      <c r="J11" s="102">
        <v>439</v>
      </c>
      <c r="K11" s="102">
        <v>5794547</v>
      </c>
      <c r="L11" s="103">
        <v>5.2998059629999998</v>
      </c>
      <c r="M11" s="103"/>
      <c r="N11" s="103">
        <v>4.748039415</v>
      </c>
      <c r="O11" s="103">
        <v>5.8515725119999997</v>
      </c>
      <c r="P11" s="64"/>
      <c r="Q11" s="102">
        <v>880</v>
      </c>
      <c r="R11" s="102">
        <v>4170308</v>
      </c>
      <c r="S11" s="103">
        <v>4.7345101940000003</v>
      </c>
      <c r="T11" s="103"/>
      <c r="U11" s="103">
        <v>4.2106725899999997</v>
      </c>
      <c r="V11" s="103">
        <v>5.258347798</v>
      </c>
      <c r="W11" s="64"/>
      <c r="X11" s="102">
        <v>17</v>
      </c>
      <c r="Y11" s="102">
        <v>435150</v>
      </c>
      <c r="Z11" s="103">
        <v>0.334205366</v>
      </c>
      <c r="AA11" s="103" t="s">
        <v>386</v>
      </c>
      <c r="AB11" s="103">
        <v>0.19216868600000001</v>
      </c>
      <c r="AC11" s="112">
        <v>0.53872375900000002</v>
      </c>
      <c r="AD11" s="64"/>
    </row>
    <row r="12" spans="1:30" ht="14.25" x14ac:dyDescent="0.2">
      <c r="A12" s="65">
        <v>44246</v>
      </c>
      <c r="B12" s="66">
        <v>7</v>
      </c>
      <c r="C12" s="111">
        <v>1625</v>
      </c>
      <c r="D12" s="102">
        <v>27025851</v>
      </c>
      <c r="E12" s="103">
        <v>38.018978859999997</v>
      </c>
      <c r="F12" s="103"/>
      <c r="G12" s="103">
        <v>35.886166879999998</v>
      </c>
      <c r="H12" s="103">
        <v>40.151790849999998</v>
      </c>
      <c r="I12" s="64"/>
      <c r="J12" s="102">
        <v>216</v>
      </c>
      <c r="K12" s="102">
        <v>5877448</v>
      </c>
      <c r="L12" s="103">
        <v>4.2717032919999998</v>
      </c>
      <c r="M12" s="103"/>
      <c r="N12" s="103">
        <v>3.5826140620000002</v>
      </c>
      <c r="O12" s="103">
        <v>4.9607925220000002</v>
      </c>
      <c r="P12" s="64"/>
      <c r="Q12" s="102">
        <v>965</v>
      </c>
      <c r="R12" s="102">
        <v>5984438</v>
      </c>
      <c r="S12" s="103">
        <v>4.2099023779999998</v>
      </c>
      <c r="T12" s="103"/>
      <c r="U12" s="103">
        <v>3.804079846</v>
      </c>
      <c r="V12" s="103">
        <v>4.61572491</v>
      </c>
      <c r="W12" s="64"/>
      <c r="X12" s="102">
        <v>25</v>
      </c>
      <c r="Y12" s="102">
        <v>452826</v>
      </c>
      <c r="Z12" s="103">
        <v>0.48178712200000001</v>
      </c>
      <c r="AA12" s="103"/>
      <c r="AB12" s="103">
        <v>0.30888821799999999</v>
      </c>
      <c r="AC12" s="112">
        <v>0.71512836499999999</v>
      </c>
      <c r="AD12" s="64"/>
    </row>
    <row r="13" spans="1:30" ht="14.25" x14ac:dyDescent="0.2">
      <c r="A13" s="65">
        <v>44253</v>
      </c>
      <c r="B13" s="66">
        <v>8</v>
      </c>
      <c r="C13" s="111">
        <v>997</v>
      </c>
      <c r="D13" s="102">
        <v>25261345</v>
      </c>
      <c r="E13" s="103">
        <v>25.48714468</v>
      </c>
      <c r="F13" s="103"/>
      <c r="G13" s="103">
        <v>23.66218503</v>
      </c>
      <c r="H13" s="103">
        <v>27.312104340000001</v>
      </c>
      <c r="I13" s="64"/>
      <c r="J13" s="102">
        <v>157</v>
      </c>
      <c r="K13" s="102">
        <v>5753015</v>
      </c>
      <c r="L13" s="103">
        <v>5.5558091899999997</v>
      </c>
      <c r="M13" s="103"/>
      <c r="N13" s="103">
        <v>4.5187180099999997</v>
      </c>
      <c r="O13" s="103">
        <v>6.5929003689999996</v>
      </c>
      <c r="P13" s="64"/>
      <c r="Q13" s="102">
        <v>750</v>
      </c>
      <c r="R13" s="102">
        <v>7815751</v>
      </c>
      <c r="S13" s="103">
        <v>2.6914704939999998</v>
      </c>
      <c r="T13" s="103"/>
      <c r="U13" s="103">
        <v>2.443845493</v>
      </c>
      <c r="V13" s="103">
        <v>2.9390954950000001</v>
      </c>
      <c r="W13" s="64"/>
      <c r="X13" s="102">
        <v>6</v>
      </c>
      <c r="Y13" s="102">
        <v>510095</v>
      </c>
      <c r="Z13" s="113" t="s">
        <v>385</v>
      </c>
      <c r="AA13" s="113"/>
      <c r="AB13" s="113" t="s">
        <v>385</v>
      </c>
      <c r="AC13" s="114" t="s">
        <v>385</v>
      </c>
      <c r="AD13" s="64"/>
    </row>
    <row r="14" spans="1:30" ht="14.25" x14ac:dyDescent="0.2">
      <c r="A14" s="65">
        <v>44260</v>
      </c>
      <c r="B14" s="66">
        <v>9</v>
      </c>
      <c r="C14" s="111">
        <v>654</v>
      </c>
      <c r="D14" s="102">
        <v>23795540</v>
      </c>
      <c r="E14" s="103">
        <v>17.970729309999999</v>
      </c>
      <c r="F14" s="103"/>
      <c r="G14" s="103">
        <v>16.400474559999999</v>
      </c>
      <c r="H14" s="103">
        <v>19.54098406</v>
      </c>
      <c r="I14" s="64"/>
      <c r="J14" s="102">
        <v>93</v>
      </c>
      <c r="K14" s="102">
        <v>5159690</v>
      </c>
      <c r="L14" s="103">
        <v>6.8950153409999997</v>
      </c>
      <c r="M14" s="103"/>
      <c r="N14" s="103">
        <v>5.2495812119999998</v>
      </c>
      <c r="O14" s="103">
        <v>8.8151577139999997</v>
      </c>
      <c r="P14" s="64"/>
      <c r="Q14" s="102">
        <v>549</v>
      </c>
      <c r="R14" s="102">
        <v>9709045</v>
      </c>
      <c r="S14" s="103">
        <v>2.0746603939999999</v>
      </c>
      <c r="T14" s="103"/>
      <c r="U14" s="103">
        <v>1.842090719</v>
      </c>
      <c r="V14" s="103">
        <v>2.3072300700000001</v>
      </c>
      <c r="W14" s="64"/>
      <c r="X14" s="102">
        <v>8</v>
      </c>
      <c r="Y14" s="102">
        <v>676798</v>
      </c>
      <c r="Z14" s="113" t="s">
        <v>385</v>
      </c>
      <c r="AA14" s="113"/>
      <c r="AB14" s="113" t="s">
        <v>385</v>
      </c>
      <c r="AC14" s="114" t="s">
        <v>385</v>
      </c>
      <c r="AD14" s="64"/>
    </row>
    <row r="15" spans="1:30" ht="14.25" x14ac:dyDescent="0.2">
      <c r="A15" s="65">
        <v>44267</v>
      </c>
      <c r="B15" s="66">
        <v>10</v>
      </c>
      <c r="C15" s="111">
        <v>389</v>
      </c>
      <c r="D15" s="102">
        <v>22496119</v>
      </c>
      <c r="E15" s="103">
        <v>10.60343849</v>
      </c>
      <c r="F15" s="103"/>
      <c r="G15" s="103">
        <v>9.3707010709999992</v>
      </c>
      <c r="H15" s="103">
        <v>11.836175900000001</v>
      </c>
      <c r="I15" s="64"/>
      <c r="J15" s="102">
        <v>33</v>
      </c>
      <c r="K15" s="102">
        <v>4544647</v>
      </c>
      <c r="L15" s="103">
        <v>4.5192160929999998</v>
      </c>
      <c r="M15" s="103"/>
      <c r="N15" s="103">
        <v>2.84153133</v>
      </c>
      <c r="O15" s="103">
        <v>6.6960342800000001</v>
      </c>
      <c r="P15" s="64"/>
      <c r="Q15" s="102">
        <v>457</v>
      </c>
      <c r="R15" s="102">
        <v>11357055</v>
      </c>
      <c r="S15" s="103">
        <v>1.554908417</v>
      </c>
      <c r="T15" s="103"/>
      <c r="U15" s="103">
        <v>1.3942181870000001</v>
      </c>
      <c r="V15" s="103">
        <v>1.7155986459999999</v>
      </c>
      <c r="W15" s="64"/>
      <c r="X15" s="102">
        <v>21</v>
      </c>
      <c r="Y15" s="102">
        <v>944609</v>
      </c>
      <c r="Z15" s="103">
        <v>0.67561554099999999</v>
      </c>
      <c r="AA15" s="103"/>
      <c r="AB15" s="103">
        <v>7.3595332999999999E-2</v>
      </c>
      <c r="AC15" s="112">
        <v>1.5109189750000001</v>
      </c>
      <c r="AD15" s="64"/>
    </row>
    <row r="16" spans="1:30" ht="14.25" x14ac:dyDescent="0.2">
      <c r="A16" s="65">
        <v>44274</v>
      </c>
      <c r="B16" s="66">
        <v>11</v>
      </c>
      <c r="C16" s="111">
        <v>237</v>
      </c>
      <c r="D16" s="102">
        <v>20222106</v>
      </c>
      <c r="E16" s="103">
        <v>7.2724004129999997</v>
      </c>
      <c r="F16" s="103"/>
      <c r="G16" s="103">
        <v>6.227521512</v>
      </c>
      <c r="H16" s="103">
        <v>8.3172793140000003</v>
      </c>
      <c r="I16" s="67"/>
      <c r="J16" s="102">
        <v>17</v>
      </c>
      <c r="K16" s="102">
        <v>5050636</v>
      </c>
      <c r="L16" s="103">
        <v>3.5863995910000002</v>
      </c>
      <c r="M16" s="103" t="s">
        <v>386</v>
      </c>
      <c r="N16" s="103">
        <v>1.889646851</v>
      </c>
      <c r="O16" s="103">
        <v>6.0295512039999997</v>
      </c>
      <c r="P16" s="67"/>
      <c r="Q16" s="102">
        <v>335</v>
      </c>
      <c r="R16" s="102">
        <v>12736263</v>
      </c>
      <c r="S16" s="103">
        <v>1.172131729</v>
      </c>
      <c r="T16" s="103"/>
      <c r="U16" s="103">
        <v>1.0339510759999999</v>
      </c>
      <c r="V16" s="103">
        <v>1.3103123830000001</v>
      </c>
      <c r="W16" s="64"/>
      <c r="X16" s="102">
        <v>9</v>
      </c>
      <c r="Y16" s="102">
        <v>1333720</v>
      </c>
      <c r="Z16" s="113" t="s">
        <v>385</v>
      </c>
      <c r="AA16" s="113"/>
      <c r="AB16" s="113" t="s">
        <v>385</v>
      </c>
      <c r="AC16" s="114" t="s">
        <v>385</v>
      </c>
      <c r="AD16" s="64"/>
    </row>
    <row r="17" spans="1:30" ht="14.25" x14ac:dyDescent="0.2">
      <c r="A17" s="65">
        <v>44281</v>
      </c>
      <c r="B17" s="66">
        <v>12</v>
      </c>
      <c r="C17" s="111">
        <v>166</v>
      </c>
      <c r="D17" s="102">
        <v>18316034</v>
      </c>
      <c r="E17" s="103">
        <v>5.3210558170000004</v>
      </c>
      <c r="F17" s="103"/>
      <c r="G17" s="103">
        <v>4.4215183280000003</v>
      </c>
      <c r="H17" s="103">
        <v>6.2205933050000004</v>
      </c>
      <c r="I17" s="67"/>
      <c r="J17" s="102">
        <v>15</v>
      </c>
      <c r="K17" s="102">
        <v>5482719</v>
      </c>
      <c r="L17" s="103">
        <v>4.5273393840000002</v>
      </c>
      <c r="M17" s="103" t="s">
        <v>386</v>
      </c>
      <c r="N17" s="103">
        <v>2.3683704040000002</v>
      </c>
      <c r="O17" s="103">
        <v>7.7112927520000003</v>
      </c>
      <c r="P17" s="67"/>
      <c r="Q17" s="102">
        <v>251</v>
      </c>
      <c r="R17" s="102">
        <v>13360491</v>
      </c>
      <c r="S17" s="103">
        <v>0.96978912699999997</v>
      </c>
      <c r="T17" s="103"/>
      <c r="U17" s="103">
        <v>0.84140819200000005</v>
      </c>
      <c r="V17" s="103">
        <v>1.0981700619999999</v>
      </c>
      <c r="W17" s="64"/>
      <c r="X17" s="102">
        <v>17</v>
      </c>
      <c r="Y17" s="102">
        <v>2183425</v>
      </c>
      <c r="Z17" s="103">
        <v>0.21062979200000001</v>
      </c>
      <c r="AA17" s="103" t="s">
        <v>386</v>
      </c>
      <c r="AB17" s="103">
        <v>4.2062503000000001E-2</v>
      </c>
      <c r="AC17" s="112">
        <v>0.45334956700000001</v>
      </c>
      <c r="AD17" s="64"/>
    </row>
    <row r="18" spans="1:30" ht="14.25" x14ac:dyDescent="0.2">
      <c r="A18" s="65">
        <v>44288</v>
      </c>
      <c r="B18" s="66">
        <v>13</v>
      </c>
      <c r="C18" s="111">
        <v>90</v>
      </c>
      <c r="D18" s="102">
        <v>17224336</v>
      </c>
      <c r="E18" s="103">
        <v>3.176447553</v>
      </c>
      <c r="F18" s="103"/>
      <c r="G18" s="103">
        <v>2.4897216649999998</v>
      </c>
      <c r="H18" s="103">
        <v>3.9798831859999999</v>
      </c>
      <c r="I18" s="67"/>
      <c r="J18" s="102">
        <v>8</v>
      </c>
      <c r="K18" s="102">
        <v>5251694</v>
      </c>
      <c r="L18" s="113" t="s">
        <v>385</v>
      </c>
      <c r="M18" s="113"/>
      <c r="N18" s="113" t="s">
        <v>385</v>
      </c>
      <c r="O18" s="113" t="s">
        <v>385</v>
      </c>
      <c r="P18" s="67"/>
      <c r="Q18" s="102">
        <v>160</v>
      </c>
      <c r="R18" s="102">
        <v>13067664</v>
      </c>
      <c r="S18" s="103">
        <v>0.87602976499999996</v>
      </c>
      <c r="T18" s="103"/>
      <c r="U18" s="103">
        <v>0.73180700600000004</v>
      </c>
      <c r="V18" s="103">
        <v>1.020252524</v>
      </c>
      <c r="W18" s="64"/>
      <c r="X18" s="102">
        <v>20</v>
      </c>
      <c r="Y18" s="102">
        <v>3792492</v>
      </c>
      <c r="Z18" s="103">
        <v>0.102877495</v>
      </c>
      <c r="AA18" s="103"/>
      <c r="AB18" s="103">
        <v>5.0479285999999998E-2</v>
      </c>
      <c r="AC18" s="112">
        <v>0.17617870799999999</v>
      </c>
      <c r="AD18" s="64"/>
    </row>
    <row r="19" spans="1:30" ht="14.25" x14ac:dyDescent="0.2">
      <c r="A19" s="65">
        <v>44295</v>
      </c>
      <c r="B19" s="66">
        <v>14</v>
      </c>
      <c r="C19" s="111">
        <v>84</v>
      </c>
      <c r="D19" s="102">
        <v>16960669</v>
      </c>
      <c r="E19" s="103">
        <v>3.1244713549999998</v>
      </c>
      <c r="F19" s="103"/>
      <c r="G19" s="103">
        <v>2.430819611</v>
      </c>
      <c r="H19" s="103">
        <v>3.9405302139999998</v>
      </c>
      <c r="I19" s="67"/>
      <c r="J19" s="102">
        <v>8</v>
      </c>
      <c r="K19" s="102">
        <v>3211115</v>
      </c>
      <c r="L19" s="113" t="s">
        <v>385</v>
      </c>
      <c r="M19" s="113"/>
      <c r="N19" s="113" t="s">
        <v>385</v>
      </c>
      <c r="O19" s="113" t="s">
        <v>385</v>
      </c>
      <c r="P19" s="67"/>
      <c r="Q19" s="102">
        <v>118</v>
      </c>
      <c r="R19" s="102">
        <v>13722962</v>
      </c>
      <c r="S19" s="103">
        <v>1.0292468669999999</v>
      </c>
      <c r="T19" s="103"/>
      <c r="U19" s="103">
        <v>0.83150287599999995</v>
      </c>
      <c r="V19" s="103">
        <v>1.226990858</v>
      </c>
      <c r="W19" s="64"/>
      <c r="X19" s="102">
        <v>27</v>
      </c>
      <c r="Y19" s="102">
        <v>5434251</v>
      </c>
      <c r="Z19" s="103">
        <v>0.120912278</v>
      </c>
      <c r="AA19" s="103"/>
      <c r="AB19" s="103">
        <v>6.0233119000000002E-2</v>
      </c>
      <c r="AC19" s="112">
        <v>0.201870615</v>
      </c>
      <c r="AD19" s="64"/>
    </row>
    <row r="20" spans="1:30" ht="14.25" x14ac:dyDescent="0.2">
      <c r="A20" s="65">
        <v>44302</v>
      </c>
      <c r="B20" s="66">
        <v>15</v>
      </c>
      <c r="C20" s="111">
        <v>54</v>
      </c>
      <c r="D20" s="102">
        <v>16544821</v>
      </c>
      <c r="E20" s="103">
        <v>2.1067648889999999</v>
      </c>
      <c r="F20" s="103"/>
      <c r="G20" s="103">
        <v>1.5412109700000001</v>
      </c>
      <c r="H20" s="103">
        <v>2.7996519879999999</v>
      </c>
      <c r="I20" s="64"/>
      <c r="J20" s="102">
        <v>5</v>
      </c>
      <c r="K20" s="102">
        <v>1664254</v>
      </c>
      <c r="L20" s="113" t="s">
        <v>385</v>
      </c>
      <c r="M20" s="113"/>
      <c r="N20" s="113" t="s">
        <v>385</v>
      </c>
      <c r="O20" s="113" t="s">
        <v>385</v>
      </c>
      <c r="P20" s="67"/>
      <c r="Q20" s="102">
        <v>98</v>
      </c>
      <c r="R20" s="102">
        <v>13828421</v>
      </c>
      <c r="S20" s="103">
        <v>1.422349031</v>
      </c>
      <c r="T20" s="103"/>
      <c r="U20" s="103">
        <v>1.1262989779999999</v>
      </c>
      <c r="V20" s="103">
        <v>1.766437394</v>
      </c>
      <c r="W20" s="64"/>
      <c r="X20" s="102">
        <v>26</v>
      </c>
      <c r="Y20" s="102">
        <v>7284379</v>
      </c>
      <c r="Z20" s="103">
        <v>7.5819507999999994E-2</v>
      </c>
      <c r="AA20" s="103"/>
      <c r="AB20" s="103">
        <v>4.8864339999999999E-2</v>
      </c>
      <c r="AC20" s="112">
        <v>0.11198282399999999</v>
      </c>
      <c r="AD20" s="64"/>
    </row>
    <row r="21" spans="1:30" ht="14.25" x14ac:dyDescent="0.2">
      <c r="A21" s="65">
        <v>44309</v>
      </c>
      <c r="B21" s="66">
        <v>16</v>
      </c>
      <c r="C21" s="111">
        <v>46</v>
      </c>
      <c r="D21" s="102">
        <v>15927073</v>
      </c>
      <c r="E21" s="103">
        <v>2.4035263709999999</v>
      </c>
      <c r="F21" s="103"/>
      <c r="G21" s="103">
        <v>1.7196729100000001</v>
      </c>
      <c r="H21" s="103">
        <v>3.2558477090000002</v>
      </c>
      <c r="J21" s="102">
        <v>3</v>
      </c>
      <c r="K21" s="102">
        <v>1078637</v>
      </c>
      <c r="L21" s="113" t="s">
        <v>385</v>
      </c>
      <c r="M21" s="113"/>
      <c r="N21" s="113" t="s">
        <v>385</v>
      </c>
      <c r="O21" s="113" t="s">
        <v>385</v>
      </c>
      <c r="Q21" s="102">
        <v>84</v>
      </c>
      <c r="R21" s="102">
        <v>13095580</v>
      </c>
      <c r="S21" s="103">
        <v>1.82317</v>
      </c>
      <c r="T21" s="103"/>
      <c r="U21" s="103">
        <v>1.403659443</v>
      </c>
      <c r="V21" s="103">
        <v>2.3167106120000001</v>
      </c>
      <c r="X21" s="102">
        <v>14</v>
      </c>
      <c r="Y21" s="102">
        <v>9213443</v>
      </c>
      <c r="Z21" s="103">
        <v>4.2905026999999998E-2</v>
      </c>
      <c r="AA21" s="103" t="s">
        <v>386</v>
      </c>
      <c r="AB21" s="103">
        <v>2.0942511E-2</v>
      </c>
      <c r="AC21" s="112">
        <v>7.5746809999999998E-2</v>
      </c>
      <c r="AD21" s="64"/>
    </row>
    <row r="22" spans="1:30" ht="14.25" x14ac:dyDescent="0.2">
      <c r="A22" s="65">
        <v>44316</v>
      </c>
      <c r="B22" s="66">
        <v>17</v>
      </c>
      <c r="C22" s="111">
        <v>34</v>
      </c>
      <c r="D22" s="102">
        <v>15509284</v>
      </c>
      <c r="E22" s="103">
        <v>1.7743589259999999</v>
      </c>
      <c r="F22" s="103"/>
      <c r="G22" s="103">
        <v>1.1871196939999999</v>
      </c>
      <c r="H22" s="103">
        <v>2.5333561320000002</v>
      </c>
      <c r="J22" s="102">
        <v>0</v>
      </c>
      <c r="K22" s="102">
        <v>1231898</v>
      </c>
      <c r="L22" s="113" t="s">
        <v>385</v>
      </c>
      <c r="M22" s="113"/>
      <c r="N22" s="113" t="s">
        <v>385</v>
      </c>
      <c r="O22" s="113" t="s">
        <v>385</v>
      </c>
      <c r="Q22" s="102">
        <v>43</v>
      </c>
      <c r="R22" s="102">
        <v>11699011</v>
      </c>
      <c r="S22" s="103">
        <v>1.5032327169999999</v>
      </c>
      <c r="T22" s="103"/>
      <c r="U22" s="103">
        <v>1.0492473550000001</v>
      </c>
      <c r="V22" s="103">
        <v>2.073368007</v>
      </c>
      <c r="X22" s="102">
        <v>24</v>
      </c>
      <c r="Y22" s="102">
        <v>10867328</v>
      </c>
      <c r="Z22" s="103">
        <v>8.4106363000000003E-2</v>
      </c>
      <c r="AA22" s="103"/>
      <c r="AB22" s="103">
        <v>4.5575605999999998E-2</v>
      </c>
      <c r="AC22" s="112">
        <v>0.13643303500000001</v>
      </c>
      <c r="AD22" s="64"/>
    </row>
    <row r="23" spans="1:30" s="194" customFormat="1" ht="14.25" x14ac:dyDescent="0.2">
      <c r="A23" s="186">
        <v>44323</v>
      </c>
      <c r="B23" s="187">
        <v>18</v>
      </c>
      <c r="C23" s="188">
        <v>20</v>
      </c>
      <c r="D23" s="189">
        <v>15030867</v>
      </c>
      <c r="E23" s="190">
        <v>1.0293685610000001</v>
      </c>
      <c r="F23" s="190"/>
      <c r="G23" s="190">
        <v>0.59891556800000001</v>
      </c>
      <c r="H23" s="190">
        <v>1.6315404099999999</v>
      </c>
      <c r="I23" s="191"/>
      <c r="J23" s="189">
        <v>0</v>
      </c>
      <c r="K23" s="189">
        <v>1347207</v>
      </c>
      <c r="L23" s="192" t="s">
        <v>385</v>
      </c>
      <c r="M23" s="192"/>
      <c r="N23" s="192" t="s">
        <v>385</v>
      </c>
      <c r="O23" s="192" t="s">
        <v>385</v>
      </c>
      <c r="P23" s="191"/>
      <c r="Q23" s="189">
        <v>36</v>
      </c>
      <c r="R23" s="189">
        <v>10393566</v>
      </c>
      <c r="S23" s="190">
        <v>1.663104015</v>
      </c>
      <c r="T23" s="190"/>
      <c r="U23" s="190">
        <v>1.099049959</v>
      </c>
      <c r="V23" s="190">
        <v>2.386823717</v>
      </c>
      <c r="W23" s="191"/>
      <c r="X23" s="189">
        <v>28</v>
      </c>
      <c r="Y23" s="189">
        <v>12528914</v>
      </c>
      <c r="Z23" s="190">
        <v>7.6336435999999994E-2</v>
      </c>
      <c r="AA23" s="190"/>
      <c r="AB23" s="190">
        <v>4.8564745999999999E-2</v>
      </c>
      <c r="AC23" s="193">
        <v>0.113194289</v>
      </c>
      <c r="AD23" s="191"/>
    </row>
    <row r="24" spans="1:30" ht="14.25" x14ac:dyDescent="0.2">
      <c r="A24" s="65">
        <v>44330</v>
      </c>
      <c r="B24" s="66">
        <v>19</v>
      </c>
      <c r="C24" s="111">
        <v>19</v>
      </c>
      <c r="D24" s="102">
        <v>14401995</v>
      </c>
      <c r="E24" s="103">
        <v>0.869571329</v>
      </c>
      <c r="F24" s="103" t="s">
        <v>386</v>
      </c>
      <c r="G24" s="103">
        <v>0.49445655799999999</v>
      </c>
      <c r="H24" s="103">
        <v>1.3989909700000001</v>
      </c>
      <c r="I24" s="64"/>
      <c r="J24" s="102">
        <v>2</v>
      </c>
      <c r="K24" s="102">
        <v>1482892</v>
      </c>
      <c r="L24" s="113" t="s">
        <v>385</v>
      </c>
      <c r="M24" s="113"/>
      <c r="N24" s="113" t="s">
        <v>385</v>
      </c>
      <c r="O24" s="113" t="s">
        <v>385</v>
      </c>
      <c r="P24" s="64"/>
      <c r="Q24" s="102">
        <v>27</v>
      </c>
      <c r="R24" s="102">
        <v>9060935</v>
      </c>
      <c r="S24" s="103">
        <v>1.5985877289999999</v>
      </c>
      <c r="T24" s="103"/>
      <c r="U24" s="103">
        <v>0.98068179099999997</v>
      </c>
      <c r="V24" s="103">
        <v>2.4229999009999998</v>
      </c>
      <c r="W24" s="64"/>
      <c r="X24" s="102">
        <v>18</v>
      </c>
      <c r="Y24" s="102">
        <v>14347609</v>
      </c>
      <c r="Z24" s="103">
        <v>5.0692605000000002E-2</v>
      </c>
      <c r="AA24" s="103" t="s">
        <v>386</v>
      </c>
      <c r="AB24" s="103">
        <v>2.900558E-2</v>
      </c>
      <c r="AC24" s="112">
        <v>8.1595046000000004E-2</v>
      </c>
      <c r="AD24" s="64"/>
    </row>
    <row r="25" spans="1:30" ht="14.25" x14ac:dyDescent="0.2">
      <c r="A25" s="65">
        <v>44337</v>
      </c>
      <c r="B25" s="66">
        <v>20</v>
      </c>
      <c r="C25" s="111">
        <v>17</v>
      </c>
      <c r="D25" s="102">
        <v>13574870</v>
      </c>
      <c r="E25" s="103">
        <v>0.83568920000000002</v>
      </c>
      <c r="F25" s="103" t="s">
        <v>386</v>
      </c>
      <c r="G25" s="103">
        <v>0.44856487699999997</v>
      </c>
      <c r="H25" s="103">
        <v>1.3931089059999999</v>
      </c>
      <c r="I25" s="64"/>
      <c r="J25" s="102">
        <v>0</v>
      </c>
      <c r="K25" s="102">
        <v>1917779</v>
      </c>
      <c r="L25" s="113" t="s">
        <v>385</v>
      </c>
      <c r="M25" s="113"/>
      <c r="N25" s="113" t="s">
        <v>385</v>
      </c>
      <c r="O25" s="113" t="s">
        <v>385</v>
      </c>
      <c r="P25" s="64"/>
      <c r="Q25" s="102">
        <v>19</v>
      </c>
      <c r="R25" s="102">
        <v>7767800</v>
      </c>
      <c r="S25" s="103">
        <v>1.3846712670000001</v>
      </c>
      <c r="T25" s="103"/>
      <c r="U25" s="103">
        <v>0.78785555600000001</v>
      </c>
      <c r="V25" s="103">
        <v>2.2269893609999998</v>
      </c>
      <c r="W25" s="64"/>
      <c r="X25" s="102">
        <v>17</v>
      </c>
      <c r="Y25" s="102">
        <v>16025854</v>
      </c>
      <c r="Z25" s="103">
        <v>4.1345461999999999E-2</v>
      </c>
      <c r="AA25" s="103" t="s">
        <v>386</v>
      </c>
      <c r="AB25" s="103">
        <v>2.4033813000000001E-2</v>
      </c>
      <c r="AC25" s="112">
        <v>6.6272479999999995E-2</v>
      </c>
      <c r="AD25" s="64"/>
    </row>
    <row r="26" spans="1:30" ht="14.25" x14ac:dyDescent="0.2">
      <c r="A26" s="65">
        <v>44344</v>
      </c>
      <c r="B26" s="66">
        <v>21</v>
      </c>
      <c r="C26" s="111">
        <v>14</v>
      </c>
      <c r="D26" s="102">
        <v>12851588</v>
      </c>
      <c r="E26" s="103">
        <v>0.66854032600000002</v>
      </c>
      <c r="F26" s="103" t="s">
        <v>386</v>
      </c>
      <c r="G26" s="103">
        <v>0.32837577299999998</v>
      </c>
      <c r="H26" s="103">
        <v>1.1772074889999999</v>
      </c>
      <c r="I26" s="64"/>
      <c r="J26" s="102">
        <v>1</v>
      </c>
      <c r="K26" s="102">
        <v>2165004</v>
      </c>
      <c r="L26" s="113" t="s">
        <v>385</v>
      </c>
      <c r="M26" s="113"/>
      <c r="N26" s="113" t="s">
        <v>385</v>
      </c>
      <c r="O26" s="113" t="s">
        <v>385</v>
      </c>
      <c r="P26" s="64"/>
      <c r="Q26" s="102">
        <v>20</v>
      </c>
      <c r="R26" s="102">
        <v>6225273</v>
      </c>
      <c r="S26" s="103">
        <v>1.483891471</v>
      </c>
      <c r="T26" s="103"/>
      <c r="U26" s="103">
        <v>0.81094173999999997</v>
      </c>
      <c r="V26" s="103">
        <v>2.4252982919999999</v>
      </c>
      <c r="W26" s="64"/>
      <c r="X26" s="102">
        <v>23</v>
      </c>
      <c r="Y26" s="102">
        <v>18037385</v>
      </c>
      <c r="Z26" s="103">
        <v>5.8883300999999999E-2</v>
      </c>
      <c r="AA26" s="103"/>
      <c r="AB26" s="103">
        <v>3.6926566000000001E-2</v>
      </c>
      <c r="AC26" s="112">
        <v>8.8900855000000001E-2</v>
      </c>
      <c r="AD26" s="64"/>
    </row>
    <row r="27" spans="1:30" ht="14.25" x14ac:dyDescent="0.2">
      <c r="A27" s="65">
        <v>44351</v>
      </c>
      <c r="B27" s="66">
        <v>22</v>
      </c>
      <c r="C27" s="111">
        <v>18</v>
      </c>
      <c r="D27" s="102">
        <v>12356247</v>
      </c>
      <c r="E27" s="103">
        <v>0.92320169600000002</v>
      </c>
      <c r="F27" s="103" t="s">
        <v>386</v>
      </c>
      <c r="G27" s="103">
        <v>0.51124771599999996</v>
      </c>
      <c r="H27" s="103">
        <v>1.510206283</v>
      </c>
      <c r="I27" s="64"/>
      <c r="J27" s="102">
        <v>1</v>
      </c>
      <c r="K27" s="102">
        <v>2033912</v>
      </c>
      <c r="L27" s="113" t="s">
        <v>385</v>
      </c>
      <c r="M27" s="113"/>
      <c r="N27" s="113" t="s">
        <v>385</v>
      </c>
      <c r="O27" s="113" t="s">
        <v>385</v>
      </c>
      <c r="P27" s="64"/>
      <c r="Q27" s="102">
        <v>10</v>
      </c>
      <c r="R27" s="102">
        <v>5306785</v>
      </c>
      <c r="S27" s="103">
        <v>0.74552373400000005</v>
      </c>
      <c r="T27" s="103" t="s">
        <v>386</v>
      </c>
      <c r="U27" s="103">
        <v>0.27916366399999998</v>
      </c>
      <c r="V27" s="103">
        <v>1.497348568</v>
      </c>
      <c r="W27" s="64"/>
      <c r="X27" s="102">
        <v>27</v>
      </c>
      <c r="Y27" s="102">
        <v>19575469</v>
      </c>
      <c r="Z27" s="103">
        <v>6.6662387000000004E-2</v>
      </c>
      <c r="AA27" s="103"/>
      <c r="AB27" s="103">
        <v>4.3841921999999998E-2</v>
      </c>
      <c r="AC27" s="112">
        <v>9.7109527000000001E-2</v>
      </c>
      <c r="AD27" s="64"/>
    </row>
    <row r="28" spans="1:30" ht="14.25" x14ac:dyDescent="0.2">
      <c r="A28" s="65">
        <v>44358</v>
      </c>
      <c r="B28" s="66">
        <v>23</v>
      </c>
      <c r="C28" s="111">
        <v>20</v>
      </c>
      <c r="D28" s="102">
        <v>11757509</v>
      </c>
      <c r="E28" s="103">
        <v>0.82035946800000004</v>
      </c>
      <c r="F28" s="103"/>
      <c r="G28" s="103">
        <v>0.450201978</v>
      </c>
      <c r="H28" s="103">
        <v>1.3381823749999999</v>
      </c>
      <c r="I28" s="64"/>
      <c r="J28" s="102">
        <v>1</v>
      </c>
      <c r="K28" s="102">
        <v>1806631</v>
      </c>
      <c r="L28" s="113" t="s">
        <v>385</v>
      </c>
      <c r="M28" s="113"/>
      <c r="N28" s="113" t="s">
        <v>385</v>
      </c>
      <c r="O28" s="113" t="s">
        <v>385</v>
      </c>
      <c r="P28" s="64"/>
      <c r="Q28" s="102">
        <v>10</v>
      </c>
      <c r="R28" s="102">
        <v>4641596</v>
      </c>
      <c r="S28" s="103">
        <v>1.1605922529999999</v>
      </c>
      <c r="T28" s="103" t="s">
        <v>386</v>
      </c>
      <c r="U28" s="103">
        <v>0.49049452700000001</v>
      </c>
      <c r="V28" s="103">
        <v>2.2408650809999999</v>
      </c>
      <c r="W28" s="64"/>
      <c r="X28" s="102">
        <v>29</v>
      </c>
      <c r="Y28" s="102">
        <v>21059770</v>
      </c>
      <c r="Z28" s="103">
        <v>7.0614053999999996E-2</v>
      </c>
      <c r="AA28" s="103"/>
      <c r="AB28" s="103">
        <v>4.7202308999999998E-2</v>
      </c>
      <c r="AC28" s="112">
        <v>0.10121490900000001</v>
      </c>
      <c r="AD28" s="64"/>
    </row>
    <row r="29" spans="1:30" ht="14.25" x14ac:dyDescent="0.2">
      <c r="A29" s="65">
        <v>44365</v>
      </c>
      <c r="B29" s="66">
        <v>24</v>
      </c>
      <c r="C29" s="111">
        <v>13</v>
      </c>
      <c r="D29" s="102">
        <v>10970992</v>
      </c>
      <c r="E29" s="103">
        <v>0.56995953099999996</v>
      </c>
      <c r="F29" s="103" t="s">
        <v>386</v>
      </c>
      <c r="G29" s="103">
        <v>0.27116146000000002</v>
      </c>
      <c r="H29" s="103">
        <v>1.0237294640000001</v>
      </c>
      <c r="I29" s="64"/>
      <c r="J29" s="102">
        <v>0</v>
      </c>
      <c r="K29" s="102">
        <v>1870921</v>
      </c>
      <c r="L29" s="113" t="s">
        <v>385</v>
      </c>
      <c r="M29" s="113"/>
      <c r="N29" s="113" t="s">
        <v>385</v>
      </c>
      <c r="O29" s="113" t="s">
        <v>385</v>
      </c>
      <c r="P29" s="64"/>
      <c r="Q29" s="102">
        <v>15</v>
      </c>
      <c r="R29" s="102">
        <v>4381714</v>
      </c>
      <c r="S29" s="103">
        <v>1.3584387600000001</v>
      </c>
      <c r="T29" s="103" t="s">
        <v>386</v>
      </c>
      <c r="U29" s="103">
        <v>0.63946645199999996</v>
      </c>
      <c r="V29" s="103">
        <v>2.4187477880000001</v>
      </c>
      <c r="W29" s="64"/>
      <c r="X29" s="102">
        <v>29</v>
      </c>
      <c r="Y29" s="102">
        <v>22035117</v>
      </c>
      <c r="Z29" s="103">
        <v>6.9928447000000005E-2</v>
      </c>
      <c r="AA29" s="103"/>
      <c r="AB29" s="103">
        <v>4.6785448E-2</v>
      </c>
      <c r="AC29" s="112">
        <v>0.10017803</v>
      </c>
      <c r="AD29" s="64"/>
    </row>
    <row r="30" spans="1:30" ht="14.25" x14ac:dyDescent="0.2">
      <c r="A30" s="65">
        <v>44372</v>
      </c>
      <c r="B30" s="66">
        <v>25</v>
      </c>
      <c r="C30" s="111">
        <v>26</v>
      </c>
      <c r="D30" s="102">
        <v>10125621</v>
      </c>
      <c r="E30" s="103">
        <v>1.1881918819999999</v>
      </c>
      <c r="F30" s="103"/>
      <c r="G30" s="103">
        <v>0.71771404000000005</v>
      </c>
      <c r="H30" s="103">
        <v>1.819389524</v>
      </c>
      <c r="I30" s="64"/>
      <c r="J30" s="102">
        <v>0</v>
      </c>
      <c r="K30" s="102">
        <v>2221421</v>
      </c>
      <c r="L30" s="113" t="s">
        <v>385</v>
      </c>
      <c r="M30" s="113"/>
      <c r="N30" s="113" t="s">
        <v>385</v>
      </c>
      <c r="O30" s="113" t="s">
        <v>385</v>
      </c>
      <c r="P30" s="64"/>
      <c r="Q30" s="102">
        <v>8</v>
      </c>
      <c r="R30" s="102">
        <v>4235381</v>
      </c>
      <c r="S30" s="113" t="s">
        <v>385</v>
      </c>
      <c r="T30" s="113"/>
      <c r="U30" s="113" t="s">
        <v>385</v>
      </c>
      <c r="V30" s="113" t="s">
        <v>385</v>
      </c>
      <c r="W30" s="64"/>
      <c r="X30" s="102">
        <v>48</v>
      </c>
      <c r="Y30" s="102">
        <v>22669600</v>
      </c>
      <c r="Z30" s="103">
        <v>0.117115108</v>
      </c>
      <c r="AA30" s="103"/>
      <c r="AB30" s="103">
        <v>8.6275110000000002E-2</v>
      </c>
      <c r="AC30" s="112">
        <v>0.155371594</v>
      </c>
      <c r="AD30" s="64"/>
    </row>
    <row r="31" spans="1:30" ht="14.25" x14ac:dyDescent="0.2">
      <c r="A31" s="68">
        <v>44379</v>
      </c>
      <c r="B31" s="69">
        <v>26</v>
      </c>
      <c r="C31" s="115">
        <v>35</v>
      </c>
      <c r="D31" s="104">
        <v>9531364</v>
      </c>
      <c r="E31" s="105">
        <v>1.611146465</v>
      </c>
      <c r="F31" s="105"/>
      <c r="G31" s="105">
        <v>1.0488771809999999</v>
      </c>
      <c r="H31" s="105">
        <v>2.3351705389999999</v>
      </c>
      <c r="I31" s="70"/>
      <c r="J31" s="104">
        <v>0</v>
      </c>
      <c r="K31" s="104">
        <v>2217764</v>
      </c>
      <c r="L31" s="116" t="s">
        <v>385</v>
      </c>
      <c r="M31" s="116"/>
      <c r="N31" s="116" t="s">
        <v>385</v>
      </c>
      <c r="O31" s="116" t="s">
        <v>385</v>
      </c>
      <c r="P31" s="70"/>
      <c r="Q31" s="104">
        <v>13</v>
      </c>
      <c r="R31" s="104">
        <v>4186631</v>
      </c>
      <c r="S31" s="105">
        <v>2.123983634</v>
      </c>
      <c r="T31" s="105" t="s">
        <v>386</v>
      </c>
      <c r="U31" s="105">
        <v>1.0485734900000001</v>
      </c>
      <c r="V31" s="105">
        <v>3.757156121</v>
      </c>
      <c r="W31" s="70"/>
      <c r="X31" s="104">
        <v>63</v>
      </c>
      <c r="Y31" s="104">
        <v>23309568</v>
      </c>
      <c r="Z31" s="105">
        <v>0.16198743700000001</v>
      </c>
      <c r="AA31" s="105"/>
      <c r="AB31" s="105">
        <v>0.122371619</v>
      </c>
      <c r="AC31" s="117">
        <v>0.2097909</v>
      </c>
      <c r="AD31" s="64"/>
    </row>
    <row r="32" spans="1:30" ht="12.95" customHeight="1" x14ac:dyDescent="0.2">
      <c r="A32" s="118" t="s">
        <v>305</v>
      </c>
      <c r="B32" s="99"/>
      <c r="C32" s="99"/>
      <c r="D32" s="99"/>
      <c r="E32" s="99"/>
      <c r="F32" s="99"/>
      <c r="G32" s="99"/>
      <c r="H32" s="99"/>
      <c r="I32" s="99"/>
      <c r="J32" s="99"/>
      <c r="K32" s="99"/>
      <c r="L32" s="99"/>
      <c r="M32" s="25"/>
      <c r="T32" s="25"/>
      <c r="U32" s="52"/>
      <c r="X32" s="71"/>
      <c r="Y32" s="71"/>
      <c r="AD32" s="64"/>
    </row>
    <row r="33" spans="1:44" ht="12.95" customHeight="1" x14ac:dyDescent="0.2">
      <c r="A33" s="72"/>
      <c r="B33" s="72"/>
      <c r="C33" s="73"/>
      <c r="D33" s="73"/>
      <c r="E33" s="73"/>
      <c r="F33" s="73"/>
      <c r="G33" s="73"/>
      <c r="H33" s="73"/>
      <c r="I33" s="73"/>
      <c r="J33" s="73"/>
      <c r="K33" s="73"/>
      <c r="L33" s="73"/>
      <c r="M33" s="73"/>
      <c r="N33" s="73"/>
      <c r="O33" s="73"/>
      <c r="P33" s="73"/>
      <c r="Q33" s="73"/>
      <c r="R33" s="73"/>
      <c r="S33" s="73"/>
      <c r="T33" s="73"/>
      <c r="U33" s="74"/>
      <c r="V33" s="73"/>
      <c r="W33" s="73"/>
      <c r="X33" s="73"/>
      <c r="Y33" s="73"/>
      <c r="Z33" s="73"/>
      <c r="AA33" s="73"/>
      <c r="AB33" s="73"/>
    </row>
    <row r="34" spans="1:44" x14ac:dyDescent="0.2">
      <c r="A34" s="73" t="s">
        <v>306</v>
      </c>
      <c r="B34" s="73"/>
      <c r="C34" s="75"/>
      <c r="D34" s="75"/>
      <c r="E34" s="75"/>
      <c r="F34" s="75"/>
      <c r="G34" s="75"/>
      <c r="H34" s="75"/>
      <c r="I34" s="73"/>
      <c r="J34" s="73"/>
      <c r="K34" s="75"/>
      <c r="L34" s="75"/>
      <c r="M34" s="75"/>
      <c r="N34" s="75"/>
      <c r="O34" s="75"/>
      <c r="P34" s="73"/>
      <c r="Q34" s="73"/>
      <c r="R34" s="75"/>
      <c r="S34" s="75"/>
      <c r="T34" s="75"/>
      <c r="U34" s="76"/>
      <c r="V34" s="75"/>
      <c r="W34" s="73"/>
      <c r="X34" s="73"/>
      <c r="Y34" s="73"/>
      <c r="Z34" s="73"/>
      <c r="AA34" s="73"/>
      <c r="AB34" s="73"/>
    </row>
    <row r="35" spans="1:44" ht="24.95" customHeight="1" x14ac:dyDescent="0.2">
      <c r="A35" s="213" t="s">
        <v>422</v>
      </c>
      <c r="B35" s="213"/>
      <c r="C35" s="213"/>
      <c r="D35" s="213"/>
      <c r="E35" s="213"/>
      <c r="F35" s="213"/>
      <c r="G35" s="213"/>
      <c r="H35" s="213"/>
      <c r="I35" s="213"/>
      <c r="J35" s="213"/>
      <c r="K35" s="213"/>
      <c r="L35" s="213"/>
      <c r="M35" s="213"/>
      <c r="N35" s="213"/>
      <c r="O35" s="106"/>
      <c r="P35" s="107"/>
      <c r="Q35" s="107"/>
      <c r="R35" s="107"/>
      <c r="S35" s="107"/>
      <c r="T35" s="107"/>
      <c r="U35" s="107"/>
      <c r="V35" s="107"/>
      <c r="W35" s="73"/>
      <c r="X35" s="73"/>
      <c r="Y35" s="73"/>
      <c r="Z35" s="73"/>
      <c r="AA35" s="73"/>
      <c r="AB35" s="73"/>
    </row>
    <row r="36" spans="1:44" ht="35.25" customHeight="1" x14ac:dyDescent="0.2">
      <c r="A36" s="214" t="s">
        <v>387</v>
      </c>
      <c r="B36" s="214"/>
      <c r="C36" s="214"/>
      <c r="D36" s="214"/>
      <c r="E36" s="214"/>
      <c r="F36" s="214"/>
      <c r="G36" s="214"/>
      <c r="H36" s="214"/>
      <c r="I36" s="214"/>
      <c r="J36" s="214"/>
      <c r="K36" s="214"/>
      <c r="L36" s="214"/>
      <c r="M36" s="214"/>
      <c r="N36" s="214"/>
      <c r="O36" s="73"/>
      <c r="P36" s="73"/>
      <c r="Q36" s="73"/>
      <c r="R36" s="73"/>
      <c r="S36" s="73"/>
      <c r="T36" s="73"/>
      <c r="U36" s="74"/>
      <c r="V36" s="73"/>
      <c r="W36" s="73"/>
      <c r="X36" s="73"/>
      <c r="Y36" s="73"/>
      <c r="Z36" s="73"/>
      <c r="AA36" s="73"/>
      <c r="AB36" s="73"/>
    </row>
    <row r="37" spans="1:44" ht="26.25" customHeight="1" x14ac:dyDescent="0.2">
      <c r="A37" s="214" t="s">
        <v>388</v>
      </c>
      <c r="B37" s="214"/>
      <c r="C37" s="214"/>
      <c r="D37" s="214"/>
      <c r="E37" s="214"/>
      <c r="F37" s="214"/>
      <c r="G37" s="214"/>
      <c r="H37" s="214"/>
      <c r="I37" s="214"/>
      <c r="J37" s="214"/>
      <c r="K37" s="214"/>
      <c r="L37" s="214"/>
      <c r="M37" s="214"/>
      <c r="N37" s="214"/>
      <c r="O37" s="73"/>
      <c r="P37" s="73"/>
      <c r="Q37" s="73"/>
      <c r="R37" s="73"/>
      <c r="S37" s="73"/>
      <c r="T37" s="73"/>
      <c r="U37" s="74"/>
      <c r="V37" s="73"/>
      <c r="W37" s="73"/>
      <c r="X37" s="73"/>
      <c r="Y37" s="73"/>
      <c r="Z37" s="73"/>
      <c r="AA37" s="73"/>
      <c r="AB37" s="73"/>
    </row>
    <row r="38" spans="1:44" ht="37.5" customHeight="1" x14ac:dyDescent="0.2">
      <c r="A38" s="214" t="s">
        <v>389</v>
      </c>
      <c r="B38" s="214"/>
      <c r="C38" s="214"/>
      <c r="D38" s="214"/>
      <c r="E38" s="214"/>
      <c r="F38" s="214"/>
      <c r="G38" s="214"/>
      <c r="H38" s="214"/>
      <c r="I38" s="214"/>
      <c r="J38" s="214"/>
      <c r="K38" s="214"/>
      <c r="L38" s="214"/>
      <c r="M38" s="214"/>
      <c r="N38" s="214"/>
      <c r="O38" s="73"/>
      <c r="P38" s="73"/>
      <c r="Q38" s="73"/>
      <c r="R38" s="73"/>
      <c r="S38" s="73"/>
      <c r="T38" s="73"/>
      <c r="U38" s="74"/>
      <c r="V38" s="73"/>
      <c r="W38" s="73"/>
      <c r="X38" s="73"/>
      <c r="Y38" s="73"/>
      <c r="Z38" s="73"/>
      <c r="AA38" s="73"/>
      <c r="AB38" s="73"/>
    </row>
    <row r="39" spans="1:44" ht="14.45" customHeight="1" x14ac:dyDescent="0.2">
      <c r="A39" s="215" t="s">
        <v>390</v>
      </c>
      <c r="B39" s="215"/>
      <c r="C39" s="215"/>
      <c r="D39" s="215"/>
      <c r="E39" s="215"/>
      <c r="F39" s="215"/>
      <c r="G39" s="215"/>
      <c r="H39" s="215"/>
      <c r="I39" s="215"/>
      <c r="J39" s="215"/>
      <c r="K39" s="215"/>
      <c r="L39" s="215"/>
      <c r="M39" s="215"/>
      <c r="N39" s="215"/>
      <c r="O39" s="73"/>
      <c r="P39" s="73"/>
      <c r="Q39" s="73"/>
      <c r="R39" s="74"/>
      <c r="S39" s="74"/>
      <c r="T39" s="74"/>
      <c r="U39" s="74"/>
      <c r="V39" s="73"/>
      <c r="W39" s="73"/>
      <c r="X39" s="73"/>
      <c r="Y39" s="73"/>
      <c r="Z39" s="73"/>
      <c r="AA39" s="73"/>
      <c r="AB39" s="73"/>
    </row>
    <row r="40" spans="1:44" ht="12.6" customHeight="1" x14ac:dyDescent="0.2">
      <c r="A40" s="209" t="s">
        <v>391</v>
      </c>
      <c r="B40" s="209"/>
      <c r="C40" s="209"/>
      <c r="D40" s="209"/>
      <c r="E40" s="209"/>
      <c r="F40" s="209"/>
      <c r="G40" s="209"/>
      <c r="H40" s="209"/>
      <c r="I40" s="209"/>
      <c r="J40" s="209"/>
      <c r="K40" s="209"/>
      <c r="L40" s="209"/>
      <c r="M40" s="209"/>
      <c r="N40" s="209"/>
      <c r="O40" s="73"/>
      <c r="P40" s="73"/>
      <c r="Q40" s="73"/>
      <c r="R40" s="74"/>
      <c r="S40" s="74"/>
      <c r="T40" s="74"/>
      <c r="U40" s="74"/>
      <c r="V40" s="73"/>
      <c r="W40" s="73"/>
      <c r="X40" s="73"/>
      <c r="Y40" s="73"/>
      <c r="Z40" s="73"/>
      <c r="AA40" s="73"/>
      <c r="AB40" s="73"/>
    </row>
    <row r="41" spans="1:44" ht="12.6" customHeight="1" x14ac:dyDescent="0.2">
      <c r="A41" s="219" t="s">
        <v>392</v>
      </c>
      <c r="B41" s="219"/>
      <c r="C41" s="219"/>
      <c r="D41" s="219"/>
      <c r="E41" s="219"/>
      <c r="F41" s="219"/>
      <c r="G41" s="219"/>
      <c r="H41" s="219"/>
      <c r="I41" s="219"/>
      <c r="J41" s="219"/>
      <c r="K41" s="219"/>
      <c r="L41" s="219"/>
      <c r="M41" s="219"/>
      <c r="N41" s="219"/>
      <c r="O41" s="219"/>
      <c r="P41" s="77"/>
      <c r="Q41" s="77"/>
      <c r="R41" s="77"/>
      <c r="S41" s="77"/>
      <c r="T41" s="77"/>
      <c r="U41" s="77"/>
      <c r="V41" s="77"/>
      <c r="W41" s="77"/>
      <c r="X41" s="77"/>
      <c r="Y41" s="77"/>
      <c r="Z41" s="77"/>
      <c r="AA41" s="77"/>
      <c r="AB41" s="77"/>
    </row>
    <row r="42" spans="1:44" ht="26.25" customHeight="1" x14ac:dyDescent="0.2">
      <c r="A42" s="220" t="s">
        <v>423</v>
      </c>
      <c r="B42" s="220"/>
      <c r="C42" s="220"/>
      <c r="D42" s="220"/>
      <c r="E42" s="220"/>
      <c r="F42" s="220"/>
      <c r="G42" s="220"/>
      <c r="H42" s="220"/>
      <c r="I42" s="220"/>
      <c r="J42" s="220"/>
      <c r="K42" s="220"/>
      <c r="L42" s="220"/>
      <c r="M42" s="220"/>
      <c r="N42" s="220"/>
      <c r="O42" s="78"/>
      <c r="P42" s="78"/>
      <c r="Q42" s="78"/>
      <c r="R42" s="79"/>
      <c r="S42" s="79"/>
      <c r="T42" s="79"/>
      <c r="U42" s="79"/>
      <c r="V42" s="79"/>
      <c r="W42" s="79"/>
      <c r="X42" s="79"/>
      <c r="Y42" s="79"/>
      <c r="Z42" s="79"/>
      <c r="AA42" s="79"/>
      <c r="AB42" s="79"/>
    </row>
    <row r="43" spans="1:44" ht="12.6" customHeight="1" x14ac:dyDescent="0.2">
      <c r="A43" s="80"/>
      <c r="B43" s="80"/>
      <c r="C43" s="80"/>
      <c r="D43" s="80"/>
      <c r="E43" s="80"/>
      <c r="F43" s="80"/>
      <c r="G43" s="80"/>
      <c r="H43" s="80"/>
      <c r="I43" s="80"/>
      <c r="J43" s="80"/>
      <c r="K43" s="80"/>
      <c r="L43" s="80"/>
      <c r="M43" s="80"/>
      <c r="N43" s="80"/>
      <c r="O43" s="80"/>
      <c r="P43" s="80"/>
      <c r="Q43" s="80"/>
      <c r="R43" s="80"/>
      <c r="S43" s="80"/>
      <c r="T43" s="80"/>
      <c r="U43" s="80"/>
      <c r="V43" s="80"/>
      <c r="W43" s="80"/>
      <c r="X43" s="80"/>
      <c r="Y43" s="80"/>
      <c r="Z43" s="80"/>
      <c r="AA43" s="80"/>
    </row>
    <row r="44" spans="1:44" x14ac:dyDescent="0.2">
      <c r="A44" s="221"/>
      <c r="B44" s="221"/>
      <c r="C44" s="221"/>
      <c r="D44" s="221"/>
      <c r="E44" s="221"/>
      <c r="F44" s="221"/>
      <c r="G44" s="221"/>
      <c r="H44" s="221"/>
      <c r="I44" s="221"/>
      <c r="J44" s="221"/>
      <c r="K44" s="221"/>
      <c r="L44" s="221"/>
      <c r="M44" s="221"/>
      <c r="N44" s="221"/>
      <c r="O44" s="221"/>
      <c r="P44" s="221"/>
      <c r="Q44" s="221"/>
      <c r="R44" s="221"/>
      <c r="S44" s="221"/>
      <c r="T44" s="221"/>
      <c r="U44" s="221"/>
      <c r="V44" s="221"/>
      <c r="W44" s="221"/>
      <c r="X44" s="221"/>
      <c r="Y44" s="221"/>
      <c r="Z44" s="221"/>
      <c r="AA44" s="221"/>
    </row>
    <row r="45" spans="1:44" x14ac:dyDescent="0.2">
      <c r="A45" s="222"/>
      <c r="B45" s="223"/>
      <c r="C45" s="223"/>
      <c r="D45" s="223"/>
      <c r="E45" s="223"/>
      <c r="F45" s="223"/>
      <c r="G45" s="223"/>
      <c r="H45" s="223"/>
      <c r="I45" s="223"/>
      <c r="J45" s="223"/>
      <c r="K45" s="223"/>
      <c r="L45" s="223"/>
      <c r="M45" s="223"/>
      <c r="N45" s="223"/>
      <c r="O45" s="223"/>
      <c r="P45" s="223"/>
      <c r="Q45" s="223"/>
      <c r="R45" s="223"/>
      <c r="S45" s="223"/>
      <c r="T45" s="223"/>
      <c r="U45" s="223"/>
      <c r="V45" s="223"/>
      <c r="W45" s="223"/>
      <c r="X45" s="223"/>
      <c r="Y45" s="223"/>
      <c r="Z45" s="223"/>
      <c r="AA45" s="223"/>
      <c r="AC45" s="81"/>
      <c r="AD45" s="82"/>
      <c r="AE45" s="71"/>
      <c r="AK45" s="64"/>
      <c r="AR45" s="64"/>
    </row>
    <row r="46" spans="1:44" x14ac:dyDescent="0.2">
      <c r="A46" s="83"/>
      <c r="B46" s="84"/>
      <c r="C46" s="84"/>
      <c r="D46" s="84"/>
      <c r="E46" s="84"/>
      <c r="F46" s="85"/>
      <c r="G46" s="86"/>
      <c r="H46" s="86"/>
      <c r="I46" s="84"/>
      <c r="J46" s="86"/>
      <c r="K46" s="86"/>
      <c r="L46" s="86"/>
      <c r="M46" s="86"/>
      <c r="N46" s="86"/>
      <c r="O46" s="86"/>
      <c r="P46" s="86"/>
      <c r="Q46" s="86"/>
      <c r="R46" s="86"/>
      <c r="S46" s="86"/>
      <c r="T46" s="86"/>
      <c r="U46" s="86"/>
      <c r="V46" s="86"/>
      <c r="W46" s="86"/>
      <c r="X46" s="86"/>
      <c r="Y46" s="86"/>
      <c r="Z46" s="86"/>
      <c r="AB46" s="87"/>
      <c r="AC46" s="87"/>
      <c r="AH46" s="52"/>
      <c r="AO46" s="52"/>
    </row>
    <row r="47" spans="1:44" x14ac:dyDescent="0.2">
      <c r="A47" s="83"/>
      <c r="B47" s="84"/>
      <c r="C47" s="84"/>
      <c r="D47" s="84"/>
      <c r="E47" s="84"/>
      <c r="F47" s="85"/>
      <c r="G47" s="86"/>
      <c r="H47" s="86"/>
      <c r="I47" s="84"/>
      <c r="J47" s="86"/>
      <c r="K47" s="86"/>
      <c r="L47" s="86"/>
      <c r="M47" s="86"/>
      <c r="N47" s="86"/>
      <c r="O47" s="86"/>
      <c r="P47" s="86"/>
      <c r="Q47" s="86"/>
      <c r="R47" s="86"/>
      <c r="S47" s="86"/>
      <c r="T47" s="86"/>
      <c r="U47" s="86"/>
      <c r="V47" s="86"/>
      <c r="W47" s="86"/>
      <c r="X47" s="86"/>
      <c r="Y47" s="86"/>
      <c r="Z47" s="86"/>
      <c r="AB47" s="87"/>
      <c r="AC47" s="87"/>
      <c r="AH47" s="52"/>
      <c r="AO47" s="52"/>
    </row>
    <row r="48" spans="1:44" x14ac:dyDescent="0.2">
      <c r="A48" s="84"/>
      <c r="B48" s="86"/>
      <c r="C48" s="86"/>
      <c r="D48" s="86"/>
      <c r="E48" s="86"/>
      <c r="F48" s="86"/>
      <c r="G48" s="86"/>
      <c r="H48" s="86"/>
      <c r="I48" s="86"/>
      <c r="J48" s="86"/>
      <c r="K48" s="86"/>
      <c r="L48" s="86"/>
      <c r="M48" s="86"/>
      <c r="N48" s="86"/>
      <c r="O48" s="86"/>
      <c r="P48" s="86"/>
      <c r="Q48" s="86"/>
      <c r="R48" s="86"/>
      <c r="T48" s="25"/>
      <c r="AD48" s="88"/>
      <c r="AE48" s="88"/>
      <c r="AF48" s="88"/>
      <c r="AG48" s="88"/>
      <c r="AH48" s="89"/>
      <c r="AI48" s="88"/>
      <c r="AL48" s="88"/>
      <c r="AM48" s="88"/>
      <c r="AN48" s="88"/>
      <c r="AO48" s="89"/>
      <c r="AP48" s="88"/>
    </row>
    <row r="49" spans="4:48" x14ac:dyDescent="0.2">
      <c r="D49" s="52"/>
      <c r="F49" s="25"/>
      <c r="K49" s="52"/>
      <c r="M49" s="25"/>
      <c r="T49" s="25"/>
      <c r="AB49" s="224"/>
      <c r="AC49" s="224"/>
      <c r="AD49" s="224"/>
      <c r="AE49" s="224"/>
      <c r="AF49" s="224"/>
      <c r="AG49" s="224"/>
      <c r="AH49" s="224"/>
      <c r="AI49" s="224"/>
      <c r="AJ49" s="224"/>
      <c r="AK49" s="224"/>
      <c r="AL49" s="224"/>
      <c r="AM49" s="224"/>
      <c r="AN49" s="224"/>
      <c r="AO49" s="224"/>
      <c r="AP49" s="224"/>
    </row>
    <row r="50" spans="4:48" x14ac:dyDescent="0.2">
      <c r="D50" s="52"/>
      <c r="F50" s="25"/>
      <c r="K50" s="52"/>
      <c r="M50" s="25"/>
      <c r="T50" s="25"/>
      <c r="AB50" s="216"/>
      <c r="AC50" s="216"/>
      <c r="AD50" s="216"/>
      <c r="AE50" s="216"/>
      <c r="AF50" s="216"/>
      <c r="AG50" s="216"/>
      <c r="AH50" s="216"/>
      <c r="AI50" s="216"/>
      <c r="AJ50" s="216"/>
      <c r="AK50" s="216"/>
      <c r="AL50" s="216"/>
      <c r="AM50" s="216"/>
      <c r="AN50" s="216"/>
      <c r="AO50" s="90"/>
      <c r="AP50" s="91"/>
      <c r="AQ50" s="91"/>
      <c r="AR50" s="91"/>
      <c r="AS50" s="91"/>
      <c r="AT50" s="91"/>
      <c r="AU50" s="91"/>
      <c r="AV50" s="91"/>
    </row>
    <row r="51" spans="4:48" x14ac:dyDescent="0.2">
      <c r="D51" s="52"/>
      <c r="F51" s="25"/>
      <c r="K51" s="52"/>
      <c r="M51" s="25"/>
      <c r="T51" s="25"/>
      <c r="AH51" s="52"/>
      <c r="AO51" s="52"/>
    </row>
    <row r="52" spans="4:48" x14ac:dyDescent="0.2">
      <c r="D52" s="52"/>
      <c r="F52" s="25"/>
      <c r="K52" s="52"/>
      <c r="M52" s="25"/>
      <c r="T52" s="25"/>
      <c r="AB52" s="216"/>
      <c r="AC52" s="216"/>
      <c r="AD52" s="216"/>
      <c r="AE52" s="216"/>
      <c r="AF52" s="216"/>
      <c r="AG52" s="216"/>
      <c r="AH52" s="216"/>
      <c r="AI52" s="216"/>
      <c r="AJ52" s="216"/>
      <c r="AK52" s="216"/>
      <c r="AL52" s="216"/>
      <c r="AM52" s="216"/>
      <c r="AN52" s="216"/>
      <c r="AO52" s="90"/>
    </row>
    <row r="53" spans="4:48" x14ac:dyDescent="0.2">
      <c r="D53" s="52"/>
      <c r="F53" s="25"/>
      <c r="K53" s="52"/>
      <c r="M53" s="25"/>
      <c r="T53" s="25"/>
      <c r="AB53" s="92"/>
      <c r="AC53" s="92"/>
      <c r="AD53" s="90"/>
      <c r="AE53" s="90"/>
      <c r="AF53" s="90"/>
      <c r="AG53" s="90"/>
      <c r="AH53" s="90"/>
      <c r="AI53" s="90"/>
      <c r="AJ53" s="90"/>
      <c r="AK53" s="90"/>
      <c r="AL53" s="90"/>
      <c r="AM53" s="90"/>
      <c r="AN53" s="90"/>
      <c r="AO53" s="90"/>
    </row>
    <row r="54" spans="4:48" x14ac:dyDescent="0.2">
      <c r="E54" s="52"/>
      <c r="F54" s="25"/>
      <c r="L54" s="52"/>
      <c r="M54" s="25"/>
      <c r="T54" s="25"/>
      <c r="AB54" s="92"/>
      <c r="AC54" s="92"/>
      <c r="AD54" s="90"/>
      <c r="AE54" s="90"/>
      <c r="AF54" s="90"/>
      <c r="AG54" s="90"/>
      <c r="AH54" s="90"/>
      <c r="AI54" s="90"/>
      <c r="AJ54" s="90"/>
      <c r="AK54" s="90"/>
      <c r="AL54" s="90"/>
      <c r="AM54" s="90"/>
      <c r="AN54" s="90"/>
      <c r="AO54" s="90"/>
    </row>
    <row r="55" spans="4:48" x14ac:dyDescent="0.2">
      <c r="E55" s="52"/>
      <c r="F55" s="25"/>
      <c r="L55" s="52"/>
      <c r="M55" s="25"/>
      <c r="T55" s="25"/>
      <c r="AB55" s="217"/>
      <c r="AC55" s="217"/>
      <c r="AD55" s="217"/>
      <c r="AE55" s="217"/>
      <c r="AF55" s="217"/>
      <c r="AG55" s="217"/>
      <c r="AH55" s="217"/>
      <c r="AI55" s="217"/>
      <c r="AJ55" s="217"/>
      <c r="AK55" s="217"/>
      <c r="AL55" s="217"/>
      <c r="AM55" s="217"/>
      <c r="AN55" s="217"/>
      <c r="AO55" s="217"/>
      <c r="AP55" s="217"/>
      <c r="AQ55" s="217"/>
      <c r="AR55" s="217"/>
      <c r="AS55" s="217"/>
      <c r="AT55" s="217"/>
      <c r="AU55" s="217"/>
      <c r="AV55" s="217"/>
    </row>
    <row r="56" spans="4:48" x14ac:dyDescent="0.2">
      <c r="E56" s="52"/>
      <c r="F56" s="25"/>
      <c r="L56" s="52"/>
      <c r="M56" s="25"/>
      <c r="T56" s="25"/>
      <c r="AB56" s="218"/>
      <c r="AC56" s="218"/>
      <c r="AD56" s="218"/>
      <c r="AE56" s="218"/>
      <c r="AF56" s="218"/>
      <c r="AG56" s="218"/>
      <c r="AH56" s="218"/>
      <c r="AI56" s="218"/>
      <c r="AJ56" s="218"/>
      <c r="AK56" s="218"/>
      <c r="AL56" s="218"/>
      <c r="AM56" s="218"/>
      <c r="AN56" s="218"/>
      <c r="AO56" s="218"/>
      <c r="AP56" s="218"/>
      <c r="AQ56" s="218"/>
      <c r="AR56" s="218"/>
      <c r="AS56" s="218"/>
      <c r="AT56" s="218"/>
      <c r="AU56" s="218"/>
      <c r="AV56" s="218"/>
    </row>
    <row r="57" spans="4:48" x14ac:dyDescent="0.2">
      <c r="E57" s="52"/>
      <c r="F57" s="25"/>
      <c r="L57" s="52"/>
      <c r="M57" s="25"/>
      <c r="T57" s="25"/>
    </row>
  </sheetData>
  <mergeCells count="20">
    <mergeCell ref="AB52:AN52"/>
    <mergeCell ref="AB55:AV55"/>
    <mergeCell ref="AB56:AV56"/>
    <mergeCell ref="A41:O41"/>
    <mergeCell ref="A42:N42"/>
    <mergeCell ref="A44:AA44"/>
    <mergeCell ref="A45:AA45"/>
    <mergeCell ref="AB49:AP49"/>
    <mergeCell ref="AB50:AN50"/>
    <mergeCell ref="A40:N40"/>
    <mergeCell ref="A2:Y2"/>
    <mergeCell ref="C4:H4"/>
    <mergeCell ref="J4:O4"/>
    <mergeCell ref="Q4:V4"/>
    <mergeCell ref="X4:AC4"/>
    <mergeCell ref="A35:N35"/>
    <mergeCell ref="A36:N36"/>
    <mergeCell ref="A37:N37"/>
    <mergeCell ref="A38:N38"/>
    <mergeCell ref="A39:N39"/>
  </mergeCells>
  <hyperlinks>
    <hyperlink ref="A1" location="Contents!A1" display="Contents" xr:uid="{E06550F3-69C9-40FE-A547-BA45BF545B78}"/>
    <hyperlink ref="A42:N42" r:id="rId1" display="8. These figures represent death occurrences, there can be a delay between the date a death occurred and the date a death was registered. More information can be found in our impact of registration delays release. " xr:uid="{CD05199C-ABFE-4213-93F2-D7BEBC90224B}"/>
    <hyperlink ref="A35:N35" r:id="rId2" display="1. Age-standardised mortality rates per 100,000 people, standardised to the 2013 European Standard Population using 5-year age groups form age 10 and over. For more information, see our methodology article." xr:uid="{7629F549-FCA3-48D3-9EED-7FC141E4026B}"/>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2106E-A95C-4FD0-9F22-FB0C3F1FF1C7}">
  <dimension ref="A1:AP55"/>
  <sheetViews>
    <sheetView showGridLines="0" zoomScale="85" zoomScaleNormal="85" workbookViewId="0">
      <pane xSplit="3" ySplit="5" topLeftCell="D6" activePane="bottomRight" state="frozen"/>
      <selection pane="topRight" activeCell="C1" sqref="C1"/>
      <selection pane="bottomLeft" activeCell="A16" sqref="A16"/>
      <selection pane="bottomRight" activeCell="A34" sqref="A34"/>
    </sheetView>
  </sheetViews>
  <sheetFormatPr defaultColWidth="8.85546875" defaultRowHeight="12.75" x14ac:dyDescent="0.2"/>
  <cols>
    <col min="1" max="1" width="12.85546875" style="25" bestFit="1" customWidth="1"/>
    <col min="2" max="2" width="15.85546875" style="25" customWidth="1"/>
    <col min="3" max="3" width="15" style="25" hidden="1" customWidth="1"/>
    <col min="4" max="4" width="11.140625" style="25" customWidth="1"/>
    <col min="5" max="5" width="13.28515625" style="25" customWidth="1"/>
    <col min="6" max="6" width="11.140625" style="25" customWidth="1"/>
    <col min="7" max="7" width="2.5703125" style="52" customWidth="1"/>
    <col min="8" max="9" width="11.140625" style="25" customWidth="1"/>
    <col min="10" max="10" width="6" style="25" customWidth="1"/>
    <col min="11" max="13" width="11.140625" style="25" customWidth="1"/>
    <col min="14" max="14" width="2.5703125" style="52" customWidth="1"/>
    <col min="15" max="16" width="11.140625" style="25" customWidth="1"/>
    <col min="17" max="17" width="6" style="25" customWidth="1"/>
    <col min="18" max="18" width="11.140625" style="25" customWidth="1"/>
    <col min="19" max="19" width="12.7109375" style="25" customWidth="1"/>
    <col min="20" max="20" width="11.140625" style="25" customWidth="1"/>
    <col min="21" max="21" width="2.5703125" style="52" customWidth="1"/>
    <col min="22" max="22" width="11.42578125" style="25" customWidth="1"/>
    <col min="23" max="23" width="11.85546875" style="25" customWidth="1"/>
    <col min="24" max="24" width="7.140625" style="25" customWidth="1"/>
    <col min="25" max="25" width="8.85546875" style="25"/>
    <col min="26" max="26" width="12" style="25" customWidth="1"/>
    <col min="27" max="27" width="11.85546875" style="25" customWidth="1"/>
    <col min="28" max="28" width="3" style="25" customWidth="1"/>
    <col min="29" max="29" width="10.85546875" style="25" customWidth="1"/>
    <col min="30" max="30" width="10.5703125" style="25" customWidth="1"/>
    <col min="31" max="16384" width="8.85546875" style="25"/>
  </cols>
  <sheetData>
    <row r="1" spans="1:30" x14ac:dyDescent="0.2">
      <c r="A1" s="47" t="s">
        <v>0</v>
      </c>
      <c r="B1" s="47"/>
      <c r="C1" s="47"/>
    </row>
    <row r="2" spans="1:30" ht="14.25" x14ac:dyDescent="0.2">
      <c r="A2" s="93" t="s">
        <v>424</v>
      </c>
      <c r="B2" s="93"/>
      <c r="C2" s="93"/>
    </row>
    <row r="3" spans="1:30" ht="13.5" thickBot="1" x14ac:dyDescent="0.25">
      <c r="A3" s="94"/>
    </row>
    <row r="4" spans="1:30" ht="15" customHeight="1" x14ac:dyDescent="0.2">
      <c r="A4" s="95"/>
      <c r="B4" s="53"/>
      <c r="C4" s="53"/>
      <c r="D4" s="211" t="s">
        <v>375</v>
      </c>
      <c r="E4" s="211"/>
      <c r="F4" s="211"/>
      <c r="G4" s="211"/>
      <c r="H4" s="211"/>
      <c r="I4" s="211"/>
      <c r="J4" s="54"/>
      <c r="K4" s="211" t="s">
        <v>301</v>
      </c>
      <c r="L4" s="211"/>
      <c r="M4" s="211"/>
      <c r="N4" s="211"/>
      <c r="O4" s="211"/>
      <c r="P4" s="211"/>
      <c r="Q4" s="54"/>
      <c r="R4" s="211" t="s">
        <v>376</v>
      </c>
      <c r="S4" s="211"/>
      <c r="T4" s="211"/>
      <c r="U4" s="211"/>
      <c r="V4" s="211"/>
      <c r="W4" s="211"/>
      <c r="X4" s="54"/>
      <c r="Y4" s="211" t="s">
        <v>377</v>
      </c>
      <c r="Z4" s="211"/>
      <c r="AA4" s="211"/>
      <c r="AB4" s="211"/>
      <c r="AC4" s="211"/>
      <c r="AD4" s="211"/>
    </row>
    <row r="5" spans="1:30" ht="38.25" x14ac:dyDescent="0.2">
      <c r="A5" s="55" t="s">
        <v>378</v>
      </c>
      <c r="B5" s="56" t="s">
        <v>379</v>
      </c>
      <c r="C5" s="56" t="s">
        <v>379</v>
      </c>
      <c r="D5" s="57" t="s">
        <v>380</v>
      </c>
      <c r="E5" s="57" t="s">
        <v>381</v>
      </c>
      <c r="F5" s="58" t="s">
        <v>382</v>
      </c>
      <c r="G5" s="59"/>
      <c r="H5" s="57" t="s">
        <v>383</v>
      </c>
      <c r="I5" s="57" t="s">
        <v>384</v>
      </c>
      <c r="J5" s="57"/>
      <c r="K5" s="57" t="s">
        <v>380</v>
      </c>
      <c r="L5" s="57" t="s">
        <v>381</v>
      </c>
      <c r="M5" s="58" t="s">
        <v>382</v>
      </c>
      <c r="N5" s="59"/>
      <c r="O5" s="57" t="s">
        <v>383</v>
      </c>
      <c r="P5" s="57" t="s">
        <v>384</v>
      </c>
      <c r="Q5" s="57"/>
      <c r="R5" s="57" t="s">
        <v>380</v>
      </c>
      <c r="S5" s="57" t="s">
        <v>381</v>
      </c>
      <c r="T5" s="58" t="s">
        <v>382</v>
      </c>
      <c r="U5" s="59"/>
      <c r="V5" s="57" t="s">
        <v>383</v>
      </c>
      <c r="W5" s="57" t="s">
        <v>384</v>
      </c>
      <c r="X5" s="57"/>
      <c r="Y5" s="57" t="s">
        <v>380</v>
      </c>
      <c r="Z5" s="57" t="s">
        <v>381</v>
      </c>
      <c r="AA5" s="58" t="s">
        <v>382</v>
      </c>
      <c r="AB5" s="59"/>
      <c r="AC5" s="57" t="s">
        <v>383</v>
      </c>
      <c r="AD5" s="57" t="s">
        <v>384</v>
      </c>
    </row>
    <row r="6" spans="1:30" ht="14.25" x14ac:dyDescent="0.2">
      <c r="A6" s="61">
        <v>44204</v>
      </c>
      <c r="B6" s="62">
        <v>1</v>
      </c>
      <c r="C6" s="96" t="s">
        <v>393</v>
      </c>
      <c r="D6" s="100">
        <v>7412</v>
      </c>
      <c r="E6" s="100">
        <v>37803666</v>
      </c>
      <c r="F6" s="101">
        <v>22.0380745</v>
      </c>
      <c r="G6" s="101"/>
      <c r="H6" s="101">
        <v>21.53095064</v>
      </c>
      <c r="I6" s="101">
        <v>22.54519835</v>
      </c>
      <c r="J6" s="63"/>
      <c r="K6" s="100">
        <v>378</v>
      </c>
      <c r="L6" s="100">
        <v>1199228</v>
      </c>
      <c r="M6" s="101">
        <v>8.8291187919999992</v>
      </c>
      <c r="N6" s="101"/>
      <c r="O6" s="101">
        <v>6.8404479890000003</v>
      </c>
      <c r="P6" s="101">
        <v>10.81778959</v>
      </c>
      <c r="Q6" s="63"/>
      <c r="R6" s="100">
        <v>42</v>
      </c>
      <c r="S6" s="100">
        <v>89296</v>
      </c>
      <c r="T6" s="101">
        <v>5.6472656969999999</v>
      </c>
      <c r="U6" s="101"/>
      <c r="V6" s="101">
        <v>4.0548025770000002</v>
      </c>
      <c r="W6" s="101">
        <v>7.6526550909999997</v>
      </c>
      <c r="X6" s="63"/>
      <c r="Y6" s="100">
        <v>17</v>
      </c>
      <c r="Z6" s="100">
        <v>267629</v>
      </c>
      <c r="AA6" s="101">
        <v>1.4650133830000001</v>
      </c>
      <c r="AB6" s="101" t="s">
        <v>386</v>
      </c>
      <c r="AC6" s="101">
        <v>-0.29842308299999998</v>
      </c>
      <c r="AD6" s="101">
        <v>4.0041827870000004</v>
      </c>
    </row>
    <row r="7" spans="1:30" ht="14.25" x14ac:dyDescent="0.2">
      <c r="A7" s="65">
        <v>44211</v>
      </c>
      <c r="B7" s="66">
        <v>2</v>
      </c>
      <c r="C7" s="82" t="s">
        <v>394</v>
      </c>
      <c r="D7" s="102">
        <v>6900</v>
      </c>
      <c r="E7" s="102">
        <v>36511424</v>
      </c>
      <c r="F7" s="103">
        <v>26.53076824</v>
      </c>
      <c r="G7" s="103"/>
      <c r="H7" s="103">
        <v>25.87826424</v>
      </c>
      <c r="I7" s="103">
        <v>27.183272240000001</v>
      </c>
      <c r="J7" s="64"/>
      <c r="K7" s="102">
        <v>690</v>
      </c>
      <c r="L7" s="102">
        <v>2110062</v>
      </c>
      <c r="M7" s="103">
        <v>8.9000132979999993</v>
      </c>
      <c r="N7" s="103"/>
      <c r="O7" s="103">
        <v>7.5796096640000004</v>
      </c>
      <c r="P7" s="103">
        <v>10.220416930000001</v>
      </c>
      <c r="Q7" s="64"/>
      <c r="R7" s="102">
        <v>195</v>
      </c>
      <c r="S7" s="102">
        <v>335607</v>
      </c>
      <c r="T7" s="103">
        <v>10.51859894</v>
      </c>
      <c r="U7" s="103"/>
      <c r="V7" s="103">
        <v>6.7267519389999997</v>
      </c>
      <c r="W7" s="103">
        <v>14.310445939999999</v>
      </c>
      <c r="X7" s="64"/>
      <c r="Y7" s="102">
        <v>87</v>
      </c>
      <c r="Z7" s="102">
        <v>399963</v>
      </c>
      <c r="AA7" s="103">
        <v>3.3447093799999998</v>
      </c>
      <c r="AB7" s="103"/>
      <c r="AC7" s="103">
        <v>0.28416361400000001</v>
      </c>
      <c r="AD7" s="103">
        <v>6.9351305830000003</v>
      </c>
    </row>
    <row r="8" spans="1:30" ht="14.25" x14ac:dyDescent="0.2">
      <c r="A8" s="65">
        <v>44218</v>
      </c>
      <c r="B8" s="66">
        <v>3</v>
      </c>
      <c r="C8" s="82" t="s">
        <v>395</v>
      </c>
      <c r="D8" s="102">
        <v>6049</v>
      </c>
      <c r="E8" s="102">
        <v>34737408</v>
      </c>
      <c r="F8" s="103">
        <v>37.626975420000001</v>
      </c>
      <c r="G8" s="103"/>
      <c r="H8" s="103">
        <v>36.558148080000002</v>
      </c>
      <c r="I8" s="103">
        <v>38.695802759999999</v>
      </c>
      <c r="J8" s="64"/>
      <c r="K8" s="102">
        <v>1315</v>
      </c>
      <c r="L8" s="102">
        <v>3638226</v>
      </c>
      <c r="M8" s="103">
        <v>9.2810948280000005</v>
      </c>
      <c r="N8" s="103"/>
      <c r="O8" s="103">
        <v>8.3927151119999994</v>
      </c>
      <c r="P8" s="103">
        <v>10.16947454</v>
      </c>
      <c r="Q8" s="64"/>
      <c r="R8" s="102">
        <v>297</v>
      </c>
      <c r="S8" s="102">
        <v>570533</v>
      </c>
      <c r="T8" s="103">
        <v>11.07392885</v>
      </c>
      <c r="U8" s="103"/>
      <c r="V8" s="103">
        <v>8.0713929659999994</v>
      </c>
      <c r="W8" s="103">
        <v>14.07646474</v>
      </c>
      <c r="X8" s="64"/>
      <c r="Y8" s="102">
        <v>141</v>
      </c>
      <c r="Z8" s="102">
        <v>406528</v>
      </c>
      <c r="AA8" s="103">
        <v>5.0863526050000001</v>
      </c>
      <c r="AB8" s="103"/>
      <c r="AC8" s="103">
        <v>2.7446137610000001</v>
      </c>
      <c r="AD8" s="103">
        <v>7.4280914490000001</v>
      </c>
    </row>
    <row r="9" spans="1:30" ht="14.25" x14ac:dyDescent="0.2">
      <c r="A9" s="65">
        <v>44225</v>
      </c>
      <c r="B9" s="66">
        <v>4</v>
      </c>
      <c r="C9" s="82" t="s">
        <v>396</v>
      </c>
      <c r="D9" s="102">
        <v>4945</v>
      </c>
      <c r="E9" s="102">
        <v>32897999</v>
      </c>
      <c r="F9" s="103">
        <v>47.718083059999998</v>
      </c>
      <c r="G9" s="103"/>
      <c r="H9" s="103">
        <v>46.126649010000001</v>
      </c>
      <c r="I9" s="103">
        <v>49.309517120000002</v>
      </c>
      <c r="J9" s="64"/>
      <c r="K9" s="102">
        <v>1999</v>
      </c>
      <c r="L9" s="102">
        <v>4895631</v>
      </c>
      <c r="M9" s="103">
        <v>10.71440364</v>
      </c>
      <c r="N9" s="103"/>
      <c r="O9" s="103">
        <v>10.04952396</v>
      </c>
      <c r="P9" s="103">
        <v>11.379283320000001</v>
      </c>
      <c r="Q9" s="64"/>
      <c r="R9" s="102">
        <v>541</v>
      </c>
      <c r="S9" s="102">
        <v>1142784</v>
      </c>
      <c r="T9" s="103">
        <v>12.227642550000001</v>
      </c>
      <c r="U9" s="103"/>
      <c r="V9" s="103">
        <v>10.007809200000001</v>
      </c>
      <c r="W9" s="103">
        <v>14.44747591</v>
      </c>
      <c r="X9" s="64"/>
      <c r="Y9" s="102">
        <v>139</v>
      </c>
      <c r="Z9" s="102">
        <v>411079</v>
      </c>
      <c r="AA9" s="103">
        <v>3.2818704520000002</v>
      </c>
      <c r="AB9" s="103"/>
      <c r="AC9" s="103">
        <v>2.1508679220000002</v>
      </c>
      <c r="AD9" s="103">
        <v>4.4128729819999997</v>
      </c>
    </row>
    <row r="10" spans="1:30" ht="14.25" x14ac:dyDescent="0.2">
      <c r="A10" s="65">
        <v>44232</v>
      </c>
      <c r="B10" s="66">
        <v>5</v>
      </c>
      <c r="C10" s="82" t="s">
        <v>397</v>
      </c>
      <c r="D10" s="102">
        <v>4100</v>
      </c>
      <c r="E10" s="102">
        <v>31004385</v>
      </c>
      <c r="F10" s="103">
        <v>55.376919950000001</v>
      </c>
      <c r="G10" s="103"/>
      <c r="H10" s="103">
        <v>53.333412709999998</v>
      </c>
      <c r="I10" s="103">
        <v>57.420427189999998</v>
      </c>
      <c r="J10" s="64"/>
      <c r="K10" s="102">
        <v>1911</v>
      </c>
      <c r="L10" s="102">
        <v>5499801</v>
      </c>
      <c r="M10" s="103">
        <v>13.12002013</v>
      </c>
      <c r="N10" s="103"/>
      <c r="O10" s="103">
        <v>12.357580609999999</v>
      </c>
      <c r="P10" s="103">
        <v>13.88245964</v>
      </c>
      <c r="Q10" s="64"/>
      <c r="R10" s="102">
        <v>1149</v>
      </c>
      <c r="S10" s="102">
        <v>2418413</v>
      </c>
      <c r="T10" s="103">
        <v>11.07271238</v>
      </c>
      <c r="U10" s="103"/>
      <c r="V10" s="103">
        <v>9.8795739670000007</v>
      </c>
      <c r="W10" s="103">
        <v>12.26585079</v>
      </c>
      <c r="X10" s="64"/>
      <c r="Y10" s="102">
        <v>184</v>
      </c>
      <c r="Z10" s="102">
        <v>421167</v>
      </c>
      <c r="AA10" s="103">
        <v>6.2222133780000002</v>
      </c>
      <c r="AB10" s="103"/>
      <c r="AC10" s="103">
        <v>3.3177706699999998</v>
      </c>
      <c r="AD10" s="103">
        <v>9.1266560850000005</v>
      </c>
    </row>
    <row r="11" spans="1:30" ht="14.25" x14ac:dyDescent="0.2">
      <c r="A11" s="65">
        <v>44239</v>
      </c>
      <c r="B11" s="66">
        <v>6</v>
      </c>
      <c r="C11" s="82" t="s">
        <v>398</v>
      </c>
      <c r="D11" s="102">
        <v>3401</v>
      </c>
      <c r="E11" s="102">
        <v>28941393</v>
      </c>
      <c r="F11" s="103">
        <v>63.871644449999998</v>
      </c>
      <c r="G11" s="103"/>
      <c r="H11" s="103">
        <v>61.314795259999997</v>
      </c>
      <c r="I11" s="103">
        <v>66.428493630000006</v>
      </c>
      <c r="J11" s="64"/>
      <c r="K11" s="102">
        <v>1508</v>
      </c>
      <c r="L11" s="102">
        <v>5794547</v>
      </c>
      <c r="M11" s="103">
        <v>16.72510643</v>
      </c>
      <c r="N11" s="103"/>
      <c r="O11" s="103">
        <v>15.735931259999999</v>
      </c>
      <c r="P11" s="103">
        <v>17.7142816</v>
      </c>
      <c r="Q11" s="64"/>
      <c r="R11" s="102">
        <v>2009</v>
      </c>
      <c r="S11" s="102">
        <v>4170308</v>
      </c>
      <c r="T11" s="103">
        <v>11.64792737</v>
      </c>
      <c r="U11" s="103"/>
      <c r="V11" s="103">
        <v>10.747954289999999</v>
      </c>
      <c r="W11" s="103">
        <v>12.547900439999999</v>
      </c>
      <c r="X11" s="64"/>
      <c r="Y11" s="102">
        <v>202</v>
      </c>
      <c r="Z11" s="102">
        <v>435150</v>
      </c>
      <c r="AA11" s="103">
        <v>4.8415837130000003</v>
      </c>
      <c r="AB11" s="103"/>
      <c r="AC11" s="103">
        <v>2.797859345</v>
      </c>
      <c r="AD11" s="103">
        <v>6.8853080799999997</v>
      </c>
    </row>
    <row r="12" spans="1:30" ht="14.25" x14ac:dyDescent="0.2">
      <c r="A12" s="65">
        <v>44246</v>
      </c>
      <c r="B12" s="66">
        <v>7</v>
      </c>
      <c r="C12" s="82" t="s">
        <v>399</v>
      </c>
      <c r="D12" s="102">
        <v>2998</v>
      </c>
      <c r="E12" s="102">
        <v>27025851</v>
      </c>
      <c r="F12" s="103">
        <v>66.10999631</v>
      </c>
      <c r="G12" s="103"/>
      <c r="H12" s="103">
        <v>63.313793609999998</v>
      </c>
      <c r="I12" s="103">
        <v>68.906199000000001</v>
      </c>
      <c r="J12" s="64"/>
      <c r="K12" s="102">
        <v>1325</v>
      </c>
      <c r="L12" s="102">
        <v>5877448</v>
      </c>
      <c r="M12" s="103">
        <v>24.844671479999999</v>
      </c>
      <c r="N12" s="103"/>
      <c r="O12" s="103">
        <v>23.171986990000001</v>
      </c>
      <c r="P12" s="103">
        <v>26.517355970000001</v>
      </c>
      <c r="Q12" s="64"/>
      <c r="R12" s="102">
        <v>2999</v>
      </c>
      <c r="S12" s="102">
        <v>5984438</v>
      </c>
      <c r="T12" s="103">
        <v>13.07728904</v>
      </c>
      <c r="U12" s="103"/>
      <c r="V12" s="103">
        <v>12.3617875</v>
      </c>
      <c r="W12" s="103">
        <v>13.792790569999999</v>
      </c>
      <c r="X12" s="64"/>
      <c r="Y12" s="102">
        <v>206</v>
      </c>
      <c r="Z12" s="102">
        <v>452826</v>
      </c>
      <c r="AA12" s="103">
        <v>7.5539462669999997</v>
      </c>
      <c r="AB12" s="103"/>
      <c r="AC12" s="103">
        <v>4.3548303940000004</v>
      </c>
      <c r="AD12" s="103">
        <v>10.753062140000001</v>
      </c>
    </row>
    <row r="13" spans="1:30" ht="14.25" x14ac:dyDescent="0.2">
      <c r="A13" s="65">
        <v>44253</v>
      </c>
      <c r="B13" s="66">
        <v>8</v>
      </c>
      <c r="C13" s="82" t="s">
        <v>400</v>
      </c>
      <c r="D13" s="102">
        <v>2198</v>
      </c>
      <c r="E13" s="102">
        <v>25261345</v>
      </c>
      <c r="F13" s="103">
        <v>53.890173900000001</v>
      </c>
      <c r="G13" s="103"/>
      <c r="H13" s="103">
        <v>51.251537499999998</v>
      </c>
      <c r="I13" s="103">
        <v>56.528810300000004</v>
      </c>
      <c r="J13" s="64"/>
      <c r="K13" s="102">
        <v>1105</v>
      </c>
      <c r="L13" s="102">
        <v>5753015</v>
      </c>
      <c r="M13" s="103">
        <v>33.66366094</v>
      </c>
      <c r="N13" s="103"/>
      <c r="O13" s="103">
        <v>31.158036809999999</v>
      </c>
      <c r="P13" s="103">
        <v>36.169285070000001</v>
      </c>
      <c r="Q13" s="64"/>
      <c r="R13" s="102">
        <v>3705</v>
      </c>
      <c r="S13" s="102">
        <v>7815751</v>
      </c>
      <c r="T13" s="103">
        <v>14.387397099999999</v>
      </c>
      <c r="U13" s="103"/>
      <c r="V13" s="103">
        <v>13.74294935</v>
      </c>
      <c r="W13" s="103">
        <v>15.03184486</v>
      </c>
      <c r="X13" s="64"/>
      <c r="Y13" s="102">
        <v>235</v>
      </c>
      <c r="Z13" s="102">
        <v>510095</v>
      </c>
      <c r="AA13" s="103">
        <v>5.8840064600000002</v>
      </c>
      <c r="AB13" s="103"/>
      <c r="AC13" s="103">
        <v>3.8495061439999998</v>
      </c>
      <c r="AD13" s="103">
        <v>7.9185067760000001</v>
      </c>
    </row>
    <row r="14" spans="1:30" ht="14.25" x14ac:dyDescent="0.2">
      <c r="A14" s="65">
        <v>44260</v>
      </c>
      <c r="B14" s="66">
        <v>9</v>
      </c>
      <c r="C14" s="82" t="s">
        <v>401</v>
      </c>
      <c r="D14" s="102">
        <v>1839</v>
      </c>
      <c r="E14" s="102">
        <v>23795540</v>
      </c>
      <c r="F14" s="103">
        <v>47.914960659999998</v>
      </c>
      <c r="G14" s="103"/>
      <c r="H14" s="103">
        <v>45.349938350000002</v>
      </c>
      <c r="I14" s="103">
        <v>50.479982970000002</v>
      </c>
      <c r="J14" s="64"/>
      <c r="K14" s="102">
        <v>668</v>
      </c>
      <c r="L14" s="102">
        <v>5159690</v>
      </c>
      <c r="M14" s="103">
        <v>43.91464379</v>
      </c>
      <c r="N14" s="103"/>
      <c r="O14" s="103">
        <v>39.718428690000003</v>
      </c>
      <c r="P14" s="103">
        <v>48.110858899999997</v>
      </c>
      <c r="Q14" s="64"/>
      <c r="R14" s="102">
        <v>3996</v>
      </c>
      <c r="S14" s="102">
        <v>9709045</v>
      </c>
      <c r="T14" s="103">
        <v>14.525608800000001</v>
      </c>
      <c r="U14" s="103"/>
      <c r="V14" s="103">
        <v>13.941597939999999</v>
      </c>
      <c r="W14" s="103">
        <v>15.10961966</v>
      </c>
      <c r="X14" s="64"/>
      <c r="Y14" s="102">
        <v>257</v>
      </c>
      <c r="Z14" s="102">
        <v>676798</v>
      </c>
      <c r="AA14" s="103">
        <v>7.796158395</v>
      </c>
      <c r="AB14" s="103"/>
      <c r="AC14" s="103">
        <v>5.4602693579999997</v>
      </c>
      <c r="AD14" s="103">
        <v>10.13204743</v>
      </c>
    </row>
    <row r="15" spans="1:30" ht="14.25" x14ac:dyDescent="0.2">
      <c r="A15" s="65">
        <v>44267</v>
      </c>
      <c r="B15" s="66">
        <v>10</v>
      </c>
      <c r="C15" s="82" t="s">
        <v>402</v>
      </c>
      <c r="D15" s="102">
        <v>1620</v>
      </c>
      <c r="E15" s="102">
        <v>22496119</v>
      </c>
      <c r="F15" s="103">
        <v>45.435723770000003</v>
      </c>
      <c r="G15" s="103"/>
      <c r="H15" s="103">
        <v>42.864130809999999</v>
      </c>
      <c r="I15" s="103">
        <v>48.007316729999999</v>
      </c>
      <c r="J15" s="64"/>
      <c r="K15" s="102">
        <v>444</v>
      </c>
      <c r="L15" s="102">
        <v>4544647</v>
      </c>
      <c r="M15" s="103">
        <v>45.324018180000003</v>
      </c>
      <c r="N15" s="103"/>
      <c r="O15" s="103">
        <v>39.807167399999997</v>
      </c>
      <c r="P15" s="103">
        <v>50.840868960000002</v>
      </c>
      <c r="Q15" s="64"/>
      <c r="R15" s="102">
        <v>4713</v>
      </c>
      <c r="S15" s="102">
        <v>11357055</v>
      </c>
      <c r="T15" s="103">
        <v>16.655014229999999</v>
      </c>
      <c r="U15" s="103"/>
      <c r="V15" s="103">
        <v>16.01138345</v>
      </c>
      <c r="W15" s="103">
        <v>17.298645010000001</v>
      </c>
      <c r="X15" s="64"/>
      <c r="Y15" s="102">
        <v>342</v>
      </c>
      <c r="Z15" s="102">
        <v>944609</v>
      </c>
      <c r="AA15" s="103">
        <v>7.440950548</v>
      </c>
      <c r="AB15" s="103"/>
      <c r="AC15" s="103">
        <v>5.5838712819999996</v>
      </c>
      <c r="AD15" s="103">
        <v>9.2980298139999995</v>
      </c>
    </row>
    <row r="16" spans="1:30" ht="14.25" x14ac:dyDescent="0.2">
      <c r="A16" s="65">
        <v>44274</v>
      </c>
      <c r="B16" s="66">
        <v>11</v>
      </c>
      <c r="C16" s="82" t="s">
        <v>403</v>
      </c>
      <c r="D16" s="102">
        <v>1372</v>
      </c>
      <c r="E16" s="102">
        <v>20222106</v>
      </c>
      <c r="F16" s="103">
        <v>42.285285479999999</v>
      </c>
      <c r="G16" s="103"/>
      <c r="H16" s="103">
        <v>39.755744919999998</v>
      </c>
      <c r="I16" s="103">
        <v>44.814826050000001</v>
      </c>
      <c r="J16" s="67"/>
      <c r="K16" s="102">
        <v>319</v>
      </c>
      <c r="L16" s="102">
        <v>5050636</v>
      </c>
      <c r="M16" s="103">
        <v>52.453066730000003</v>
      </c>
      <c r="N16" s="103"/>
      <c r="O16" s="103">
        <v>35.258550739999997</v>
      </c>
      <c r="P16" s="103">
        <v>69.647582709999995</v>
      </c>
      <c r="Q16" s="67"/>
      <c r="R16" s="102">
        <v>4819</v>
      </c>
      <c r="S16" s="102">
        <v>12736263</v>
      </c>
      <c r="T16" s="103">
        <v>16.925470690000001</v>
      </c>
      <c r="U16" s="103"/>
      <c r="V16" s="103">
        <v>16.390169799999999</v>
      </c>
      <c r="W16" s="103">
        <v>17.460771579999999</v>
      </c>
      <c r="X16" s="64"/>
      <c r="Y16" s="102">
        <v>470</v>
      </c>
      <c r="Z16" s="102">
        <v>1333720</v>
      </c>
      <c r="AA16" s="103">
        <v>7.039687121</v>
      </c>
      <c r="AB16" s="103"/>
      <c r="AC16" s="103">
        <v>5.7555844199999999</v>
      </c>
      <c r="AD16" s="103">
        <v>8.3237898210000001</v>
      </c>
    </row>
    <row r="17" spans="1:30" ht="14.25" x14ac:dyDescent="0.2">
      <c r="A17" s="65">
        <v>44281</v>
      </c>
      <c r="B17" s="66">
        <v>12</v>
      </c>
      <c r="C17" s="82" t="s">
        <v>404</v>
      </c>
      <c r="D17" s="102">
        <v>1183</v>
      </c>
      <c r="E17" s="102">
        <v>18316034</v>
      </c>
      <c r="F17" s="103">
        <v>40.717874700000003</v>
      </c>
      <c r="G17" s="103"/>
      <c r="H17" s="103">
        <v>38.168253489999998</v>
      </c>
      <c r="I17" s="103">
        <v>43.2674959</v>
      </c>
      <c r="J17" s="67"/>
      <c r="K17" s="102">
        <v>235</v>
      </c>
      <c r="L17" s="102">
        <v>5482719</v>
      </c>
      <c r="M17" s="103">
        <v>35.983927690000002</v>
      </c>
      <c r="N17" s="103"/>
      <c r="O17" s="103">
        <v>29.217647070000002</v>
      </c>
      <c r="P17" s="103">
        <v>42.750208309999998</v>
      </c>
      <c r="Q17" s="67"/>
      <c r="R17" s="102">
        <v>4786</v>
      </c>
      <c r="S17" s="102">
        <v>13360491</v>
      </c>
      <c r="T17" s="103">
        <v>18.69707987</v>
      </c>
      <c r="U17" s="103"/>
      <c r="V17" s="103">
        <v>18.105001819999998</v>
      </c>
      <c r="W17" s="103">
        <v>19.289157929999998</v>
      </c>
      <c r="X17" s="64"/>
      <c r="Y17" s="102">
        <v>711</v>
      </c>
      <c r="Z17" s="102">
        <v>2183425</v>
      </c>
      <c r="AA17" s="103">
        <v>7.3225674039999999</v>
      </c>
      <c r="AB17" s="103"/>
      <c r="AC17" s="103">
        <v>6.3996929529999997</v>
      </c>
      <c r="AD17" s="103">
        <v>8.2454418549999993</v>
      </c>
    </row>
    <row r="18" spans="1:30" ht="14.25" x14ac:dyDescent="0.2">
      <c r="A18" s="65">
        <v>44288</v>
      </c>
      <c r="B18" s="66">
        <v>13</v>
      </c>
      <c r="C18" s="82" t="s">
        <v>405</v>
      </c>
      <c r="D18" s="102">
        <v>1025</v>
      </c>
      <c r="E18" s="102">
        <v>17224336</v>
      </c>
      <c r="F18" s="103">
        <v>38.831251020000003</v>
      </c>
      <c r="G18" s="103"/>
      <c r="H18" s="103">
        <v>36.252589980000003</v>
      </c>
      <c r="I18" s="103">
        <v>41.409912050000003</v>
      </c>
      <c r="J18" s="67"/>
      <c r="K18" s="102">
        <v>190</v>
      </c>
      <c r="L18" s="102">
        <v>5251694</v>
      </c>
      <c r="M18" s="103">
        <v>39.931248910000001</v>
      </c>
      <c r="N18" s="103"/>
      <c r="O18" s="103">
        <v>31.936037129999999</v>
      </c>
      <c r="P18" s="103">
        <v>47.9264607</v>
      </c>
      <c r="Q18" s="67"/>
      <c r="R18" s="102">
        <v>4531</v>
      </c>
      <c r="S18" s="102">
        <v>13067664</v>
      </c>
      <c r="T18" s="103">
        <v>24.32257315</v>
      </c>
      <c r="U18" s="103"/>
      <c r="V18" s="103">
        <v>23.548486220000001</v>
      </c>
      <c r="W18" s="103">
        <v>25.096660069999999</v>
      </c>
      <c r="X18" s="64"/>
      <c r="Y18" s="102">
        <v>1165</v>
      </c>
      <c r="Z18" s="102">
        <v>3792492</v>
      </c>
      <c r="AA18" s="103">
        <v>7.3920818419999996</v>
      </c>
      <c r="AB18" s="103"/>
      <c r="AC18" s="103">
        <v>6.6979659290000004</v>
      </c>
      <c r="AD18" s="103">
        <v>8.0861977550000006</v>
      </c>
    </row>
    <row r="19" spans="1:30" ht="14.25" x14ac:dyDescent="0.2">
      <c r="A19" s="65">
        <v>44295</v>
      </c>
      <c r="B19" s="66">
        <v>14</v>
      </c>
      <c r="C19" s="82" t="s">
        <v>406</v>
      </c>
      <c r="D19" s="102">
        <v>919</v>
      </c>
      <c r="E19" s="102">
        <v>16960669</v>
      </c>
      <c r="F19" s="103">
        <v>36.553198899999998</v>
      </c>
      <c r="G19" s="103"/>
      <c r="H19" s="103">
        <v>33.992741129999999</v>
      </c>
      <c r="I19" s="103">
        <v>39.113656659999997</v>
      </c>
      <c r="J19" s="67"/>
      <c r="K19" s="102">
        <v>125</v>
      </c>
      <c r="L19" s="102">
        <v>3211115</v>
      </c>
      <c r="M19" s="103">
        <v>35.948213019999997</v>
      </c>
      <c r="N19" s="103"/>
      <c r="O19" s="103">
        <v>27.204603939999998</v>
      </c>
      <c r="P19" s="103">
        <v>44.691822100000003</v>
      </c>
      <c r="Q19" s="67"/>
      <c r="R19" s="102">
        <v>4156</v>
      </c>
      <c r="S19" s="102">
        <v>13722962</v>
      </c>
      <c r="T19" s="103">
        <v>32.4012314</v>
      </c>
      <c r="U19" s="103"/>
      <c r="V19" s="103">
        <v>31.309290659999998</v>
      </c>
      <c r="W19" s="103">
        <v>33.493172139999999</v>
      </c>
      <c r="X19" s="64"/>
      <c r="Y19" s="102">
        <v>1685</v>
      </c>
      <c r="Z19" s="102">
        <v>5434251</v>
      </c>
      <c r="AA19" s="103">
        <v>7.4021978419999996</v>
      </c>
      <c r="AB19" s="103"/>
      <c r="AC19" s="103">
        <v>6.8861600919999999</v>
      </c>
      <c r="AD19" s="103">
        <v>7.9182355920000003</v>
      </c>
    </row>
    <row r="20" spans="1:30" ht="14.25" x14ac:dyDescent="0.2">
      <c r="A20" s="65">
        <v>44302</v>
      </c>
      <c r="B20" s="66">
        <v>15</v>
      </c>
      <c r="C20" s="82" t="s">
        <v>407</v>
      </c>
      <c r="D20" s="102">
        <v>874</v>
      </c>
      <c r="E20" s="102">
        <v>16544821</v>
      </c>
      <c r="F20" s="103">
        <v>36.557115230000001</v>
      </c>
      <c r="G20" s="103"/>
      <c r="H20" s="103">
        <v>33.921238010000003</v>
      </c>
      <c r="I20" s="103">
        <v>39.192992449999998</v>
      </c>
      <c r="J20" s="64"/>
      <c r="K20" s="102">
        <v>91</v>
      </c>
      <c r="L20" s="102">
        <v>1664254</v>
      </c>
      <c r="M20" s="103">
        <v>45.370718279999998</v>
      </c>
      <c r="N20" s="103"/>
      <c r="O20" s="103">
        <v>34.500775660000002</v>
      </c>
      <c r="P20" s="103">
        <v>58.077048619999999</v>
      </c>
      <c r="Q20" s="67"/>
      <c r="R20" s="102">
        <v>3721</v>
      </c>
      <c r="S20" s="102">
        <v>13828421</v>
      </c>
      <c r="T20" s="103">
        <v>46.00243571</v>
      </c>
      <c r="U20" s="103"/>
      <c r="V20" s="103">
        <v>44.291319469999998</v>
      </c>
      <c r="W20" s="103">
        <v>47.713551950000003</v>
      </c>
      <c r="X20" s="64"/>
      <c r="Y20" s="102">
        <v>2273</v>
      </c>
      <c r="Z20" s="102">
        <v>7284379</v>
      </c>
      <c r="AA20" s="103">
        <v>8.3305758589999996</v>
      </c>
      <c r="AB20" s="103"/>
      <c r="AC20" s="103">
        <v>7.8676927430000001</v>
      </c>
      <c r="AD20" s="103">
        <v>8.7934589760000001</v>
      </c>
    </row>
    <row r="21" spans="1:30" ht="14.25" x14ac:dyDescent="0.2">
      <c r="A21" s="65">
        <v>44309</v>
      </c>
      <c r="B21" s="66">
        <v>16</v>
      </c>
      <c r="C21" s="82" t="s">
        <v>408</v>
      </c>
      <c r="D21" s="102">
        <v>795</v>
      </c>
      <c r="E21" s="102">
        <v>15927073</v>
      </c>
      <c r="F21" s="103">
        <v>38.249688089999999</v>
      </c>
      <c r="G21" s="103"/>
      <c r="H21" s="103">
        <v>35.353375499999999</v>
      </c>
      <c r="I21" s="103">
        <v>41.14600068</v>
      </c>
      <c r="K21" s="102">
        <v>44</v>
      </c>
      <c r="L21" s="102">
        <v>1078637</v>
      </c>
      <c r="M21" s="103">
        <v>46.695777960000001</v>
      </c>
      <c r="N21" s="103"/>
      <c r="O21" s="103">
        <v>32.958903929999998</v>
      </c>
      <c r="P21" s="103">
        <v>63.90204172</v>
      </c>
      <c r="R21" s="102">
        <v>3280</v>
      </c>
      <c r="S21" s="102">
        <v>13095580</v>
      </c>
      <c r="T21" s="103">
        <v>61.726876230000002</v>
      </c>
      <c r="U21" s="103"/>
      <c r="V21" s="103">
        <v>59.221145</v>
      </c>
      <c r="W21" s="103">
        <v>64.232607470000005</v>
      </c>
      <c r="Y21" s="102">
        <v>2946</v>
      </c>
      <c r="Z21" s="102">
        <v>9213443</v>
      </c>
      <c r="AA21" s="103">
        <v>9.3843569369999997</v>
      </c>
      <c r="AB21" s="103"/>
      <c r="AC21" s="103">
        <v>8.9526860970000008</v>
      </c>
      <c r="AD21" s="103">
        <v>9.8160277770000004</v>
      </c>
    </row>
    <row r="22" spans="1:30" ht="14.25" x14ac:dyDescent="0.2">
      <c r="A22" s="65">
        <v>44316</v>
      </c>
      <c r="B22" s="66">
        <v>17</v>
      </c>
      <c r="C22" s="82" t="s">
        <v>409</v>
      </c>
      <c r="D22" s="102">
        <v>708</v>
      </c>
      <c r="E22" s="102">
        <v>15509284</v>
      </c>
      <c r="F22" s="103">
        <v>36.787894090000002</v>
      </c>
      <c r="G22" s="103"/>
      <c r="H22" s="103">
        <v>33.83204078</v>
      </c>
      <c r="I22" s="103">
        <v>39.743747409999997</v>
      </c>
      <c r="K22" s="102">
        <v>30</v>
      </c>
      <c r="L22" s="102">
        <v>1231898</v>
      </c>
      <c r="M22" s="103">
        <v>35.442833919999998</v>
      </c>
      <c r="N22" s="103"/>
      <c r="O22" s="103">
        <v>22.597417279999998</v>
      </c>
      <c r="P22" s="103">
        <v>52.326284080000001</v>
      </c>
      <c r="R22" s="102">
        <v>2734</v>
      </c>
      <c r="S22" s="102">
        <v>11699011</v>
      </c>
      <c r="T22" s="103">
        <v>77.638961570000006</v>
      </c>
      <c r="U22" s="103"/>
      <c r="V22" s="103">
        <v>74.202597740000002</v>
      </c>
      <c r="W22" s="103">
        <v>81.075325410000005</v>
      </c>
      <c r="Y22" s="102">
        <v>3394</v>
      </c>
      <c r="Z22" s="102">
        <v>10867328</v>
      </c>
      <c r="AA22" s="103">
        <v>10.30290368</v>
      </c>
      <c r="AB22" s="103"/>
      <c r="AC22" s="103">
        <v>9.8712228510000006</v>
      </c>
      <c r="AD22" s="103">
        <v>10.734584509999999</v>
      </c>
    </row>
    <row r="23" spans="1:30" s="194" customFormat="1" ht="14.25" x14ac:dyDescent="0.2">
      <c r="A23" s="186">
        <v>44323</v>
      </c>
      <c r="B23" s="187">
        <v>18</v>
      </c>
      <c r="C23" s="195" t="s">
        <v>410</v>
      </c>
      <c r="D23" s="189">
        <v>603</v>
      </c>
      <c r="E23" s="189">
        <v>15030867</v>
      </c>
      <c r="F23" s="190">
        <v>31.999369990000002</v>
      </c>
      <c r="G23" s="190"/>
      <c r="H23" s="190">
        <v>29.221700609999999</v>
      </c>
      <c r="I23" s="190">
        <v>34.777039360000003</v>
      </c>
      <c r="J23" s="191"/>
      <c r="K23" s="189">
        <v>33</v>
      </c>
      <c r="L23" s="189">
        <v>1347207</v>
      </c>
      <c r="M23" s="190">
        <v>36.991169929999998</v>
      </c>
      <c r="N23" s="190"/>
      <c r="O23" s="190">
        <v>22.039717249999999</v>
      </c>
      <c r="P23" s="190">
        <v>56.390877690000003</v>
      </c>
      <c r="Q23" s="191"/>
      <c r="R23" s="189">
        <v>2266</v>
      </c>
      <c r="S23" s="189">
        <v>10393566</v>
      </c>
      <c r="T23" s="190">
        <v>92.289752410000006</v>
      </c>
      <c r="U23" s="190"/>
      <c r="V23" s="190">
        <v>87.8605254</v>
      </c>
      <c r="W23" s="190">
        <v>96.718979419999997</v>
      </c>
      <c r="X23" s="191"/>
      <c r="Y23" s="189">
        <v>4137</v>
      </c>
      <c r="Z23" s="189">
        <v>12528914</v>
      </c>
      <c r="AA23" s="190">
        <v>11.74925928</v>
      </c>
      <c r="AB23" s="190"/>
      <c r="AC23" s="190">
        <v>11.34248047</v>
      </c>
      <c r="AD23" s="190">
        <v>12.156038089999999</v>
      </c>
    </row>
    <row r="24" spans="1:30" ht="14.25" x14ac:dyDescent="0.2">
      <c r="A24" s="65">
        <v>44330</v>
      </c>
      <c r="B24" s="66">
        <v>19</v>
      </c>
      <c r="C24" s="82" t="s">
        <v>411</v>
      </c>
      <c r="D24" s="102">
        <v>578</v>
      </c>
      <c r="E24" s="102">
        <v>14401995</v>
      </c>
      <c r="F24" s="103">
        <v>30.950713579999999</v>
      </c>
      <c r="G24" s="103"/>
      <c r="H24" s="103">
        <v>28.211960479999998</v>
      </c>
      <c r="I24" s="103">
        <v>33.689466680000002</v>
      </c>
      <c r="J24" s="64"/>
      <c r="K24" s="102">
        <v>28</v>
      </c>
      <c r="L24" s="102">
        <v>1482892</v>
      </c>
      <c r="M24" s="103">
        <v>48.0571445</v>
      </c>
      <c r="N24" s="103"/>
      <c r="O24" s="103">
        <v>30.529519440000001</v>
      </c>
      <c r="P24" s="103">
        <v>71.319344990000005</v>
      </c>
      <c r="Q24" s="64"/>
      <c r="R24" s="102">
        <v>1830</v>
      </c>
      <c r="S24" s="102">
        <v>9060935</v>
      </c>
      <c r="T24" s="103">
        <v>97.183412559999994</v>
      </c>
      <c r="U24" s="103"/>
      <c r="V24" s="103">
        <v>91.899276540000002</v>
      </c>
      <c r="W24" s="103">
        <v>102.4675486</v>
      </c>
      <c r="X24" s="64"/>
      <c r="Y24" s="102">
        <v>4626</v>
      </c>
      <c r="Z24" s="102">
        <v>14347609</v>
      </c>
      <c r="AA24" s="103">
        <v>12.698867809999999</v>
      </c>
      <c r="AB24" s="103"/>
      <c r="AC24" s="103">
        <v>12.28938091</v>
      </c>
      <c r="AD24" s="103">
        <v>13.10835471</v>
      </c>
    </row>
    <row r="25" spans="1:30" ht="14.25" x14ac:dyDescent="0.2">
      <c r="A25" s="65">
        <v>44337</v>
      </c>
      <c r="B25" s="66">
        <v>20</v>
      </c>
      <c r="C25" s="82" t="s">
        <v>412</v>
      </c>
      <c r="D25" s="102">
        <v>600</v>
      </c>
      <c r="E25" s="102">
        <v>13574870</v>
      </c>
      <c r="F25" s="103">
        <v>32.672837780000002</v>
      </c>
      <c r="G25" s="103"/>
      <c r="H25" s="103">
        <v>29.833922390000001</v>
      </c>
      <c r="I25" s="103">
        <v>35.511753169999999</v>
      </c>
      <c r="J25" s="64"/>
      <c r="K25" s="102">
        <v>13</v>
      </c>
      <c r="L25" s="102">
        <v>1917779</v>
      </c>
      <c r="M25" s="103">
        <v>18.678727139999999</v>
      </c>
      <c r="N25" s="103" t="s">
        <v>386</v>
      </c>
      <c r="O25" s="103">
        <v>8.6963583549999992</v>
      </c>
      <c r="P25" s="103">
        <v>33.838459589999999</v>
      </c>
      <c r="Q25" s="64"/>
      <c r="R25" s="102">
        <v>1441</v>
      </c>
      <c r="S25" s="102">
        <v>7767800</v>
      </c>
      <c r="T25" s="103">
        <v>97.464962450000002</v>
      </c>
      <c r="U25" s="103"/>
      <c r="V25" s="103">
        <v>91.567998959999997</v>
      </c>
      <c r="W25" s="103">
        <v>103.3619259</v>
      </c>
      <c r="X25" s="64"/>
      <c r="Y25" s="102">
        <v>4946</v>
      </c>
      <c r="Z25" s="102">
        <v>16025854</v>
      </c>
      <c r="AA25" s="103">
        <v>13.343904090000001</v>
      </c>
      <c r="AB25" s="103"/>
      <c r="AC25" s="103">
        <v>12.91927883</v>
      </c>
      <c r="AD25" s="103">
        <v>13.76852935</v>
      </c>
    </row>
    <row r="26" spans="1:30" ht="14.25" x14ac:dyDescent="0.2">
      <c r="A26" s="65">
        <v>44344</v>
      </c>
      <c r="B26" s="66">
        <v>21</v>
      </c>
      <c r="C26" s="82" t="s">
        <v>413</v>
      </c>
      <c r="D26" s="102">
        <v>475</v>
      </c>
      <c r="E26" s="102">
        <v>12851588</v>
      </c>
      <c r="F26" s="103">
        <v>26.073330930000001</v>
      </c>
      <c r="G26" s="103"/>
      <c r="H26" s="103">
        <v>23.52878041</v>
      </c>
      <c r="I26" s="103">
        <v>28.61788146</v>
      </c>
      <c r="J26" s="64"/>
      <c r="K26" s="102">
        <v>22</v>
      </c>
      <c r="L26" s="102">
        <v>2165004</v>
      </c>
      <c r="M26" s="103">
        <v>27.033407870000001</v>
      </c>
      <c r="N26" s="103"/>
      <c r="O26" s="103">
        <v>14.069182039999999</v>
      </c>
      <c r="P26" s="103">
        <v>44.883831700000002</v>
      </c>
      <c r="Q26" s="64"/>
      <c r="R26" s="102">
        <v>1248</v>
      </c>
      <c r="S26" s="102">
        <v>6225273</v>
      </c>
      <c r="T26" s="103">
        <v>106.81133269999999</v>
      </c>
      <c r="U26" s="103"/>
      <c r="V26" s="103">
        <v>99.912456649999996</v>
      </c>
      <c r="W26" s="103">
        <v>113.7102088</v>
      </c>
      <c r="X26" s="64"/>
      <c r="Y26" s="102">
        <v>5034</v>
      </c>
      <c r="Z26" s="102">
        <v>18037385</v>
      </c>
      <c r="AA26" s="103">
        <v>13.142894160000001</v>
      </c>
      <c r="AB26" s="103"/>
      <c r="AC26" s="103">
        <v>12.75670669</v>
      </c>
      <c r="AD26" s="103">
        <v>13.52908163</v>
      </c>
    </row>
    <row r="27" spans="1:30" ht="14.25" x14ac:dyDescent="0.2">
      <c r="A27" s="65">
        <v>44351</v>
      </c>
      <c r="B27" s="66">
        <v>22</v>
      </c>
      <c r="C27" s="82" t="s">
        <v>414</v>
      </c>
      <c r="D27" s="102">
        <v>502</v>
      </c>
      <c r="E27" s="102">
        <v>12356247</v>
      </c>
      <c r="F27" s="103">
        <v>28.622988809999999</v>
      </c>
      <c r="G27" s="103"/>
      <c r="H27" s="103">
        <v>25.929672960000001</v>
      </c>
      <c r="I27" s="103">
        <v>31.31630466</v>
      </c>
      <c r="J27" s="64"/>
      <c r="K27" s="102">
        <v>17</v>
      </c>
      <c r="L27" s="102">
        <v>2033912</v>
      </c>
      <c r="M27" s="103">
        <v>28.47817817</v>
      </c>
      <c r="N27" s="103" t="s">
        <v>386</v>
      </c>
      <c r="O27" s="103">
        <v>14.41879028</v>
      </c>
      <c r="P27" s="103">
        <v>48.722268759999999</v>
      </c>
      <c r="Q27" s="64"/>
      <c r="R27" s="102">
        <v>1007</v>
      </c>
      <c r="S27" s="102">
        <v>5306785</v>
      </c>
      <c r="T27" s="103">
        <v>99.978392249999999</v>
      </c>
      <c r="U27" s="103"/>
      <c r="V27" s="103">
        <v>92.954633849999993</v>
      </c>
      <c r="W27" s="103">
        <v>107.00215059999999</v>
      </c>
      <c r="X27" s="64"/>
      <c r="Y27" s="102">
        <v>5325</v>
      </c>
      <c r="Z27" s="102">
        <v>19575469</v>
      </c>
      <c r="AA27" s="103">
        <v>13.6547409</v>
      </c>
      <c r="AB27" s="103"/>
      <c r="AC27" s="103">
        <v>13.25020672</v>
      </c>
      <c r="AD27" s="103">
        <v>14.05927507</v>
      </c>
    </row>
    <row r="28" spans="1:30" ht="14.25" x14ac:dyDescent="0.2">
      <c r="A28" s="65">
        <v>44358</v>
      </c>
      <c r="B28" s="66">
        <v>23</v>
      </c>
      <c r="C28" s="82" t="s">
        <v>415</v>
      </c>
      <c r="D28" s="102">
        <v>430</v>
      </c>
      <c r="E28" s="102">
        <v>11757509</v>
      </c>
      <c r="F28" s="103">
        <v>25.223856179999999</v>
      </c>
      <c r="G28" s="103"/>
      <c r="H28" s="103">
        <v>22.665249540000001</v>
      </c>
      <c r="I28" s="103">
        <v>27.782462819999999</v>
      </c>
      <c r="J28" s="64"/>
      <c r="K28" s="102">
        <v>14</v>
      </c>
      <c r="L28" s="102">
        <v>1806631</v>
      </c>
      <c r="M28" s="103">
        <v>33.536608809999997</v>
      </c>
      <c r="N28" s="103" t="s">
        <v>386</v>
      </c>
      <c r="O28" s="103">
        <v>11.83437047</v>
      </c>
      <c r="P28" s="103">
        <v>65.989184899999998</v>
      </c>
      <c r="Q28" s="64"/>
      <c r="R28" s="102">
        <v>850</v>
      </c>
      <c r="S28" s="102">
        <v>4641596</v>
      </c>
      <c r="T28" s="103">
        <v>97.975686780000004</v>
      </c>
      <c r="U28" s="103"/>
      <c r="V28" s="103">
        <v>90.590253959999998</v>
      </c>
      <c r="W28" s="103">
        <v>105.36111959999999</v>
      </c>
      <c r="X28" s="64"/>
      <c r="Y28" s="102">
        <v>5408</v>
      </c>
      <c r="Z28" s="102">
        <v>21059770</v>
      </c>
      <c r="AA28" s="103">
        <v>13.70303043</v>
      </c>
      <c r="AB28" s="103"/>
      <c r="AC28" s="103">
        <v>13.313948269999999</v>
      </c>
      <c r="AD28" s="103">
        <v>14.092112589999999</v>
      </c>
    </row>
    <row r="29" spans="1:30" ht="14.25" x14ac:dyDescent="0.2">
      <c r="A29" s="65">
        <v>44365</v>
      </c>
      <c r="B29" s="66">
        <v>24</v>
      </c>
      <c r="C29" s="82" t="s">
        <v>416</v>
      </c>
      <c r="D29" s="102">
        <v>448</v>
      </c>
      <c r="E29" s="102">
        <v>10970992</v>
      </c>
      <c r="F29" s="103">
        <v>25.78696746</v>
      </c>
      <c r="G29" s="103"/>
      <c r="H29" s="103">
        <v>23.228357519999999</v>
      </c>
      <c r="I29" s="103">
        <v>28.345577410000001</v>
      </c>
      <c r="J29" s="64"/>
      <c r="K29" s="102">
        <v>9</v>
      </c>
      <c r="L29" s="102">
        <v>1870921</v>
      </c>
      <c r="M29" s="103" t="s">
        <v>385</v>
      </c>
      <c r="N29" s="103" t="s">
        <v>385</v>
      </c>
      <c r="O29" s="103" t="s">
        <v>385</v>
      </c>
      <c r="P29" s="103" t="s">
        <v>385</v>
      </c>
      <c r="Q29" s="64"/>
      <c r="R29" s="102">
        <v>697</v>
      </c>
      <c r="S29" s="102">
        <v>4381714</v>
      </c>
      <c r="T29" s="103">
        <v>94.617909049999994</v>
      </c>
      <c r="U29" s="103"/>
      <c r="V29" s="103">
        <v>86.95988672</v>
      </c>
      <c r="W29" s="103">
        <v>102.2759314</v>
      </c>
      <c r="X29" s="64"/>
      <c r="Y29" s="102">
        <v>5510</v>
      </c>
      <c r="Z29" s="102">
        <v>22035117</v>
      </c>
      <c r="AA29" s="103">
        <v>13.6796519</v>
      </c>
      <c r="AB29" s="103"/>
      <c r="AC29" s="103">
        <v>13.308705939999999</v>
      </c>
      <c r="AD29" s="103">
        <v>14.05059786</v>
      </c>
    </row>
    <row r="30" spans="1:30" ht="14.25" x14ac:dyDescent="0.2">
      <c r="A30" s="65">
        <v>44372</v>
      </c>
      <c r="B30" s="66">
        <v>25</v>
      </c>
      <c r="C30" s="82" t="s">
        <v>417</v>
      </c>
      <c r="D30" s="102">
        <v>434</v>
      </c>
      <c r="E30" s="102">
        <v>10125621</v>
      </c>
      <c r="F30" s="103">
        <v>25.123510710000001</v>
      </c>
      <c r="G30" s="103"/>
      <c r="H30" s="103">
        <v>22.582541200000001</v>
      </c>
      <c r="I30" s="103">
        <v>27.664480220000002</v>
      </c>
      <c r="J30" s="64"/>
      <c r="K30" s="102">
        <v>8</v>
      </c>
      <c r="L30" s="102">
        <v>2221421</v>
      </c>
      <c r="M30" s="103" t="s">
        <v>385</v>
      </c>
      <c r="N30" s="103" t="s">
        <v>385</v>
      </c>
      <c r="O30" s="103" t="s">
        <v>385</v>
      </c>
      <c r="P30" s="103" t="s">
        <v>385</v>
      </c>
      <c r="Q30" s="64"/>
      <c r="R30" s="102">
        <v>634</v>
      </c>
      <c r="S30" s="102">
        <v>4235381</v>
      </c>
      <c r="T30" s="103">
        <v>95.237917929999995</v>
      </c>
      <c r="U30" s="103"/>
      <c r="V30" s="103">
        <v>87.196832369999996</v>
      </c>
      <c r="W30" s="103">
        <v>103.2790035</v>
      </c>
      <c r="X30" s="64"/>
      <c r="Y30" s="102">
        <v>5538</v>
      </c>
      <c r="Z30" s="102">
        <v>22669600</v>
      </c>
      <c r="AA30" s="103">
        <v>13.89092404</v>
      </c>
      <c r="AB30" s="103"/>
      <c r="AC30" s="103">
        <v>13.50104065</v>
      </c>
      <c r="AD30" s="103">
        <v>14.28080744</v>
      </c>
    </row>
    <row r="31" spans="1:30" ht="14.25" x14ac:dyDescent="0.2">
      <c r="A31" s="68">
        <v>44379</v>
      </c>
      <c r="B31" s="69">
        <v>26</v>
      </c>
      <c r="C31" s="97" t="s">
        <v>418</v>
      </c>
      <c r="D31" s="104">
        <v>401</v>
      </c>
      <c r="E31" s="104">
        <v>9531364</v>
      </c>
      <c r="F31" s="105">
        <v>23.65239437</v>
      </c>
      <c r="G31" s="105"/>
      <c r="H31" s="105">
        <v>21.172909279999999</v>
      </c>
      <c r="I31" s="105">
        <v>26.13187946</v>
      </c>
      <c r="J31" s="70"/>
      <c r="K31" s="104">
        <v>8</v>
      </c>
      <c r="L31" s="104">
        <v>2217764</v>
      </c>
      <c r="M31" s="105" t="s">
        <v>385</v>
      </c>
      <c r="N31" s="105" t="s">
        <v>385</v>
      </c>
      <c r="O31" s="105" t="s">
        <v>385</v>
      </c>
      <c r="P31" s="105" t="s">
        <v>385</v>
      </c>
      <c r="Q31" s="70"/>
      <c r="R31" s="104">
        <v>555</v>
      </c>
      <c r="S31" s="104">
        <v>4186631</v>
      </c>
      <c r="T31" s="105">
        <v>87.225863759999996</v>
      </c>
      <c r="U31" s="105"/>
      <c r="V31" s="105">
        <v>79.376119849999995</v>
      </c>
      <c r="W31" s="105">
        <v>95.075607680000005</v>
      </c>
      <c r="X31" s="70"/>
      <c r="Y31" s="104">
        <v>5881</v>
      </c>
      <c r="Z31" s="104">
        <v>23309568</v>
      </c>
      <c r="AA31" s="105">
        <v>14.57851988</v>
      </c>
      <c r="AB31" s="105"/>
      <c r="AC31" s="105">
        <v>14.19200521</v>
      </c>
      <c r="AD31" s="105">
        <v>14.96503455</v>
      </c>
    </row>
    <row r="32" spans="1:30" x14ac:dyDescent="0.2">
      <c r="A32" s="99" t="s">
        <v>305</v>
      </c>
      <c r="B32" s="99"/>
      <c r="C32" s="99"/>
      <c r="D32" s="99"/>
      <c r="E32" s="99"/>
      <c r="F32" s="99"/>
      <c r="G32" s="99"/>
      <c r="H32" s="99"/>
      <c r="I32" s="99"/>
      <c r="J32" s="99"/>
      <c r="K32" s="99"/>
      <c r="L32" s="99"/>
      <c r="N32" s="25"/>
      <c r="X32" s="71"/>
      <c r="Y32" s="71"/>
    </row>
    <row r="33" spans="1:42" x14ac:dyDescent="0.2">
      <c r="A33" s="72"/>
      <c r="B33" s="72"/>
      <c r="C33" s="73"/>
      <c r="D33" s="73"/>
      <c r="E33" s="73"/>
      <c r="F33" s="73"/>
      <c r="G33" s="73"/>
      <c r="H33" s="73"/>
      <c r="I33" s="73"/>
      <c r="J33" s="73"/>
      <c r="K33" s="73"/>
      <c r="L33" s="73"/>
      <c r="M33" s="73"/>
      <c r="N33" s="73"/>
      <c r="O33" s="73"/>
      <c r="P33" s="73"/>
      <c r="Q33" s="73"/>
      <c r="R33" s="73"/>
      <c r="S33" s="73"/>
      <c r="T33" s="73"/>
      <c r="U33" s="74"/>
      <c r="V33" s="73"/>
      <c r="W33" s="73"/>
      <c r="X33" s="73"/>
      <c r="Y33" s="73"/>
      <c r="Z33" s="73"/>
      <c r="AA33" s="73"/>
    </row>
    <row r="34" spans="1:42" x14ac:dyDescent="0.2">
      <c r="A34" s="73" t="s">
        <v>306</v>
      </c>
      <c r="B34" s="73"/>
      <c r="C34" s="75"/>
      <c r="D34" s="75"/>
      <c r="E34" s="75"/>
      <c r="F34" s="75"/>
      <c r="G34" s="75"/>
      <c r="H34" s="75"/>
      <c r="I34" s="73"/>
      <c r="J34" s="73"/>
      <c r="K34" s="75"/>
      <c r="L34" s="75"/>
      <c r="M34" s="75"/>
      <c r="N34" s="75"/>
      <c r="O34" s="75"/>
      <c r="P34" s="73"/>
      <c r="Q34" s="73"/>
      <c r="R34" s="75"/>
      <c r="S34" s="75"/>
      <c r="T34" s="75"/>
      <c r="U34" s="76"/>
      <c r="V34" s="75"/>
      <c r="W34" s="73"/>
      <c r="X34" s="73"/>
      <c r="Y34" s="73"/>
      <c r="Z34" s="73"/>
      <c r="AA34" s="73"/>
      <c r="AI34" s="52"/>
      <c r="AP34" s="52"/>
    </row>
    <row r="35" spans="1:42" ht="28.5" customHeight="1" x14ac:dyDescent="0.2">
      <c r="A35" s="213" t="s">
        <v>422</v>
      </c>
      <c r="B35" s="213"/>
      <c r="C35" s="213"/>
      <c r="D35" s="213"/>
      <c r="E35" s="213"/>
      <c r="F35" s="213"/>
      <c r="G35" s="213"/>
      <c r="H35" s="213"/>
      <c r="I35" s="213"/>
      <c r="J35" s="213"/>
      <c r="K35" s="213"/>
      <c r="L35" s="213"/>
      <c r="M35" s="213"/>
      <c r="N35" s="213"/>
      <c r="O35" s="106"/>
      <c r="P35" s="107"/>
      <c r="Q35" s="107"/>
      <c r="R35" s="107"/>
      <c r="S35" s="107"/>
      <c r="T35" s="107"/>
      <c r="U35" s="107"/>
      <c r="V35" s="107"/>
      <c r="W35" s="73"/>
      <c r="X35" s="73"/>
      <c r="Y35" s="73"/>
      <c r="Z35" s="73"/>
      <c r="AA35" s="73"/>
    </row>
    <row r="36" spans="1:42" ht="37.5" customHeight="1" x14ac:dyDescent="0.2">
      <c r="A36" s="214" t="s">
        <v>387</v>
      </c>
      <c r="B36" s="214"/>
      <c r="C36" s="214"/>
      <c r="D36" s="214"/>
      <c r="E36" s="214"/>
      <c r="F36" s="214"/>
      <c r="G36" s="214"/>
      <c r="H36" s="214"/>
      <c r="I36" s="214"/>
      <c r="J36" s="214"/>
      <c r="K36" s="214"/>
      <c r="L36" s="214"/>
      <c r="M36" s="214"/>
      <c r="N36" s="214"/>
      <c r="O36" s="73"/>
      <c r="P36" s="73"/>
      <c r="Q36" s="73"/>
      <c r="R36" s="73"/>
      <c r="S36" s="73"/>
      <c r="T36" s="73"/>
      <c r="U36" s="74"/>
      <c r="V36" s="73"/>
      <c r="W36" s="73"/>
      <c r="X36" s="73"/>
      <c r="Y36" s="73"/>
      <c r="Z36" s="73"/>
      <c r="AA36" s="73"/>
    </row>
    <row r="37" spans="1:42" ht="26.45" customHeight="1" x14ac:dyDescent="0.2">
      <c r="A37" s="214" t="s">
        <v>388</v>
      </c>
      <c r="B37" s="214"/>
      <c r="C37" s="214"/>
      <c r="D37" s="214"/>
      <c r="E37" s="214"/>
      <c r="F37" s="214"/>
      <c r="G37" s="214"/>
      <c r="H37" s="214"/>
      <c r="I37" s="214"/>
      <c r="J37" s="214"/>
      <c r="K37" s="214"/>
      <c r="L37" s="214"/>
      <c r="M37" s="214"/>
      <c r="N37" s="214"/>
      <c r="O37" s="73"/>
      <c r="P37" s="73"/>
      <c r="Q37" s="73"/>
      <c r="R37" s="73"/>
      <c r="S37" s="73"/>
      <c r="T37" s="73"/>
      <c r="U37" s="74"/>
      <c r="V37" s="73"/>
      <c r="W37" s="73"/>
      <c r="X37" s="73"/>
      <c r="Y37" s="73"/>
      <c r="Z37" s="73"/>
      <c r="AA37" s="73"/>
      <c r="AB37" s="91"/>
      <c r="AC37" s="91"/>
    </row>
    <row r="38" spans="1:42" ht="39" customHeight="1" x14ac:dyDescent="0.2">
      <c r="A38" s="214" t="s">
        <v>389</v>
      </c>
      <c r="B38" s="214"/>
      <c r="C38" s="214"/>
      <c r="D38" s="214"/>
      <c r="E38" s="214"/>
      <c r="F38" s="214"/>
      <c r="G38" s="214"/>
      <c r="H38" s="214"/>
      <c r="I38" s="214"/>
      <c r="J38" s="214"/>
      <c r="K38" s="214"/>
      <c r="L38" s="214"/>
      <c r="M38" s="214"/>
      <c r="N38" s="214"/>
      <c r="O38" s="73"/>
      <c r="P38" s="73"/>
      <c r="Q38" s="73"/>
      <c r="R38" s="73"/>
      <c r="S38" s="73"/>
      <c r="T38" s="73"/>
      <c r="U38" s="74"/>
      <c r="V38" s="73"/>
      <c r="W38" s="73"/>
      <c r="X38" s="73"/>
      <c r="Y38" s="73"/>
      <c r="Z38" s="73"/>
      <c r="AA38" s="73"/>
    </row>
    <row r="39" spans="1:42" ht="14.45" customHeight="1" x14ac:dyDescent="0.2">
      <c r="A39" s="215" t="s">
        <v>390</v>
      </c>
      <c r="B39" s="215"/>
      <c r="C39" s="215"/>
      <c r="D39" s="215"/>
      <c r="E39" s="215"/>
      <c r="F39" s="215"/>
      <c r="G39" s="215"/>
      <c r="H39" s="215"/>
      <c r="I39" s="215"/>
      <c r="J39" s="215"/>
      <c r="K39" s="215"/>
      <c r="L39" s="215"/>
      <c r="M39" s="215"/>
      <c r="N39" s="215"/>
      <c r="O39" s="73"/>
      <c r="P39" s="73"/>
      <c r="Q39" s="73"/>
      <c r="R39" s="74"/>
      <c r="S39" s="74"/>
      <c r="T39" s="74"/>
      <c r="U39" s="74"/>
      <c r="V39" s="73"/>
      <c r="W39" s="73"/>
      <c r="X39" s="73"/>
      <c r="Y39" s="73"/>
      <c r="Z39" s="73"/>
      <c r="AA39" s="73"/>
      <c r="AB39" s="24"/>
      <c r="AC39" s="24"/>
    </row>
    <row r="40" spans="1:42" ht="17.100000000000001" customHeight="1" x14ac:dyDescent="0.2">
      <c r="A40" s="209" t="s">
        <v>391</v>
      </c>
      <c r="B40" s="209"/>
      <c r="C40" s="209"/>
      <c r="D40" s="209"/>
      <c r="E40" s="209"/>
      <c r="F40" s="209"/>
      <c r="G40" s="209"/>
      <c r="H40" s="209"/>
      <c r="I40" s="209"/>
      <c r="J40" s="209"/>
      <c r="K40" s="209"/>
      <c r="L40" s="209"/>
      <c r="M40" s="209"/>
      <c r="N40" s="209"/>
      <c r="O40" s="73"/>
      <c r="P40" s="73"/>
      <c r="Q40" s="73"/>
      <c r="R40" s="74"/>
      <c r="S40" s="74"/>
      <c r="T40" s="74"/>
      <c r="U40" s="74"/>
      <c r="V40" s="73"/>
      <c r="W40" s="73"/>
      <c r="X40" s="73"/>
      <c r="Y40" s="73"/>
      <c r="Z40" s="73"/>
      <c r="AA40" s="73"/>
    </row>
    <row r="41" spans="1:42" ht="15.95" customHeight="1" x14ac:dyDescent="0.2">
      <c r="A41" s="219" t="s">
        <v>392</v>
      </c>
      <c r="B41" s="219"/>
      <c r="C41" s="219"/>
      <c r="D41" s="219"/>
      <c r="E41" s="219"/>
      <c r="F41" s="219"/>
      <c r="G41" s="219"/>
      <c r="H41" s="219"/>
      <c r="I41" s="219"/>
      <c r="J41" s="219"/>
      <c r="K41" s="219"/>
      <c r="L41" s="219"/>
      <c r="M41" s="219"/>
      <c r="N41" s="219"/>
      <c r="O41" s="219"/>
      <c r="P41" s="77"/>
      <c r="Q41" s="77"/>
      <c r="R41" s="77"/>
      <c r="S41" s="77"/>
      <c r="T41" s="77"/>
      <c r="U41" s="77"/>
      <c r="V41" s="77"/>
      <c r="W41" s="77"/>
      <c r="X41" s="77"/>
      <c r="Y41" s="77"/>
      <c r="Z41" s="77"/>
      <c r="AA41" s="77"/>
    </row>
    <row r="42" spans="1:42" ht="27.6" customHeight="1" x14ac:dyDescent="0.2">
      <c r="A42" s="220" t="s">
        <v>423</v>
      </c>
      <c r="B42" s="220"/>
      <c r="C42" s="220"/>
      <c r="D42" s="220"/>
      <c r="E42" s="220"/>
      <c r="F42" s="220"/>
      <c r="G42" s="220"/>
      <c r="H42" s="220"/>
      <c r="I42" s="220"/>
      <c r="J42" s="220"/>
      <c r="K42" s="220"/>
      <c r="L42" s="220"/>
      <c r="M42" s="220"/>
      <c r="N42" s="220"/>
      <c r="O42" s="78"/>
      <c r="P42" s="78"/>
      <c r="Q42" s="78"/>
      <c r="R42" s="79"/>
      <c r="S42" s="79"/>
      <c r="T42" s="79"/>
      <c r="U42" s="79"/>
      <c r="V42" s="79"/>
      <c r="W42" s="79"/>
      <c r="X42" s="79"/>
      <c r="Y42" s="79"/>
      <c r="Z42" s="79"/>
      <c r="AA42" s="79"/>
      <c r="AB42" s="98"/>
      <c r="AC42" s="98"/>
    </row>
    <row r="43" spans="1:42" ht="12.6" customHeight="1" x14ac:dyDescent="0.2">
      <c r="A43" s="80"/>
      <c r="B43" s="80"/>
      <c r="C43" s="80"/>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row>
    <row r="44" spans="1:42" x14ac:dyDescent="0.2">
      <c r="A44" s="221"/>
      <c r="B44" s="221"/>
      <c r="C44" s="221"/>
      <c r="D44" s="221"/>
      <c r="E44" s="221"/>
      <c r="F44" s="221"/>
      <c r="G44" s="221"/>
      <c r="H44" s="221"/>
      <c r="I44" s="221"/>
      <c r="J44" s="221"/>
      <c r="K44" s="221"/>
      <c r="L44" s="221"/>
      <c r="M44" s="221"/>
      <c r="N44" s="221"/>
      <c r="O44" s="221"/>
      <c r="P44" s="221"/>
      <c r="Q44" s="221"/>
      <c r="R44" s="221"/>
      <c r="S44" s="221"/>
      <c r="T44" s="221"/>
      <c r="U44" s="221"/>
      <c r="V44" s="221"/>
      <c r="W44" s="221"/>
      <c r="X44" s="221"/>
      <c r="Y44" s="221"/>
      <c r="Z44" s="221"/>
      <c r="AA44" s="221"/>
    </row>
    <row r="45" spans="1:42" x14ac:dyDescent="0.2">
      <c r="A45" s="222"/>
      <c r="B45" s="223"/>
      <c r="C45" s="223"/>
      <c r="D45" s="223"/>
      <c r="E45" s="223"/>
      <c r="F45" s="223"/>
      <c r="G45" s="223"/>
      <c r="H45" s="223"/>
      <c r="I45" s="223"/>
      <c r="J45" s="223"/>
      <c r="K45" s="223"/>
      <c r="L45" s="223"/>
      <c r="M45" s="223"/>
      <c r="N45" s="223"/>
      <c r="O45" s="223"/>
      <c r="P45" s="223"/>
      <c r="Q45" s="223"/>
      <c r="R45" s="223"/>
      <c r="S45" s="223"/>
      <c r="T45" s="223"/>
      <c r="U45" s="223"/>
      <c r="V45" s="223"/>
      <c r="W45" s="223"/>
      <c r="X45" s="223"/>
      <c r="Y45" s="223"/>
      <c r="Z45" s="223"/>
      <c r="AA45" s="223"/>
    </row>
    <row r="46" spans="1:42" x14ac:dyDescent="0.2">
      <c r="G46" s="25"/>
      <c r="N46" s="25"/>
      <c r="U46" s="25"/>
    </row>
    <row r="47" spans="1:42" x14ac:dyDescent="0.2">
      <c r="G47" s="25"/>
      <c r="N47" s="25"/>
      <c r="U47" s="25"/>
    </row>
    <row r="48" spans="1:42" x14ac:dyDescent="0.2">
      <c r="G48" s="25"/>
      <c r="N48" s="25"/>
      <c r="U48" s="25"/>
    </row>
    <row r="49" spans="2:28" x14ac:dyDescent="0.2">
      <c r="G49" s="25"/>
      <c r="N49" s="25"/>
      <c r="U49" s="25"/>
    </row>
    <row r="50" spans="2:28" x14ac:dyDescent="0.2">
      <c r="B50" s="86"/>
      <c r="C50" s="86"/>
      <c r="D50" s="83"/>
      <c r="E50" s="84"/>
      <c r="F50" s="84"/>
      <c r="G50" s="84"/>
      <c r="H50" s="84"/>
      <c r="I50" s="85"/>
      <c r="J50" s="86"/>
      <c r="K50" s="84"/>
      <c r="L50" s="86"/>
      <c r="M50" s="86"/>
      <c r="N50" s="86"/>
      <c r="O50" s="86"/>
      <c r="P50" s="86"/>
      <c r="Q50" s="86"/>
      <c r="R50" s="86"/>
      <c r="S50" s="86"/>
      <c r="T50" s="86"/>
      <c r="U50" s="86"/>
      <c r="V50" s="86"/>
      <c r="W50" s="86"/>
      <c r="X50" s="86"/>
      <c r="Y50" s="86"/>
      <c r="Z50" s="86"/>
      <c r="AA50" s="86"/>
      <c r="AB50" s="86"/>
    </row>
    <row r="51" spans="2:28" x14ac:dyDescent="0.2">
      <c r="G51" s="25"/>
      <c r="N51" s="25"/>
      <c r="U51" s="25"/>
    </row>
    <row r="52" spans="2:28" x14ac:dyDescent="0.2">
      <c r="G52" s="25"/>
      <c r="N52" s="25"/>
      <c r="U52" s="25"/>
    </row>
    <row r="53" spans="2:28" x14ac:dyDescent="0.2">
      <c r="G53" s="25"/>
      <c r="N53" s="25"/>
      <c r="U53" s="25"/>
    </row>
    <row r="54" spans="2:28" x14ac:dyDescent="0.2">
      <c r="G54" s="25"/>
      <c r="N54" s="25"/>
      <c r="U54" s="25"/>
    </row>
    <row r="55" spans="2:28" x14ac:dyDescent="0.2">
      <c r="G55" s="25"/>
      <c r="N55" s="25"/>
      <c r="U55" s="25"/>
    </row>
  </sheetData>
  <mergeCells count="14">
    <mergeCell ref="A42:N42"/>
    <mergeCell ref="A44:AA44"/>
    <mergeCell ref="A45:AA45"/>
    <mergeCell ref="A36:N36"/>
    <mergeCell ref="A37:N37"/>
    <mergeCell ref="A38:N38"/>
    <mergeCell ref="A39:N39"/>
    <mergeCell ref="A40:N40"/>
    <mergeCell ref="A41:O41"/>
    <mergeCell ref="D4:I4"/>
    <mergeCell ref="K4:P4"/>
    <mergeCell ref="R4:W4"/>
    <mergeCell ref="Y4:AD4"/>
    <mergeCell ref="A35:N35"/>
  </mergeCells>
  <hyperlinks>
    <hyperlink ref="AC43" r:id="rId1" display="8. These figures represent death occurrences, there can be a delay between the date a death occurred and the date a death was registered. More information can be found in our impact of registration delays release. " xr:uid="{8D6AA762-1A7B-435B-851A-724C133E0725}"/>
    <hyperlink ref="A1" location="Contents!A1" display="Contents" xr:uid="{9211C12E-ED93-45B9-A7E5-9796C5C2F56C}"/>
    <hyperlink ref="A43:AB43" r:id="rId2" display="8. These figures represent death occurrences, there can be a delay between the date a death occurred and the date a death was registered. More information can be found in our impact of registration delays release. " xr:uid="{7B0AEA7D-5605-492F-A63F-908B3F5684DD}"/>
    <hyperlink ref="A35:N35" r:id="rId3" display="1. Age-standardised mortality rates per 100,000 people, standardised to the 2013 European Standard Population using 5-year age groups form age 10 and over. For more information, see our methodology article." xr:uid="{26463FF7-A045-491A-839D-D6B21D25CC11}"/>
    <hyperlink ref="A42:N42" r:id="rId4" display="8. These figures represent death occurrences, there can be a delay between the date a death occurred and the date a death was registered. More information can be found in our impact of registration delays release. " xr:uid="{8FA38F7D-D880-4859-8932-26B40F99A5C4}"/>
  </hyperlink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E7153-D63E-4E8C-80EF-1E9F5BD88404}">
  <dimension ref="A1:AR55"/>
  <sheetViews>
    <sheetView showGridLines="0" tabSelected="1" zoomScale="85" zoomScaleNormal="85" workbookViewId="0">
      <pane xSplit="3" ySplit="5" topLeftCell="K30" activePane="bottomRight" state="frozen"/>
      <selection pane="topRight" activeCell="C1" sqref="C1"/>
      <selection pane="bottomLeft" activeCell="A16" sqref="A16"/>
      <selection pane="bottomRight" activeCell="AE62" sqref="AE62"/>
    </sheetView>
  </sheetViews>
  <sheetFormatPr defaultColWidth="8.85546875" defaultRowHeight="12.75" x14ac:dyDescent="0.2"/>
  <cols>
    <col min="1" max="1" width="12.85546875" style="25" bestFit="1" customWidth="1"/>
    <col min="2" max="2" width="15.85546875" style="25" customWidth="1"/>
    <col min="3" max="3" width="15" style="25" hidden="1" customWidth="1"/>
    <col min="4" max="4" width="11.140625" style="25" customWidth="1"/>
    <col min="5" max="5" width="13.28515625" style="25" customWidth="1"/>
    <col min="6" max="6" width="11.140625" style="25" customWidth="1"/>
    <col min="7" max="7" width="2.5703125" style="52" customWidth="1"/>
    <col min="8" max="9" width="11.140625" style="25" customWidth="1"/>
    <col min="10" max="10" width="12.42578125" style="25" bestFit="1" customWidth="1"/>
    <col min="11" max="13" width="11.140625" style="25" customWidth="1"/>
    <col min="14" max="14" width="2.5703125" style="52" customWidth="1"/>
    <col min="15" max="16" width="11.140625" style="25" customWidth="1"/>
    <col min="17" max="17" width="9" style="25" customWidth="1"/>
    <col min="18" max="18" width="11.140625" style="25" customWidth="1"/>
    <col min="19" max="19" width="12.7109375" style="25" customWidth="1"/>
    <col min="20" max="20" width="11.140625" style="25" customWidth="1"/>
    <col min="21" max="21" width="2.5703125" style="52" customWidth="1"/>
    <col min="22" max="22" width="11.42578125" style="25" customWidth="1"/>
    <col min="23" max="23" width="11.85546875" style="25" customWidth="1"/>
    <col min="24" max="24" width="7.140625" style="25" customWidth="1"/>
    <col min="25" max="25" width="8.85546875" style="25"/>
    <col min="26" max="26" width="12" style="25" customWidth="1"/>
    <col min="27" max="27" width="11.85546875" style="25" customWidth="1"/>
    <col min="28" max="28" width="3" style="25" customWidth="1"/>
    <col min="29" max="29" width="10.85546875" style="25" customWidth="1"/>
    <col min="30" max="30" width="10.5703125" style="25" customWidth="1"/>
    <col min="31" max="31" width="9.42578125" style="25" bestFit="1" customWidth="1"/>
    <col min="32" max="32" width="8.85546875" style="25"/>
    <col min="33" max="35" width="12" style="25" customWidth="1"/>
    <col min="36" max="36" width="9.42578125" style="25" bestFit="1" customWidth="1"/>
    <col min="37" max="16384" width="8.85546875" style="25"/>
  </cols>
  <sheetData>
    <row r="1" spans="1:38" x14ac:dyDescent="0.2">
      <c r="A1" s="47" t="s">
        <v>0</v>
      </c>
      <c r="B1" s="47"/>
      <c r="C1" s="47"/>
    </row>
    <row r="2" spans="1:38" ht="14.25" x14ac:dyDescent="0.2">
      <c r="A2" s="93" t="s">
        <v>425</v>
      </c>
      <c r="B2" s="93"/>
      <c r="C2" s="93"/>
    </row>
    <row r="3" spans="1:38" ht="13.5" thickBot="1" x14ac:dyDescent="0.25">
      <c r="A3" s="94"/>
    </row>
    <row r="4" spans="1:38" ht="15" customHeight="1" x14ac:dyDescent="0.2">
      <c r="A4" s="95"/>
      <c r="B4" s="53"/>
      <c r="C4" s="53"/>
      <c r="D4" s="211" t="s">
        <v>375</v>
      </c>
      <c r="E4" s="211"/>
      <c r="F4" s="211"/>
      <c r="G4" s="211"/>
      <c r="H4" s="211"/>
      <c r="I4" s="211"/>
      <c r="J4" s="177"/>
      <c r="K4" s="211" t="s">
        <v>301</v>
      </c>
      <c r="L4" s="211"/>
      <c r="M4" s="211"/>
      <c r="N4" s="211"/>
      <c r="O4" s="211"/>
      <c r="P4" s="211"/>
      <c r="Q4" s="177"/>
      <c r="R4" s="211" t="s">
        <v>376</v>
      </c>
      <c r="S4" s="211"/>
      <c r="T4" s="211"/>
      <c r="U4" s="211"/>
      <c r="V4" s="211"/>
      <c r="W4" s="211"/>
      <c r="X4" s="177"/>
      <c r="Y4" s="211" t="s">
        <v>377</v>
      </c>
      <c r="Z4" s="211"/>
      <c r="AA4" s="211"/>
      <c r="AB4" s="211"/>
      <c r="AC4" s="211"/>
      <c r="AD4" s="211"/>
      <c r="AG4" s="211" t="s">
        <v>431</v>
      </c>
      <c r="AH4" s="211"/>
      <c r="AI4" s="211"/>
      <c r="AJ4" s="211"/>
      <c r="AK4" s="211"/>
      <c r="AL4" s="211"/>
    </row>
    <row r="5" spans="1:38" ht="38.25" x14ac:dyDescent="0.2">
      <c r="A5" s="55" t="s">
        <v>378</v>
      </c>
      <c r="B5" s="56" t="s">
        <v>379</v>
      </c>
      <c r="C5" s="56" t="s">
        <v>379</v>
      </c>
      <c r="D5" s="57" t="s">
        <v>380</v>
      </c>
      <c r="E5" s="57" t="s">
        <v>381</v>
      </c>
      <c r="F5" s="58" t="s">
        <v>382</v>
      </c>
      <c r="G5" s="59"/>
      <c r="H5" s="57" t="s">
        <v>383</v>
      </c>
      <c r="I5" s="57" t="s">
        <v>384</v>
      </c>
      <c r="J5" s="57" t="s">
        <v>428</v>
      </c>
      <c r="K5" s="57" t="s">
        <v>380</v>
      </c>
      <c r="L5" s="57" t="s">
        <v>381</v>
      </c>
      <c r="M5" s="58" t="s">
        <v>382</v>
      </c>
      <c r="N5" s="59"/>
      <c r="O5" s="57" t="s">
        <v>383</v>
      </c>
      <c r="P5" s="57" t="s">
        <v>384</v>
      </c>
      <c r="Q5" s="57" t="s">
        <v>428</v>
      </c>
      <c r="R5" s="57" t="s">
        <v>380</v>
      </c>
      <c r="S5" s="57" t="s">
        <v>381</v>
      </c>
      <c r="T5" s="58" t="s">
        <v>382</v>
      </c>
      <c r="U5" s="59"/>
      <c r="V5" s="57" t="s">
        <v>383</v>
      </c>
      <c r="W5" s="57" t="s">
        <v>384</v>
      </c>
      <c r="X5" s="57" t="s">
        <v>428</v>
      </c>
      <c r="Y5" s="57" t="s">
        <v>380</v>
      </c>
      <c r="Z5" s="57" t="s">
        <v>381</v>
      </c>
      <c r="AA5" s="58" t="s">
        <v>382</v>
      </c>
      <c r="AB5" s="59"/>
      <c r="AC5" s="57" t="s">
        <v>383</v>
      </c>
      <c r="AD5" s="57" t="s">
        <v>384</v>
      </c>
      <c r="AE5" s="57" t="s">
        <v>428</v>
      </c>
      <c r="AG5" s="57" t="s">
        <v>429</v>
      </c>
      <c r="AH5" s="57" t="s">
        <v>426</v>
      </c>
      <c r="AI5" s="57" t="s">
        <v>430</v>
      </c>
      <c r="AJ5" s="57" t="s">
        <v>428</v>
      </c>
    </row>
    <row r="6" spans="1:38" ht="14.25" x14ac:dyDescent="0.2">
      <c r="A6" s="61">
        <v>44204</v>
      </c>
      <c r="B6" s="62">
        <v>1</v>
      </c>
      <c r="C6" s="96" t="s">
        <v>393</v>
      </c>
      <c r="D6" s="100">
        <f>'Table 4'!C6+'Table 5'!D6</f>
        <v>12200</v>
      </c>
      <c r="E6" s="100">
        <v>37803666</v>
      </c>
      <c r="F6" s="101">
        <v>22.0380745</v>
      </c>
      <c r="G6" s="101"/>
      <c r="H6" s="101">
        <v>21.53095064</v>
      </c>
      <c r="I6" s="101">
        <v>22.54519835</v>
      </c>
      <c r="J6" s="185">
        <f>D6/E6*100000</f>
        <v>32.272002403153181</v>
      </c>
      <c r="K6" s="100">
        <f>'Table 4'!J6+'Table 5'!K6</f>
        <v>535</v>
      </c>
      <c r="L6" s="100">
        <v>1199228</v>
      </c>
      <c r="M6" s="101">
        <v>8.8291187919999992</v>
      </c>
      <c r="N6" s="101"/>
      <c r="O6" s="101">
        <v>6.8404479890000003</v>
      </c>
      <c r="P6" s="101">
        <v>10.81778959</v>
      </c>
      <c r="Q6" s="185">
        <f t="shared" ref="Q6:Q31" si="0">K6/L6*100000</f>
        <v>44.612033741707165</v>
      </c>
      <c r="R6" s="100">
        <f>'Table 4'!Q6+'Table 5'!R6</f>
        <v>79</v>
      </c>
      <c r="S6" s="100">
        <v>89296</v>
      </c>
      <c r="T6" s="101">
        <v>5.6472656969999999</v>
      </c>
      <c r="U6" s="101"/>
      <c r="V6" s="101">
        <v>4.0548025770000002</v>
      </c>
      <c r="W6" s="101">
        <v>7.6526550909999997</v>
      </c>
      <c r="X6" s="185">
        <f t="shared" ref="X6:X31" si="1">R6/S6*100000</f>
        <v>88.469808278086361</v>
      </c>
      <c r="Y6" s="100">
        <f>'Table 4'!X6+'Table 5'!Y6</f>
        <v>18</v>
      </c>
      <c r="Z6" s="100">
        <v>267629</v>
      </c>
      <c r="AA6" s="101">
        <v>1.4650133830000001</v>
      </c>
      <c r="AB6" s="101" t="s">
        <v>386</v>
      </c>
      <c r="AC6" s="101">
        <v>-0.29842308299999998</v>
      </c>
      <c r="AD6" s="101">
        <v>4.0041827870000004</v>
      </c>
      <c r="AE6" s="185">
        <f>Y6/Z6*100000</f>
        <v>6.725728527177548</v>
      </c>
      <c r="AG6" s="100">
        <f>SUM(K6,R6,Y6)</f>
        <v>632</v>
      </c>
      <c r="AH6" s="100">
        <f>SUM(L6,S6,Z6)</f>
        <v>1556153</v>
      </c>
      <c r="AI6" s="180">
        <f>(L6*M6+S6*T6+Z6*AA6)/AH6</f>
        <v>7.3800486038652977</v>
      </c>
      <c r="AJ6" s="185">
        <f>AG6/AH6*100000</f>
        <v>40.612973145956722</v>
      </c>
    </row>
    <row r="7" spans="1:38" ht="14.25" x14ac:dyDescent="0.2">
      <c r="A7" s="65">
        <v>44211</v>
      </c>
      <c r="B7" s="66">
        <v>2</v>
      </c>
      <c r="C7" s="82" t="s">
        <v>394</v>
      </c>
      <c r="D7" s="102">
        <f>'Table 4'!C7+'Table 5'!D7</f>
        <v>12989</v>
      </c>
      <c r="E7" s="102">
        <v>36511424</v>
      </c>
      <c r="F7" s="103">
        <v>26.53076824</v>
      </c>
      <c r="G7" s="103"/>
      <c r="H7" s="103">
        <v>25.87826424</v>
      </c>
      <c r="I7" s="103">
        <v>27.183272240000001</v>
      </c>
      <c r="J7" s="185">
        <f t="shared" ref="J7:J31" si="2">D7/E7*100000</f>
        <v>35.575166829976283</v>
      </c>
      <c r="K7" s="102">
        <f>'Table 4'!J7+'Table 5'!K7</f>
        <v>999</v>
      </c>
      <c r="L7" s="102">
        <v>2110062</v>
      </c>
      <c r="M7" s="103">
        <v>8.9000132979999993</v>
      </c>
      <c r="N7" s="103"/>
      <c r="O7" s="103">
        <v>7.5796096640000004</v>
      </c>
      <c r="P7" s="103">
        <v>10.220416930000001</v>
      </c>
      <c r="Q7" s="185">
        <f t="shared" si="0"/>
        <v>47.344580396215846</v>
      </c>
      <c r="R7" s="102">
        <f>'Table 4'!Q7+'Table 5'!R7</f>
        <v>378</v>
      </c>
      <c r="S7" s="102">
        <v>335607</v>
      </c>
      <c r="T7" s="103">
        <v>10.51859894</v>
      </c>
      <c r="U7" s="103"/>
      <c r="V7" s="103">
        <v>6.7267519389999997</v>
      </c>
      <c r="W7" s="103">
        <v>14.310445939999999</v>
      </c>
      <c r="X7" s="185">
        <f t="shared" si="1"/>
        <v>112.63173890890238</v>
      </c>
      <c r="Y7" s="102">
        <f>'Table 4'!X7+'Table 5'!Y7</f>
        <v>101</v>
      </c>
      <c r="Z7" s="102">
        <v>399963</v>
      </c>
      <c r="AA7" s="103">
        <v>3.3447093799999998</v>
      </c>
      <c r="AB7" s="103"/>
      <c r="AC7" s="103">
        <v>0.28416361400000001</v>
      </c>
      <c r="AD7" s="103">
        <v>6.9351305830000003</v>
      </c>
      <c r="AE7" s="185">
        <f t="shared" ref="AE7:AE31" si="3">Y7/Z7*100000</f>
        <v>25.2523358410653</v>
      </c>
      <c r="AG7" s="102">
        <f t="shared" ref="AG7:AG31" si="4">SUM(K7,R7,Y7)</f>
        <v>1478</v>
      </c>
      <c r="AH7" s="102">
        <f t="shared" ref="AH7:AH31" si="5">SUM(L7,S7,Z7)</f>
        <v>2845632</v>
      </c>
      <c r="AI7" s="183">
        <f t="shared" ref="AI7:AI31" si="6">(L7*M7+S7*T7+Z7*AA7)/AH7</f>
        <v>8.3100890388546347</v>
      </c>
      <c r="AJ7" s="185">
        <f t="shared" ref="AJ7:AJ31" si="7">AG7/AH7*100000</f>
        <v>51.93925286193015</v>
      </c>
    </row>
    <row r="8" spans="1:38" ht="14.25" x14ac:dyDescent="0.2">
      <c r="A8" s="65">
        <v>44218</v>
      </c>
      <c r="B8" s="66">
        <v>3</v>
      </c>
      <c r="C8" s="82" t="s">
        <v>395</v>
      </c>
      <c r="D8" s="102">
        <f>'Table 4'!C8+'Table 5'!D8</f>
        <v>12612</v>
      </c>
      <c r="E8" s="102">
        <v>34737408</v>
      </c>
      <c r="F8" s="103">
        <v>37.626975420000001</v>
      </c>
      <c r="G8" s="103"/>
      <c r="H8" s="103">
        <v>36.558148080000002</v>
      </c>
      <c r="I8" s="103">
        <v>38.695802759999999</v>
      </c>
      <c r="J8" s="185">
        <f t="shared" si="2"/>
        <v>36.306681258428952</v>
      </c>
      <c r="K8" s="102">
        <f>'Table 4'!J8+'Table 5'!K8</f>
        <v>1915</v>
      </c>
      <c r="L8" s="102">
        <v>3638226</v>
      </c>
      <c r="M8" s="103">
        <v>9.2810948280000005</v>
      </c>
      <c r="N8" s="103"/>
      <c r="O8" s="103">
        <v>8.3927151119999994</v>
      </c>
      <c r="P8" s="103">
        <v>10.16947454</v>
      </c>
      <c r="Q8" s="185">
        <f t="shared" si="0"/>
        <v>52.635542706802717</v>
      </c>
      <c r="R8" s="102">
        <f>'Table 4'!Q8+'Table 5'!R8</f>
        <v>559</v>
      </c>
      <c r="S8" s="102">
        <v>570533</v>
      </c>
      <c r="T8" s="103">
        <v>11.07392885</v>
      </c>
      <c r="U8" s="103"/>
      <c r="V8" s="103">
        <v>8.0713929659999994</v>
      </c>
      <c r="W8" s="103">
        <v>14.07646474</v>
      </c>
      <c r="X8" s="185">
        <f t="shared" si="1"/>
        <v>97.978556893291</v>
      </c>
      <c r="Y8" s="102">
        <f>'Table 4'!X8+'Table 5'!Y8</f>
        <v>166</v>
      </c>
      <c r="Z8" s="102">
        <v>406528</v>
      </c>
      <c r="AA8" s="103">
        <v>5.0863526050000001</v>
      </c>
      <c r="AB8" s="103"/>
      <c r="AC8" s="103">
        <v>2.7446137610000001</v>
      </c>
      <c r="AD8" s="103">
        <v>7.4280914490000001</v>
      </c>
      <c r="AE8" s="185">
        <f t="shared" si="3"/>
        <v>40.83359571788413</v>
      </c>
      <c r="AG8" s="102">
        <f t="shared" si="4"/>
        <v>2640</v>
      </c>
      <c r="AH8" s="102">
        <f t="shared" si="5"/>
        <v>4615287</v>
      </c>
      <c r="AI8" s="183">
        <f t="shared" si="6"/>
        <v>9.1332363755661614</v>
      </c>
      <c r="AJ8" s="185">
        <f t="shared" si="7"/>
        <v>57.201209805587389</v>
      </c>
    </row>
    <row r="9" spans="1:38" ht="14.25" x14ac:dyDescent="0.2">
      <c r="A9" s="65">
        <v>44225</v>
      </c>
      <c r="B9" s="66">
        <v>4</v>
      </c>
      <c r="C9" s="82" t="s">
        <v>396</v>
      </c>
      <c r="D9" s="102">
        <f>'Table 4'!C9+'Table 5'!D9</f>
        <v>10109</v>
      </c>
      <c r="E9" s="102">
        <v>32897999</v>
      </c>
      <c r="F9" s="103">
        <v>47.718083059999998</v>
      </c>
      <c r="G9" s="103"/>
      <c r="H9" s="103">
        <v>46.126649010000001</v>
      </c>
      <c r="I9" s="103">
        <v>49.309517120000002</v>
      </c>
      <c r="J9" s="185">
        <f t="shared" si="2"/>
        <v>30.728312685522305</v>
      </c>
      <c r="K9" s="102">
        <f>'Table 4'!J9+'Table 5'!K9</f>
        <v>2994</v>
      </c>
      <c r="L9" s="102">
        <v>4895631</v>
      </c>
      <c r="M9" s="103">
        <v>10.71440364</v>
      </c>
      <c r="N9" s="103"/>
      <c r="O9" s="103">
        <v>10.04952396</v>
      </c>
      <c r="P9" s="103">
        <v>11.379283320000001</v>
      </c>
      <c r="Q9" s="185">
        <f t="shared" si="0"/>
        <v>61.156570011097649</v>
      </c>
      <c r="R9" s="102">
        <f>'Table 4'!Q9+'Table 5'!R9</f>
        <v>881</v>
      </c>
      <c r="S9" s="102">
        <v>1142784</v>
      </c>
      <c r="T9" s="103">
        <v>12.227642550000001</v>
      </c>
      <c r="U9" s="103"/>
      <c r="V9" s="103">
        <v>10.007809200000001</v>
      </c>
      <c r="W9" s="103">
        <v>14.44747591</v>
      </c>
      <c r="X9" s="185">
        <f t="shared" si="1"/>
        <v>77.092433915770613</v>
      </c>
      <c r="Y9" s="102">
        <f>'Table 4'!X9+'Table 5'!Y9</f>
        <v>164</v>
      </c>
      <c r="Z9" s="102">
        <v>411079</v>
      </c>
      <c r="AA9" s="103">
        <v>3.2818704520000002</v>
      </c>
      <c r="AB9" s="103"/>
      <c r="AC9" s="103">
        <v>2.1508679220000002</v>
      </c>
      <c r="AD9" s="103">
        <v>4.4128729819999997</v>
      </c>
      <c r="AE9" s="185">
        <f t="shared" si="3"/>
        <v>39.895008015490944</v>
      </c>
      <c r="AG9" s="102">
        <f t="shared" si="4"/>
        <v>4039</v>
      </c>
      <c r="AH9" s="102">
        <f t="shared" si="5"/>
        <v>6449494</v>
      </c>
      <c r="AI9" s="183">
        <f t="shared" si="6"/>
        <v>10.508797883042259</v>
      </c>
      <c r="AJ9" s="185">
        <f t="shared" si="7"/>
        <v>62.625067951067166</v>
      </c>
    </row>
    <row r="10" spans="1:38" ht="14.25" x14ac:dyDescent="0.2">
      <c r="A10" s="65">
        <v>44232</v>
      </c>
      <c r="B10" s="66">
        <v>5</v>
      </c>
      <c r="C10" s="82" t="s">
        <v>397</v>
      </c>
      <c r="D10" s="102">
        <f>'Table 4'!C10+'Table 5'!D10</f>
        <v>7620</v>
      </c>
      <c r="E10" s="102">
        <v>31004385</v>
      </c>
      <c r="F10" s="103">
        <v>55.376919950000001</v>
      </c>
      <c r="G10" s="103"/>
      <c r="H10" s="103">
        <v>53.333412709999998</v>
      </c>
      <c r="I10" s="103">
        <v>57.420427189999998</v>
      </c>
      <c r="J10" s="185">
        <f t="shared" si="2"/>
        <v>24.577168681139778</v>
      </c>
      <c r="K10" s="102">
        <f>'Table 4'!J10+'Table 5'!K10</f>
        <v>2708</v>
      </c>
      <c r="L10" s="102">
        <v>5499801</v>
      </c>
      <c r="M10" s="103">
        <v>13.12002013</v>
      </c>
      <c r="N10" s="103"/>
      <c r="O10" s="103">
        <v>12.357580609999999</v>
      </c>
      <c r="P10" s="103">
        <v>13.88245964</v>
      </c>
      <c r="Q10" s="185">
        <f t="shared" si="0"/>
        <v>49.238145161979503</v>
      </c>
      <c r="R10" s="102">
        <f>'Table 4'!Q10+'Table 5'!R10</f>
        <v>1899</v>
      </c>
      <c r="S10" s="102">
        <v>2418413</v>
      </c>
      <c r="T10" s="103">
        <v>11.07271238</v>
      </c>
      <c r="U10" s="103"/>
      <c r="V10" s="103">
        <v>9.8795739670000007</v>
      </c>
      <c r="W10" s="103">
        <v>12.26585079</v>
      </c>
      <c r="X10" s="185">
        <f t="shared" si="1"/>
        <v>78.522568312360207</v>
      </c>
      <c r="Y10" s="102">
        <f>'Table 4'!X10+'Table 5'!Y10</f>
        <v>201</v>
      </c>
      <c r="Z10" s="102">
        <v>421167</v>
      </c>
      <c r="AA10" s="103">
        <v>6.2222133780000002</v>
      </c>
      <c r="AB10" s="103"/>
      <c r="AC10" s="103">
        <v>3.3177706699999998</v>
      </c>
      <c r="AD10" s="103">
        <v>9.1266560850000005</v>
      </c>
      <c r="AE10" s="185">
        <f t="shared" si="3"/>
        <v>47.724536822685536</v>
      </c>
      <c r="AG10" s="102">
        <f t="shared" si="4"/>
        <v>4808</v>
      </c>
      <c r="AH10" s="102">
        <f t="shared" si="5"/>
        <v>8339381</v>
      </c>
      <c r="AI10" s="183">
        <f t="shared" si="6"/>
        <v>12.177940105844691</v>
      </c>
      <c r="AJ10" s="185">
        <f t="shared" si="7"/>
        <v>57.654159223568278</v>
      </c>
    </row>
    <row r="11" spans="1:38" ht="14.25" x14ac:dyDescent="0.2">
      <c r="A11" s="65">
        <v>44239</v>
      </c>
      <c r="B11" s="66">
        <v>6</v>
      </c>
      <c r="C11" s="82" t="s">
        <v>398</v>
      </c>
      <c r="D11" s="102">
        <f>'Table 4'!C11+'Table 5'!D11</f>
        <v>5820</v>
      </c>
      <c r="E11" s="102">
        <v>28941393</v>
      </c>
      <c r="F11" s="103">
        <v>63.871644449999998</v>
      </c>
      <c r="G11" s="103"/>
      <c r="H11" s="103">
        <v>61.314795259999997</v>
      </c>
      <c r="I11" s="103">
        <v>66.428493630000006</v>
      </c>
      <c r="J11" s="185">
        <f t="shared" si="2"/>
        <v>20.109605643377289</v>
      </c>
      <c r="K11" s="102">
        <f>'Table 4'!J11+'Table 5'!K11</f>
        <v>1947</v>
      </c>
      <c r="L11" s="102">
        <v>5794547</v>
      </c>
      <c r="M11" s="103">
        <v>16.72510643</v>
      </c>
      <c r="N11" s="103"/>
      <c r="O11" s="103">
        <v>15.735931259999999</v>
      </c>
      <c r="P11" s="103">
        <v>17.7142816</v>
      </c>
      <c r="Q11" s="185">
        <f t="shared" si="0"/>
        <v>33.600555832923611</v>
      </c>
      <c r="R11" s="102">
        <f>'Table 4'!Q11+'Table 5'!R11</f>
        <v>2889</v>
      </c>
      <c r="S11" s="102">
        <v>4170308</v>
      </c>
      <c r="T11" s="103">
        <v>11.64792737</v>
      </c>
      <c r="U11" s="103"/>
      <c r="V11" s="103">
        <v>10.747954289999999</v>
      </c>
      <c r="W11" s="103">
        <v>12.547900439999999</v>
      </c>
      <c r="X11" s="185">
        <f t="shared" si="1"/>
        <v>69.275458791053325</v>
      </c>
      <c r="Y11" s="102">
        <f>'Table 4'!X11+'Table 5'!Y11</f>
        <v>219</v>
      </c>
      <c r="Z11" s="102">
        <v>435150</v>
      </c>
      <c r="AA11" s="103">
        <v>4.8415837130000003</v>
      </c>
      <c r="AB11" s="103"/>
      <c r="AC11" s="103">
        <v>2.797859345</v>
      </c>
      <c r="AD11" s="103">
        <v>6.8853080799999997</v>
      </c>
      <c r="AE11" s="185">
        <f t="shared" si="3"/>
        <v>50.327473285074106</v>
      </c>
      <c r="AG11" s="102">
        <f t="shared" si="4"/>
        <v>5055</v>
      </c>
      <c r="AH11" s="102">
        <f t="shared" si="5"/>
        <v>10400005</v>
      </c>
      <c r="AI11" s="183">
        <f t="shared" si="6"/>
        <v>14.191981170766661</v>
      </c>
      <c r="AJ11" s="185">
        <f t="shared" si="7"/>
        <v>48.605745862622186</v>
      </c>
    </row>
    <row r="12" spans="1:38" ht="14.25" x14ac:dyDescent="0.2">
      <c r="A12" s="65">
        <v>44246</v>
      </c>
      <c r="B12" s="66">
        <v>7</v>
      </c>
      <c r="C12" s="82" t="s">
        <v>399</v>
      </c>
      <c r="D12" s="102">
        <f>'Table 4'!C12+'Table 5'!D12</f>
        <v>4623</v>
      </c>
      <c r="E12" s="102">
        <v>27025851</v>
      </c>
      <c r="F12" s="103">
        <v>66.10999631</v>
      </c>
      <c r="G12" s="103"/>
      <c r="H12" s="103">
        <v>63.313793609999998</v>
      </c>
      <c r="I12" s="103">
        <v>68.906199000000001</v>
      </c>
      <c r="J12" s="185">
        <f t="shared" si="2"/>
        <v>17.105844326604185</v>
      </c>
      <c r="K12" s="102">
        <f>'Table 4'!J12+'Table 5'!K12</f>
        <v>1541</v>
      </c>
      <c r="L12" s="102">
        <v>5877448</v>
      </c>
      <c r="M12" s="103">
        <v>24.844671479999999</v>
      </c>
      <c r="N12" s="103"/>
      <c r="O12" s="103">
        <v>23.171986990000001</v>
      </c>
      <c r="P12" s="103">
        <v>26.517355970000001</v>
      </c>
      <c r="Q12" s="185">
        <f t="shared" si="0"/>
        <v>26.218862336170396</v>
      </c>
      <c r="R12" s="102">
        <f>'Table 4'!Q12+'Table 5'!R12</f>
        <v>3964</v>
      </c>
      <c r="S12" s="102">
        <v>5984438</v>
      </c>
      <c r="T12" s="103">
        <v>13.07728904</v>
      </c>
      <c r="U12" s="103"/>
      <c r="V12" s="103">
        <v>12.3617875</v>
      </c>
      <c r="W12" s="103">
        <v>13.792790569999999</v>
      </c>
      <c r="X12" s="185">
        <f t="shared" si="1"/>
        <v>66.238467171019238</v>
      </c>
      <c r="Y12" s="102">
        <f>'Table 4'!X12+'Table 5'!Y12</f>
        <v>231</v>
      </c>
      <c r="Z12" s="102">
        <v>452826</v>
      </c>
      <c r="AA12" s="103">
        <v>7.5539462669999997</v>
      </c>
      <c r="AB12" s="103"/>
      <c r="AC12" s="103">
        <v>4.3548303940000004</v>
      </c>
      <c r="AD12" s="103">
        <v>10.753062140000001</v>
      </c>
      <c r="AE12" s="185">
        <f t="shared" si="3"/>
        <v>51.012971869989798</v>
      </c>
      <c r="AG12" s="102">
        <f t="shared" si="4"/>
        <v>5736</v>
      </c>
      <c r="AH12" s="102">
        <f t="shared" si="5"/>
        <v>12314712</v>
      </c>
      <c r="AI12" s="183">
        <f t="shared" si="6"/>
        <v>18.490413209910479</v>
      </c>
      <c r="AJ12" s="185">
        <f t="shared" si="7"/>
        <v>46.5784339901737</v>
      </c>
    </row>
    <row r="13" spans="1:38" ht="14.25" x14ac:dyDescent="0.2">
      <c r="A13" s="65">
        <v>44253</v>
      </c>
      <c r="B13" s="66">
        <v>8</v>
      </c>
      <c r="C13" s="82" t="s">
        <v>400</v>
      </c>
      <c r="D13" s="102">
        <f>'Table 4'!C13+'Table 5'!D13</f>
        <v>3195</v>
      </c>
      <c r="E13" s="102">
        <v>25261345</v>
      </c>
      <c r="F13" s="103">
        <v>53.890173900000001</v>
      </c>
      <c r="G13" s="103"/>
      <c r="H13" s="103">
        <v>51.251537499999998</v>
      </c>
      <c r="I13" s="103">
        <v>56.528810300000004</v>
      </c>
      <c r="J13" s="185">
        <f t="shared" si="2"/>
        <v>12.647782610150013</v>
      </c>
      <c r="K13" s="102">
        <f>'Table 4'!J13+'Table 5'!K13</f>
        <v>1262</v>
      </c>
      <c r="L13" s="102">
        <v>5753015</v>
      </c>
      <c r="M13" s="103">
        <v>33.66366094</v>
      </c>
      <c r="N13" s="103"/>
      <c r="O13" s="103">
        <v>31.158036809999999</v>
      </c>
      <c r="P13" s="103">
        <v>36.169285070000001</v>
      </c>
      <c r="Q13" s="185">
        <f t="shared" si="0"/>
        <v>21.936323823247463</v>
      </c>
      <c r="R13" s="102">
        <f>'Table 4'!Q13+'Table 5'!R13</f>
        <v>4455</v>
      </c>
      <c r="S13" s="102">
        <v>7815751</v>
      </c>
      <c r="T13" s="103">
        <v>14.387397099999999</v>
      </c>
      <c r="U13" s="103"/>
      <c r="V13" s="103">
        <v>13.74294935</v>
      </c>
      <c r="W13" s="103">
        <v>15.03184486</v>
      </c>
      <c r="X13" s="185">
        <f t="shared" si="1"/>
        <v>57.000280587239793</v>
      </c>
      <c r="Y13" s="102">
        <f>'Table 4'!X13+'Table 5'!Y13</f>
        <v>241</v>
      </c>
      <c r="Z13" s="102">
        <v>510095</v>
      </c>
      <c r="AA13" s="103">
        <v>5.8840064600000002</v>
      </c>
      <c r="AB13" s="103"/>
      <c r="AC13" s="103">
        <v>3.8495061439999998</v>
      </c>
      <c r="AD13" s="103">
        <v>7.9185067760000001</v>
      </c>
      <c r="AE13" s="185">
        <f t="shared" si="3"/>
        <v>47.246101216440074</v>
      </c>
      <c r="AG13" s="102">
        <f t="shared" si="4"/>
        <v>5958</v>
      </c>
      <c r="AH13" s="102">
        <f t="shared" si="5"/>
        <v>14078861</v>
      </c>
      <c r="AI13" s="183">
        <f t="shared" si="6"/>
        <v>21.95612712489099</v>
      </c>
      <c r="AJ13" s="185">
        <f t="shared" si="7"/>
        <v>42.318764280718447</v>
      </c>
    </row>
    <row r="14" spans="1:38" ht="14.25" x14ac:dyDescent="0.2">
      <c r="A14" s="65">
        <v>44260</v>
      </c>
      <c r="B14" s="66">
        <v>9</v>
      </c>
      <c r="C14" s="82" t="s">
        <v>401</v>
      </c>
      <c r="D14" s="102">
        <f>'Table 4'!C14+'Table 5'!D14</f>
        <v>2493</v>
      </c>
      <c r="E14" s="102">
        <v>23795540</v>
      </c>
      <c r="F14" s="103">
        <v>47.914960659999998</v>
      </c>
      <c r="G14" s="103"/>
      <c r="H14" s="103">
        <v>45.349938350000002</v>
      </c>
      <c r="I14" s="103">
        <v>50.479982970000002</v>
      </c>
      <c r="J14" s="185">
        <f t="shared" si="2"/>
        <v>10.476753206693356</v>
      </c>
      <c r="K14" s="102">
        <f>'Table 4'!J14+'Table 5'!K14</f>
        <v>761</v>
      </c>
      <c r="L14" s="102">
        <v>5159690</v>
      </c>
      <c r="M14" s="103">
        <v>43.91464379</v>
      </c>
      <c r="N14" s="103"/>
      <c r="O14" s="103">
        <v>39.718428690000003</v>
      </c>
      <c r="P14" s="103">
        <v>48.110858899999997</v>
      </c>
      <c r="Q14" s="185">
        <f t="shared" si="0"/>
        <v>14.74894809571893</v>
      </c>
      <c r="R14" s="102">
        <f>'Table 4'!Q14+'Table 5'!R14</f>
        <v>4545</v>
      </c>
      <c r="S14" s="102">
        <v>9709045</v>
      </c>
      <c r="T14" s="103">
        <v>14.525608800000001</v>
      </c>
      <c r="U14" s="103"/>
      <c r="V14" s="103">
        <v>13.941597939999999</v>
      </c>
      <c r="W14" s="103">
        <v>15.10961966</v>
      </c>
      <c r="X14" s="185">
        <f t="shared" si="1"/>
        <v>46.812019101775718</v>
      </c>
      <c r="Y14" s="102">
        <f>'Table 4'!X14+'Table 5'!Y14</f>
        <v>265</v>
      </c>
      <c r="Z14" s="102">
        <v>676798</v>
      </c>
      <c r="AA14" s="103">
        <v>7.796158395</v>
      </c>
      <c r="AB14" s="103"/>
      <c r="AC14" s="103">
        <v>5.4602693579999997</v>
      </c>
      <c r="AD14" s="103">
        <v>10.13204743</v>
      </c>
      <c r="AE14" s="185">
        <f t="shared" si="3"/>
        <v>39.154962041850006</v>
      </c>
      <c r="AG14" s="102">
        <f t="shared" si="4"/>
        <v>5571</v>
      </c>
      <c r="AH14" s="102">
        <f t="shared" si="5"/>
        <v>15545533</v>
      </c>
      <c r="AI14" s="183">
        <f t="shared" si="6"/>
        <v>23.987094062187534</v>
      </c>
      <c r="AJ14" s="185">
        <f t="shared" si="7"/>
        <v>35.83666124538798</v>
      </c>
    </row>
    <row r="15" spans="1:38" ht="14.25" x14ac:dyDescent="0.2">
      <c r="A15" s="65">
        <v>44267</v>
      </c>
      <c r="B15" s="66">
        <v>10</v>
      </c>
      <c r="C15" s="82" t="s">
        <v>402</v>
      </c>
      <c r="D15" s="102">
        <f>'Table 4'!C15+'Table 5'!D15</f>
        <v>2009</v>
      </c>
      <c r="E15" s="102">
        <v>22496119</v>
      </c>
      <c r="F15" s="103">
        <v>45.435723770000003</v>
      </c>
      <c r="G15" s="103"/>
      <c r="H15" s="103">
        <v>42.864130809999999</v>
      </c>
      <c r="I15" s="103">
        <v>48.007316729999999</v>
      </c>
      <c r="J15" s="185">
        <f t="shared" si="2"/>
        <v>8.9304292887141994</v>
      </c>
      <c r="K15" s="102">
        <f>'Table 4'!J15+'Table 5'!K15</f>
        <v>477</v>
      </c>
      <c r="L15" s="102">
        <v>4544647</v>
      </c>
      <c r="M15" s="103">
        <v>45.324018180000003</v>
      </c>
      <c r="N15" s="103"/>
      <c r="O15" s="103">
        <v>39.807167399999997</v>
      </c>
      <c r="P15" s="103">
        <v>50.840868960000002</v>
      </c>
      <c r="Q15" s="185">
        <f t="shared" si="0"/>
        <v>10.495864695321771</v>
      </c>
      <c r="R15" s="102">
        <f>'Table 4'!Q15+'Table 5'!R15</f>
        <v>5170</v>
      </c>
      <c r="S15" s="102">
        <v>11357055</v>
      </c>
      <c r="T15" s="103">
        <v>16.655014229999999</v>
      </c>
      <c r="U15" s="103"/>
      <c r="V15" s="103">
        <v>16.01138345</v>
      </c>
      <c r="W15" s="103">
        <v>17.298645010000001</v>
      </c>
      <c r="X15" s="185">
        <f t="shared" si="1"/>
        <v>45.522364732758625</v>
      </c>
      <c r="Y15" s="102">
        <f>'Table 4'!X15+'Table 5'!Y15</f>
        <v>363</v>
      </c>
      <c r="Z15" s="102">
        <v>944609</v>
      </c>
      <c r="AA15" s="103">
        <v>7.440950548</v>
      </c>
      <c r="AB15" s="103"/>
      <c r="AC15" s="103">
        <v>5.5838712819999996</v>
      </c>
      <c r="AD15" s="103">
        <v>9.2980298139999995</v>
      </c>
      <c r="AE15" s="185">
        <f t="shared" si="3"/>
        <v>38.42859849948497</v>
      </c>
      <c r="AG15" s="102">
        <f t="shared" si="4"/>
        <v>6010</v>
      </c>
      <c r="AH15" s="102">
        <f t="shared" si="5"/>
        <v>16846311</v>
      </c>
      <c r="AI15" s="183">
        <f t="shared" si="6"/>
        <v>23.872429087992668</v>
      </c>
      <c r="AJ15" s="185">
        <f t="shared" si="7"/>
        <v>35.675466278641061</v>
      </c>
    </row>
    <row r="16" spans="1:38" ht="14.25" x14ac:dyDescent="0.2">
      <c r="A16" s="65">
        <v>44274</v>
      </c>
      <c r="B16" s="66">
        <v>11</v>
      </c>
      <c r="C16" s="82" t="s">
        <v>403</v>
      </c>
      <c r="D16" s="102">
        <f>'Table 4'!C16+'Table 5'!D16</f>
        <v>1609</v>
      </c>
      <c r="E16" s="102">
        <v>20222106</v>
      </c>
      <c r="F16" s="103">
        <v>42.285285479999999</v>
      </c>
      <c r="G16" s="103"/>
      <c r="H16" s="103">
        <v>39.755744919999998</v>
      </c>
      <c r="I16" s="103">
        <v>44.814826050000001</v>
      </c>
      <c r="J16" s="185">
        <f t="shared" si="2"/>
        <v>7.956639135409536</v>
      </c>
      <c r="K16" s="102">
        <f>'Table 4'!J16+'Table 5'!K16</f>
        <v>336</v>
      </c>
      <c r="L16" s="102">
        <v>5050636</v>
      </c>
      <c r="M16" s="103">
        <v>52.453066730000003</v>
      </c>
      <c r="N16" s="103"/>
      <c r="O16" s="103">
        <v>35.258550739999997</v>
      </c>
      <c r="P16" s="103">
        <v>69.647582709999995</v>
      </c>
      <c r="Q16" s="185">
        <f t="shared" si="0"/>
        <v>6.652627510673903</v>
      </c>
      <c r="R16" s="102">
        <f>'Table 4'!Q16+'Table 5'!R16</f>
        <v>5154</v>
      </c>
      <c r="S16" s="102">
        <v>12736263</v>
      </c>
      <c r="T16" s="103">
        <v>16.925470690000001</v>
      </c>
      <c r="U16" s="103"/>
      <c r="V16" s="103">
        <v>16.390169799999999</v>
      </c>
      <c r="W16" s="103">
        <v>17.460771579999999</v>
      </c>
      <c r="X16" s="185">
        <f t="shared" si="1"/>
        <v>40.467129172819376</v>
      </c>
      <c r="Y16" s="102">
        <f>'Table 4'!X16+'Table 5'!Y16</f>
        <v>479</v>
      </c>
      <c r="Z16" s="102">
        <v>1333720</v>
      </c>
      <c r="AA16" s="103">
        <v>7.039687121</v>
      </c>
      <c r="AB16" s="103"/>
      <c r="AC16" s="103">
        <v>5.7555844199999999</v>
      </c>
      <c r="AD16" s="103">
        <v>8.3237898210000001</v>
      </c>
      <c r="AE16" s="185">
        <f t="shared" si="3"/>
        <v>35.914584770416575</v>
      </c>
      <c r="AG16" s="102">
        <f t="shared" si="4"/>
        <v>5969</v>
      </c>
      <c r="AH16" s="102">
        <f t="shared" si="5"/>
        <v>19120619</v>
      </c>
      <c r="AI16" s="183">
        <f t="shared" si="6"/>
        <v>25.620382099062372</v>
      </c>
      <c r="AJ16" s="185">
        <f t="shared" si="7"/>
        <v>31.217608593110924</v>
      </c>
    </row>
    <row r="17" spans="1:36" ht="14.25" x14ac:dyDescent="0.2">
      <c r="A17" s="65">
        <v>44281</v>
      </c>
      <c r="B17" s="66">
        <v>12</v>
      </c>
      <c r="C17" s="82" t="s">
        <v>404</v>
      </c>
      <c r="D17" s="102">
        <f>'Table 4'!C17+'Table 5'!D17</f>
        <v>1349</v>
      </c>
      <c r="E17" s="102">
        <v>18316034</v>
      </c>
      <c r="F17" s="103">
        <v>40.717874700000003</v>
      </c>
      <c r="G17" s="103"/>
      <c r="H17" s="103">
        <v>38.168253489999998</v>
      </c>
      <c r="I17" s="103">
        <v>43.2674959</v>
      </c>
      <c r="J17" s="185">
        <f t="shared" si="2"/>
        <v>7.365131556318361</v>
      </c>
      <c r="K17" s="102">
        <f>'Table 4'!J17+'Table 5'!K17</f>
        <v>250</v>
      </c>
      <c r="L17" s="102">
        <v>5482719</v>
      </c>
      <c r="M17" s="103">
        <v>35.983927690000002</v>
      </c>
      <c r="N17" s="103"/>
      <c r="O17" s="103">
        <v>29.217647070000002</v>
      </c>
      <c r="P17" s="103">
        <v>42.750208309999998</v>
      </c>
      <c r="Q17" s="185">
        <f t="shared" si="0"/>
        <v>4.5597813785459369</v>
      </c>
      <c r="R17" s="102">
        <f>'Table 4'!Q17+'Table 5'!R17</f>
        <v>5037</v>
      </c>
      <c r="S17" s="102">
        <v>13360491</v>
      </c>
      <c r="T17" s="103">
        <v>18.69707987</v>
      </c>
      <c r="U17" s="103"/>
      <c r="V17" s="103">
        <v>18.105001819999998</v>
      </c>
      <c r="W17" s="103">
        <v>19.289157929999998</v>
      </c>
      <c r="X17" s="185">
        <f t="shared" si="1"/>
        <v>37.700710250843329</v>
      </c>
      <c r="Y17" s="102">
        <f>'Table 4'!X17+'Table 5'!Y17</f>
        <v>728</v>
      </c>
      <c r="Z17" s="102">
        <v>2183425</v>
      </c>
      <c r="AA17" s="103">
        <v>7.3225674039999999</v>
      </c>
      <c r="AB17" s="103"/>
      <c r="AC17" s="103">
        <v>6.3996929529999997</v>
      </c>
      <c r="AD17" s="103">
        <v>8.2454418549999993</v>
      </c>
      <c r="AE17" s="185">
        <f t="shared" si="3"/>
        <v>33.342111590734739</v>
      </c>
      <c r="AG17" s="102">
        <f t="shared" si="4"/>
        <v>6015</v>
      </c>
      <c r="AH17" s="102">
        <f t="shared" si="5"/>
        <v>21026635</v>
      </c>
      <c r="AI17" s="183">
        <f t="shared" si="6"/>
        <v>22.023505335213361</v>
      </c>
      <c r="AJ17" s="185">
        <f t="shared" si="7"/>
        <v>28.606574470903212</v>
      </c>
    </row>
    <row r="18" spans="1:36" ht="14.25" x14ac:dyDescent="0.2">
      <c r="A18" s="65">
        <v>44288</v>
      </c>
      <c r="B18" s="66">
        <v>13</v>
      </c>
      <c r="C18" s="82" t="s">
        <v>405</v>
      </c>
      <c r="D18" s="102">
        <f>'Table 4'!C18+'Table 5'!D18</f>
        <v>1115</v>
      </c>
      <c r="E18" s="102">
        <v>17224336</v>
      </c>
      <c r="F18" s="103">
        <v>38.831251020000003</v>
      </c>
      <c r="G18" s="103"/>
      <c r="H18" s="103">
        <v>36.252589980000003</v>
      </c>
      <c r="I18" s="103">
        <v>41.409912050000003</v>
      </c>
      <c r="J18" s="185">
        <f t="shared" si="2"/>
        <v>6.4733990326245374</v>
      </c>
      <c r="K18" s="102">
        <f>'Table 4'!J18+'Table 5'!K18</f>
        <v>198</v>
      </c>
      <c r="L18" s="102">
        <v>5251694</v>
      </c>
      <c r="M18" s="103">
        <v>39.931248910000001</v>
      </c>
      <c r="N18" s="103"/>
      <c r="O18" s="103">
        <v>31.936037129999999</v>
      </c>
      <c r="P18" s="103">
        <v>47.9264607</v>
      </c>
      <c r="Q18" s="185">
        <f t="shared" si="0"/>
        <v>3.7702120496738765</v>
      </c>
      <c r="R18" s="102">
        <f>'Table 4'!Q18+'Table 5'!R18</f>
        <v>4691</v>
      </c>
      <c r="S18" s="102">
        <v>13067664</v>
      </c>
      <c r="T18" s="103">
        <v>24.32257315</v>
      </c>
      <c r="U18" s="103"/>
      <c r="V18" s="103">
        <v>23.548486220000001</v>
      </c>
      <c r="W18" s="103">
        <v>25.096660069999999</v>
      </c>
      <c r="X18" s="185">
        <f t="shared" si="1"/>
        <v>35.897770251821598</v>
      </c>
      <c r="Y18" s="102">
        <f>'Table 4'!X18+'Table 5'!Y18</f>
        <v>1185</v>
      </c>
      <c r="Z18" s="102">
        <v>3792492</v>
      </c>
      <c r="AA18" s="103">
        <v>7.3920818419999996</v>
      </c>
      <c r="AB18" s="103"/>
      <c r="AC18" s="103">
        <v>6.6979659290000004</v>
      </c>
      <c r="AD18" s="103">
        <v>8.0861977550000006</v>
      </c>
      <c r="AE18" s="185">
        <f t="shared" si="3"/>
        <v>31.2459459373942</v>
      </c>
      <c r="AG18" s="102">
        <f t="shared" si="4"/>
        <v>6074</v>
      </c>
      <c r="AH18" s="102">
        <f t="shared" si="5"/>
        <v>22111850</v>
      </c>
      <c r="AI18" s="183">
        <f t="shared" si="6"/>
        <v>25.125908736804263</v>
      </c>
      <c r="AJ18" s="185">
        <f t="shared" si="7"/>
        <v>27.469433810377694</v>
      </c>
    </row>
    <row r="19" spans="1:36" ht="14.25" x14ac:dyDescent="0.2">
      <c r="A19" s="65">
        <v>44295</v>
      </c>
      <c r="B19" s="66">
        <v>14</v>
      </c>
      <c r="C19" s="82" t="s">
        <v>406</v>
      </c>
      <c r="D19" s="102">
        <f>'Table 4'!C19+'Table 5'!D19</f>
        <v>1003</v>
      </c>
      <c r="E19" s="102">
        <v>16960669</v>
      </c>
      <c r="F19" s="103">
        <v>36.553198899999998</v>
      </c>
      <c r="G19" s="103"/>
      <c r="H19" s="103">
        <v>33.992741129999999</v>
      </c>
      <c r="I19" s="103">
        <v>39.113656659999997</v>
      </c>
      <c r="J19" s="185">
        <f t="shared" si="2"/>
        <v>5.9136818246968907</v>
      </c>
      <c r="K19" s="102">
        <f>'Table 4'!J19+'Table 5'!K19</f>
        <v>133</v>
      </c>
      <c r="L19" s="102">
        <v>3211115</v>
      </c>
      <c r="M19" s="103">
        <v>35.948213019999997</v>
      </c>
      <c r="N19" s="103"/>
      <c r="O19" s="103">
        <v>27.204603939999998</v>
      </c>
      <c r="P19" s="103">
        <v>44.691822100000003</v>
      </c>
      <c r="Q19" s="185">
        <f t="shared" si="0"/>
        <v>4.1418634960130669</v>
      </c>
      <c r="R19" s="102">
        <f>'Table 4'!Q19+'Table 5'!R19</f>
        <v>4274</v>
      </c>
      <c r="S19" s="102">
        <v>13722962</v>
      </c>
      <c r="T19" s="103">
        <v>32.4012314</v>
      </c>
      <c r="U19" s="103"/>
      <c r="V19" s="103">
        <v>31.309290659999998</v>
      </c>
      <c r="W19" s="103">
        <v>33.493172139999999</v>
      </c>
      <c r="X19" s="185">
        <f t="shared" si="1"/>
        <v>31.144879654989936</v>
      </c>
      <c r="Y19" s="102">
        <f>'Table 4'!X19+'Table 5'!Y19</f>
        <v>1712</v>
      </c>
      <c r="Z19" s="102">
        <v>5434251</v>
      </c>
      <c r="AA19" s="103">
        <v>7.4021978419999996</v>
      </c>
      <c r="AB19" s="103"/>
      <c r="AC19" s="103">
        <v>6.8861600919999999</v>
      </c>
      <c r="AD19" s="103">
        <v>7.9182355920000003</v>
      </c>
      <c r="AE19" s="185">
        <f t="shared" si="3"/>
        <v>31.50388158368099</v>
      </c>
      <c r="AG19" s="102">
        <f t="shared" si="4"/>
        <v>6119</v>
      </c>
      <c r="AH19" s="102">
        <f t="shared" si="5"/>
        <v>22368328</v>
      </c>
      <c r="AI19" s="183">
        <f t="shared" si="6"/>
        <v>26.837057929953929</v>
      </c>
      <c r="AJ19" s="185">
        <f t="shared" si="7"/>
        <v>27.355643211240466</v>
      </c>
    </row>
    <row r="20" spans="1:36" ht="14.25" x14ac:dyDescent="0.2">
      <c r="A20" s="65">
        <v>44302</v>
      </c>
      <c r="B20" s="66">
        <v>15</v>
      </c>
      <c r="C20" s="82" t="s">
        <v>407</v>
      </c>
      <c r="D20" s="102">
        <f>'Table 4'!C20+'Table 5'!D20</f>
        <v>928</v>
      </c>
      <c r="E20" s="102">
        <v>16544821</v>
      </c>
      <c r="F20" s="103">
        <v>36.557115230000001</v>
      </c>
      <c r="G20" s="103"/>
      <c r="H20" s="103">
        <v>33.921238010000003</v>
      </c>
      <c r="I20" s="103">
        <v>39.192992449999998</v>
      </c>
      <c r="J20" s="185">
        <f t="shared" si="2"/>
        <v>5.6090059844104685</v>
      </c>
      <c r="K20" s="102">
        <f>'Table 4'!J20+'Table 5'!K20</f>
        <v>96</v>
      </c>
      <c r="L20" s="102">
        <v>1664254</v>
      </c>
      <c r="M20" s="103">
        <v>45.370718279999998</v>
      </c>
      <c r="N20" s="103"/>
      <c r="O20" s="103">
        <v>34.500775660000002</v>
      </c>
      <c r="P20" s="103">
        <v>58.077048619999999</v>
      </c>
      <c r="Q20" s="185">
        <f t="shared" si="0"/>
        <v>5.7683502638419375</v>
      </c>
      <c r="R20" s="102">
        <f>'Table 4'!Q20+'Table 5'!R20</f>
        <v>3819</v>
      </c>
      <c r="S20" s="102">
        <v>13828421</v>
      </c>
      <c r="T20" s="103">
        <v>46.00243571</v>
      </c>
      <c r="U20" s="103"/>
      <c r="V20" s="103">
        <v>44.291319469999998</v>
      </c>
      <c r="W20" s="103">
        <v>47.713551950000003</v>
      </c>
      <c r="X20" s="185">
        <f t="shared" si="1"/>
        <v>27.617035958046113</v>
      </c>
      <c r="Y20" s="102">
        <f>'Table 4'!X20+'Table 5'!Y20</f>
        <v>2299</v>
      </c>
      <c r="Z20" s="102">
        <v>7284379</v>
      </c>
      <c r="AA20" s="103">
        <v>8.3305758589999996</v>
      </c>
      <c r="AB20" s="103"/>
      <c r="AC20" s="103">
        <v>7.8676927430000001</v>
      </c>
      <c r="AD20" s="103">
        <v>8.7934589760000001</v>
      </c>
      <c r="AE20" s="185">
        <f t="shared" si="3"/>
        <v>31.560686230082208</v>
      </c>
      <c r="AG20" s="102">
        <f t="shared" si="4"/>
        <v>6214</v>
      </c>
      <c r="AH20" s="102">
        <f t="shared" si="5"/>
        <v>22777054</v>
      </c>
      <c r="AI20" s="183">
        <f t="shared" si="6"/>
        <v>33.908358791654244</v>
      </c>
      <c r="AJ20" s="185">
        <f t="shared" si="7"/>
        <v>27.281842506937025</v>
      </c>
    </row>
    <row r="21" spans="1:36" ht="14.25" x14ac:dyDescent="0.2">
      <c r="A21" s="65">
        <v>44309</v>
      </c>
      <c r="B21" s="66">
        <v>16</v>
      </c>
      <c r="C21" s="82" t="s">
        <v>408</v>
      </c>
      <c r="D21" s="102">
        <f>'Table 4'!C21+'Table 5'!D21</f>
        <v>841</v>
      </c>
      <c r="E21" s="102">
        <v>15927073</v>
      </c>
      <c r="F21" s="103">
        <v>38.249688089999999</v>
      </c>
      <c r="G21" s="103"/>
      <c r="H21" s="103">
        <v>35.353375499999999</v>
      </c>
      <c r="I21" s="103">
        <v>41.14600068</v>
      </c>
      <c r="J21" s="185">
        <f t="shared" si="2"/>
        <v>5.2803173564910511</v>
      </c>
      <c r="K21" s="102">
        <f>'Table 4'!J21+'Table 5'!K21</f>
        <v>47</v>
      </c>
      <c r="L21" s="102">
        <v>1078637</v>
      </c>
      <c r="M21" s="103">
        <v>46.695777960000001</v>
      </c>
      <c r="N21" s="103"/>
      <c r="O21" s="103">
        <v>32.958903929999998</v>
      </c>
      <c r="P21" s="103">
        <v>63.90204172</v>
      </c>
      <c r="Q21" s="185">
        <f t="shared" si="0"/>
        <v>4.3573509901848348</v>
      </c>
      <c r="R21" s="102">
        <f>'Table 4'!Q21+'Table 5'!R21</f>
        <v>3364</v>
      </c>
      <c r="S21" s="102">
        <v>13095580</v>
      </c>
      <c r="T21" s="103">
        <v>61.726876230000002</v>
      </c>
      <c r="U21" s="103"/>
      <c r="V21" s="103">
        <v>59.221145</v>
      </c>
      <c r="W21" s="103">
        <v>64.232607470000005</v>
      </c>
      <c r="X21" s="185">
        <f t="shared" si="1"/>
        <v>25.688056580922723</v>
      </c>
      <c r="Y21" s="102">
        <f>'Table 4'!X21+'Table 5'!Y21</f>
        <v>2960</v>
      </c>
      <c r="Z21" s="102">
        <v>9213443</v>
      </c>
      <c r="AA21" s="103">
        <v>9.3843569369999997</v>
      </c>
      <c r="AB21" s="103"/>
      <c r="AC21" s="103">
        <v>8.9526860970000008</v>
      </c>
      <c r="AD21" s="103">
        <v>9.8160277770000004</v>
      </c>
      <c r="AE21" s="185">
        <f t="shared" si="3"/>
        <v>32.12696925568433</v>
      </c>
      <c r="AG21" s="102">
        <f t="shared" si="4"/>
        <v>6371</v>
      </c>
      <c r="AH21" s="102">
        <f t="shared" si="5"/>
        <v>23387660</v>
      </c>
      <c r="AI21" s="183">
        <f t="shared" si="6"/>
        <v>40.413588935456055</v>
      </c>
      <c r="AJ21" s="185">
        <f t="shared" si="7"/>
        <v>27.240861206294262</v>
      </c>
    </row>
    <row r="22" spans="1:36" ht="14.25" x14ac:dyDescent="0.2">
      <c r="A22" s="65">
        <v>44316</v>
      </c>
      <c r="B22" s="66">
        <v>17</v>
      </c>
      <c r="C22" s="82" t="s">
        <v>409</v>
      </c>
      <c r="D22" s="102">
        <f>'Table 4'!C22+'Table 5'!D22</f>
        <v>742</v>
      </c>
      <c r="E22" s="102">
        <v>15509284</v>
      </c>
      <c r="F22" s="103">
        <v>36.787894090000002</v>
      </c>
      <c r="G22" s="103"/>
      <c r="H22" s="103">
        <v>33.83204078</v>
      </c>
      <c r="I22" s="103">
        <v>39.743747409999997</v>
      </c>
      <c r="J22" s="185">
        <f t="shared" si="2"/>
        <v>4.7842311740503298</v>
      </c>
      <c r="K22" s="102">
        <f>'Table 4'!J22+'Table 5'!K22</f>
        <v>30</v>
      </c>
      <c r="L22" s="102">
        <v>1231898</v>
      </c>
      <c r="M22" s="103">
        <v>35.442833919999998</v>
      </c>
      <c r="N22" s="103"/>
      <c r="O22" s="103">
        <v>22.597417279999998</v>
      </c>
      <c r="P22" s="103">
        <v>52.326284080000001</v>
      </c>
      <c r="Q22" s="185">
        <f t="shared" si="0"/>
        <v>2.4352665561596818</v>
      </c>
      <c r="R22" s="102">
        <f>'Table 4'!Q22+'Table 5'!R22</f>
        <v>2777</v>
      </c>
      <c r="S22" s="102">
        <v>11699011</v>
      </c>
      <c r="T22" s="103">
        <v>77.638961570000006</v>
      </c>
      <c r="U22" s="103"/>
      <c r="V22" s="103">
        <v>74.202597740000002</v>
      </c>
      <c r="W22" s="103">
        <v>81.075325410000005</v>
      </c>
      <c r="X22" s="185">
        <f t="shared" si="1"/>
        <v>23.737049225784983</v>
      </c>
      <c r="Y22" s="102">
        <f>'Table 4'!X22+'Table 5'!Y22</f>
        <v>3418</v>
      </c>
      <c r="Z22" s="102">
        <v>10867328</v>
      </c>
      <c r="AA22" s="103">
        <v>10.30290368</v>
      </c>
      <c r="AB22" s="103"/>
      <c r="AC22" s="103">
        <v>9.8712228510000006</v>
      </c>
      <c r="AD22" s="103">
        <v>10.734584509999999</v>
      </c>
      <c r="AE22" s="185">
        <f t="shared" si="3"/>
        <v>31.452073591594914</v>
      </c>
      <c r="AG22" s="102">
        <f t="shared" si="4"/>
        <v>6225</v>
      </c>
      <c r="AH22" s="102">
        <f t="shared" si="5"/>
        <v>23798237</v>
      </c>
      <c r="AI22" s="183">
        <f t="shared" si="6"/>
        <v>44.706087064321387</v>
      </c>
      <c r="AJ22" s="185">
        <f t="shared" si="7"/>
        <v>26.15739981075069</v>
      </c>
    </row>
    <row r="23" spans="1:36" ht="14.25" x14ac:dyDescent="0.2">
      <c r="A23" s="65">
        <v>44323</v>
      </c>
      <c r="B23" s="66">
        <v>18</v>
      </c>
      <c r="C23" s="82" t="s">
        <v>410</v>
      </c>
      <c r="D23" s="102">
        <f>'Table 4'!C23+'Table 5'!D23</f>
        <v>623</v>
      </c>
      <c r="E23" s="102">
        <v>15030867</v>
      </c>
      <c r="F23" s="103">
        <v>31.999369990000002</v>
      </c>
      <c r="G23" s="103"/>
      <c r="H23" s="103">
        <v>29.221700609999999</v>
      </c>
      <c r="I23" s="103">
        <v>34.777039360000003</v>
      </c>
      <c r="J23" s="185">
        <f t="shared" si="2"/>
        <v>4.1448041553424693</v>
      </c>
      <c r="K23" s="102">
        <f>'Table 4'!J23+'Table 5'!K23</f>
        <v>33</v>
      </c>
      <c r="L23" s="102">
        <v>1347207</v>
      </c>
      <c r="M23" s="103">
        <v>36.991169929999998</v>
      </c>
      <c r="N23" s="103"/>
      <c r="O23" s="103">
        <v>22.039717249999999</v>
      </c>
      <c r="P23" s="103">
        <v>56.390877690000003</v>
      </c>
      <c r="Q23" s="185">
        <f t="shared" si="0"/>
        <v>2.4495122130452112</v>
      </c>
      <c r="R23" s="102">
        <f>'Table 4'!Q23+'Table 5'!R23</f>
        <v>2302</v>
      </c>
      <c r="S23" s="102">
        <v>10393566</v>
      </c>
      <c r="T23" s="103">
        <v>92.289752410000006</v>
      </c>
      <c r="U23" s="103"/>
      <c r="V23" s="103">
        <v>87.8605254</v>
      </c>
      <c r="W23" s="103">
        <v>96.718979419999997</v>
      </c>
      <c r="X23" s="185">
        <f t="shared" si="1"/>
        <v>22.148317526438952</v>
      </c>
      <c r="Y23" s="102">
        <f>'Table 4'!X23+'Table 5'!Y23</f>
        <v>4165</v>
      </c>
      <c r="Z23" s="102">
        <v>12528914</v>
      </c>
      <c r="AA23" s="103">
        <v>11.74925928</v>
      </c>
      <c r="AB23" s="103"/>
      <c r="AC23" s="103">
        <v>11.34248047</v>
      </c>
      <c r="AD23" s="103">
        <v>12.156038089999999</v>
      </c>
      <c r="AE23" s="185">
        <f t="shared" si="3"/>
        <v>33.243104709634054</v>
      </c>
      <c r="AG23" s="102">
        <f t="shared" si="4"/>
        <v>6500</v>
      </c>
      <c r="AH23" s="102">
        <f t="shared" si="5"/>
        <v>24269687</v>
      </c>
      <c r="AI23" s="183">
        <f t="shared" si="6"/>
        <v>47.64214120057261</v>
      </c>
      <c r="AJ23" s="185">
        <f t="shared" si="7"/>
        <v>26.782380835813829</v>
      </c>
    </row>
    <row r="24" spans="1:36" ht="14.25" x14ac:dyDescent="0.2">
      <c r="A24" s="65">
        <v>44330</v>
      </c>
      <c r="B24" s="66">
        <v>19</v>
      </c>
      <c r="C24" s="82" t="s">
        <v>411</v>
      </c>
      <c r="D24" s="102">
        <f>'Table 4'!C24+'Table 5'!D24</f>
        <v>597</v>
      </c>
      <c r="E24" s="102">
        <v>14401995</v>
      </c>
      <c r="F24" s="103">
        <v>30.950713579999999</v>
      </c>
      <c r="G24" s="103"/>
      <c r="H24" s="103">
        <v>28.211960479999998</v>
      </c>
      <c r="I24" s="103">
        <v>33.689466680000002</v>
      </c>
      <c r="J24" s="185">
        <f t="shared" si="2"/>
        <v>4.1452590422368569</v>
      </c>
      <c r="K24" s="102">
        <f>'Table 4'!J24+'Table 5'!K24</f>
        <v>30</v>
      </c>
      <c r="L24" s="102">
        <v>1482892</v>
      </c>
      <c r="M24" s="103">
        <v>48.0571445</v>
      </c>
      <c r="N24" s="103"/>
      <c r="O24" s="103">
        <v>30.529519440000001</v>
      </c>
      <c r="P24" s="103">
        <v>71.319344990000005</v>
      </c>
      <c r="Q24" s="185">
        <f t="shared" si="0"/>
        <v>2.0230738314051191</v>
      </c>
      <c r="R24" s="102">
        <f>'Table 4'!Q24+'Table 5'!R24</f>
        <v>1857</v>
      </c>
      <c r="S24" s="102">
        <v>9060935</v>
      </c>
      <c r="T24" s="103">
        <v>97.183412559999994</v>
      </c>
      <c r="U24" s="103"/>
      <c r="V24" s="103">
        <v>91.899276540000002</v>
      </c>
      <c r="W24" s="103">
        <v>102.4675486</v>
      </c>
      <c r="X24" s="185">
        <f t="shared" si="1"/>
        <v>20.494573683620949</v>
      </c>
      <c r="Y24" s="102">
        <f>'Table 4'!X24+'Table 5'!Y24</f>
        <v>4644</v>
      </c>
      <c r="Z24" s="102">
        <v>14347609</v>
      </c>
      <c r="AA24" s="103">
        <v>12.698867809999999</v>
      </c>
      <c r="AB24" s="103"/>
      <c r="AC24" s="103">
        <v>12.28938091</v>
      </c>
      <c r="AD24" s="103">
        <v>13.10835471</v>
      </c>
      <c r="AE24" s="185">
        <f t="shared" si="3"/>
        <v>32.367762461327175</v>
      </c>
      <c r="AG24" s="102">
        <f t="shared" si="4"/>
        <v>6531</v>
      </c>
      <c r="AH24" s="102">
        <f t="shared" si="5"/>
        <v>24891436</v>
      </c>
      <c r="AI24" s="183">
        <f t="shared" si="6"/>
        <v>45.559224846923414</v>
      </c>
      <c r="AJ24" s="185">
        <f t="shared" si="7"/>
        <v>26.237939827979389</v>
      </c>
    </row>
    <row r="25" spans="1:36" ht="14.25" x14ac:dyDescent="0.2">
      <c r="A25" s="65">
        <v>44337</v>
      </c>
      <c r="B25" s="66">
        <v>20</v>
      </c>
      <c r="C25" s="82" t="s">
        <v>412</v>
      </c>
      <c r="D25" s="102">
        <f>'Table 4'!C25+'Table 5'!D25</f>
        <v>617</v>
      </c>
      <c r="E25" s="102">
        <v>13574870</v>
      </c>
      <c r="F25" s="103">
        <v>32.672837780000002</v>
      </c>
      <c r="G25" s="103"/>
      <c r="H25" s="103">
        <v>29.833922390000001</v>
      </c>
      <c r="I25" s="103">
        <v>35.511753169999999</v>
      </c>
      <c r="J25" s="185">
        <f t="shared" si="2"/>
        <v>4.5451632317657555</v>
      </c>
      <c r="K25" s="102">
        <f>'Table 4'!J25+'Table 5'!K25</f>
        <v>13</v>
      </c>
      <c r="L25" s="102">
        <v>1917779</v>
      </c>
      <c r="M25" s="103">
        <v>18.678727139999999</v>
      </c>
      <c r="N25" s="103" t="s">
        <v>386</v>
      </c>
      <c r="O25" s="103">
        <v>8.6963583549999992</v>
      </c>
      <c r="P25" s="103">
        <v>33.838459589999999</v>
      </c>
      <c r="Q25" s="185">
        <f t="shared" si="0"/>
        <v>0.67786747065224928</v>
      </c>
      <c r="R25" s="102">
        <f>'Table 4'!Q25+'Table 5'!R25</f>
        <v>1460</v>
      </c>
      <c r="S25" s="102">
        <v>7767800</v>
      </c>
      <c r="T25" s="103">
        <v>97.464962450000002</v>
      </c>
      <c r="U25" s="103"/>
      <c r="V25" s="103">
        <v>91.567998959999997</v>
      </c>
      <c r="W25" s="103">
        <v>103.3619259</v>
      </c>
      <c r="X25" s="185">
        <f t="shared" si="1"/>
        <v>18.795540564896111</v>
      </c>
      <c r="Y25" s="102">
        <f>'Table 4'!X25+'Table 5'!Y25</f>
        <v>4963</v>
      </c>
      <c r="Z25" s="102">
        <v>16025854</v>
      </c>
      <c r="AA25" s="103">
        <v>13.343904090000001</v>
      </c>
      <c r="AB25" s="103"/>
      <c r="AC25" s="103">
        <v>12.91927883</v>
      </c>
      <c r="AD25" s="103">
        <v>13.76852935</v>
      </c>
      <c r="AE25" s="185">
        <f t="shared" si="3"/>
        <v>30.968708438252339</v>
      </c>
      <c r="AG25" s="102">
        <f t="shared" si="4"/>
        <v>6436</v>
      </c>
      <c r="AH25" s="102">
        <f t="shared" si="5"/>
        <v>25711433</v>
      </c>
      <c r="AI25" s="183">
        <f t="shared" si="6"/>
        <v>39.15602310891326</v>
      </c>
      <c r="AJ25" s="185">
        <f t="shared" si="7"/>
        <v>25.031665874087999</v>
      </c>
    </row>
    <row r="26" spans="1:36" ht="14.25" x14ac:dyDescent="0.2">
      <c r="A26" s="65">
        <v>44344</v>
      </c>
      <c r="B26" s="66">
        <v>21</v>
      </c>
      <c r="C26" s="82" t="s">
        <v>413</v>
      </c>
      <c r="D26" s="102">
        <f>'Table 4'!C26+'Table 5'!D26</f>
        <v>489</v>
      </c>
      <c r="E26" s="102">
        <v>12851588</v>
      </c>
      <c r="F26" s="103">
        <v>26.073330930000001</v>
      </c>
      <c r="G26" s="103"/>
      <c r="H26" s="103">
        <v>23.52878041</v>
      </c>
      <c r="I26" s="103">
        <v>28.61788146</v>
      </c>
      <c r="J26" s="185">
        <f t="shared" si="2"/>
        <v>3.8049772526165637</v>
      </c>
      <c r="K26" s="102">
        <f>'Table 4'!J26+'Table 5'!K26</f>
        <v>23</v>
      </c>
      <c r="L26" s="102">
        <v>2165004</v>
      </c>
      <c r="M26" s="103">
        <v>27.033407870000001</v>
      </c>
      <c r="N26" s="103"/>
      <c r="O26" s="103">
        <v>14.069182039999999</v>
      </c>
      <c r="P26" s="103">
        <v>44.883831700000002</v>
      </c>
      <c r="Q26" s="185">
        <f t="shared" si="0"/>
        <v>1.062353695420424</v>
      </c>
      <c r="R26" s="102">
        <f>'Table 4'!Q26+'Table 5'!R26</f>
        <v>1268</v>
      </c>
      <c r="S26" s="102">
        <v>6225273</v>
      </c>
      <c r="T26" s="103">
        <v>106.81133269999999</v>
      </c>
      <c r="U26" s="103"/>
      <c r="V26" s="103">
        <v>99.912456649999996</v>
      </c>
      <c r="W26" s="103">
        <v>113.7102088</v>
      </c>
      <c r="X26" s="185">
        <f t="shared" si="1"/>
        <v>20.368584638778092</v>
      </c>
      <c r="Y26" s="102">
        <f>'Table 4'!X26+'Table 5'!Y26</f>
        <v>5057</v>
      </c>
      <c r="Z26" s="102">
        <v>18037385</v>
      </c>
      <c r="AA26" s="103">
        <v>13.142894160000001</v>
      </c>
      <c r="AB26" s="103"/>
      <c r="AC26" s="103">
        <v>12.75670669</v>
      </c>
      <c r="AD26" s="103">
        <v>13.52908163</v>
      </c>
      <c r="AE26" s="185">
        <f t="shared" si="3"/>
        <v>28.036214783905759</v>
      </c>
      <c r="AG26" s="102">
        <f t="shared" si="4"/>
        <v>6348</v>
      </c>
      <c r="AH26" s="102">
        <f t="shared" si="5"/>
        <v>26427662</v>
      </c>
      <c r="AI26" s="183">
        <f t="shared" si="6"/>
        <v>36.345272756314202</v>
      </c>
      <c r="AJ26" s="185">
        <f t="shared" si="7"/>
        <v>24.020286016977213</v>
      </c>
    </row>
    <row r="27" spans="1:36" ht="14.25" x14ac:dyDescent="0.2">
      <c r="A27" s="65">
        <v>44351</v>
      </c>
      <c r="B27" s="66">
        <v>22</v>
      </c>
      <c r="C27" s="82" t="s">
        <v>414</v>
      </c>
      <c r="D27" s="102">
        <f>'Table 4'!C27+'Table 5'!D27</f>
        <v>520</v>
      </c>
      <c r="E27" s="102">
        <v>12356247</v>
      </c>
      <c r="F27" s="103">
        <v>28.622988809999999</v>
      </c>
      <c r="G27" s="103"/>
      <c r="H27" s="103">
        <v>25.929672960000001</v>
      </c>
      <c r="I27" s="103">
        <v>31.31630466</v>
      </c>
      <c r="J27" s="185">
        <f t="shared" si="2"/>
        <v>4.2083975822108446</v>
      </c>
      <c r="K27" s="102">
        <f>'Table 4'!J27+'Table 5'!K27</f>
        <v>18</v>
      </c>
      <c r="L27" s="102">
        <v>2033912</v>
      </c>
      <c r="M27" s="103">
        <v>28.47817817</v>
      </c>
      <c r="N27" s="103" t="s">
        <v>386</v>
      </c>
      <c r="O27" s="103">
        <v>14.41879028</v>
      </c>
      <c r="P27" s="103">
        <v>48.722268759999999</v>
      </c>
      <c r="Q27" s="185">
        <f t="shared" si="0"/>
        <v>0.88499404104012369</v>
      </c>
      <c r="R27" s="102">
        <f>'Table 4'!Q27+'Table 5'!R27</f>
        <v>1017</v>
      </c>
      <c r="S27" s="102">
        <v>5306785</v>
      </c>
      <c r="T27" s="103">
        <v>99.978392249999999</v>
      </c>
      <c r="U27" s="103"/>
      <c r="V27" s="103">
        <v>92.954633849999993</v>
      </c>
      <c r="W27" s="103">
        <v>107.00215059999999</v>
      </c>
      <c r="X27" s="185">
        <f t="shared" si="1"/>
        <v>19.164145523136888</v>
      </c>
      <c r="Y27" s="102">
        <f>'Table 4'!X27+'Table 5'!Y27</f>
        <v>5352</v>
      </c>
      <c r="Z27" s="102">
        <v>19575469</v>
      </c>
      <c r="AA27" s="103">
        <v>13.6547409</v>
      </c>
      <c r="AB27" s="103"/>
      <c r="AC27" s="103">
        <v>13.25020672</v>
      </c>
      <c r="AD27" s="103">
        <v>14.05927507</v>
      </c>
      <c r="AE27" s="185">
        <f t="shared" si="3"/>
        <v>27.340341117753042</v>
      </c>
      <c r="AG27" s="102">
        <f t="shared" si="4"/>
        <v>6387</v>
      </c>
      <c r="AH27" s="102">
        <f t="shared" si="5"/>
        <v>26916166</v>
      </c>
      <c r="AI27" s="183">
        <f t="shared" si="6"/>
        <v>31.794420417287494</v>
      </c>
      <c r="AJ27" s="185">
        <f t="shared" si="7"/>
        <v>23.7292339481039</v>
      </c>
    </row>
    <row r="28" spans="1:36" ht="14.25" x14ac:dyDescent="0.2">
      <c r="A28" s="65">
        <v>44358</v>
      </c>
      <c r="B28" s="66">
        <v>23</v>
      </c>
      <c r="C28" s="82" t="s">
        <v>415</v>
      </c>
      <c r="D28" s="102">
        <f>'Table 4'!C28+'Table 5'!D28</f>
        <v>450</v>
      </c>
      <c r="E28" s="102">
        <v>11757509</v>
      </c>
      <c r="F28" s="103">
        <v>25.223856179999999</v>
      </c>
      <c r="G28" s="103"/>
      <c r="H28" s="103">
        <v>22.665249540000001</v>
      </c>
      <c r="I28" s="103">
        <v>27.782462819999999</v>
      </c>
      <c r="J28" s="185">
        <f t="shared" si="2"/>
        <v>3.8273413186415595</v>
      </c>
      <c r="K28" s="102">
        <f>'Table 4'!J28+'Table 5'!K28</f>
        <v>15</v>
      </c>
      <c r="L28" s="102">
        <v>1806631</v>
      </c>
      <c r="M28" s="103">
        <v>33.536608809999997</v>
      </c>
      <c r="N28" s="103" t="s">
        <v>386</v>
      </c>
      <c r="O28" s="103">
        <v>11.83437047</v>
      </c>
      <c r="P28" s="103">
        <v>65.989184899999998</v>
      </c>
      <c r="Q28" s="185">
        <f t="shared" si="0"/>
        <v>0.83027469361480011</v>
      </c>
      <c r="R28" s="102">
        <f>'Table 4'!Q28+'Table 5'!R28</f>
        <v>860</v>
      </c>
      <c r="S28" s="102">
        <v>4641596</v>
      </c>
      <c r="T28" s="103">
        <v>97.975686780000004</v>
      </c>
      <c r="U28" s="103"/>
      <c r="V28" s="103">
        <v>90.590253959999998</v>
      </c>
      <c r="W28" s="103">
        <v>105.36111959999999</v>
      </c>
      <c r="X28" s="185">
        <f t="shared" si="1"/>
        <v>18.52810972777467</v>
      </c>
      <c r="Y28" s="102">
        <f>'Table 4'!X28+'Table 5'!Y28</f>
        <v>5437</v>
      </c>
      <c r="Z28" s="102">
        <v>21059770</v>
      </c>
      <c r="AA28" s="103">
        <v>13.70303043</v>
      </c>
      <c r="AB28" s="103"/>
      <c r="AC28" s="103">
        <v>13.313948269999999</v>
      </c>
      <c r="AD28" s="103">
        <v>14.092112589999999</v>
      </c>
      <c r="AE28" s="185">
        <f t="shared" si="3"/>
        <v>25.816996102046698</v>
      </c>
      <c r="AG28" s="178">
        <f t="shared" si="4"/>
        <v>6312</v>
      </c>
      <c r="AH28" s="178">
        <f t="shared" si="5"/>
        <v>27507997</v>
      </c>
      <c r="AI28" s="183">
        <f t="shared" si="6"/>
        <v>29.22548312496621</v>
      </c>
      <c r="AJ28" s="185">
        <f t="shared" si="7"/>
        <v>22.946054560061206</v>
      </c>
    </row>
    <row r="29" spans="1:36" ht="14.25" x14ac:dyDescent="0.2">
      <c r="A29" s="65">
        <v>44365</v>
      </c>
      <c r="B29" s="66">
        <v>24</v>
      </c>
      <c r="C29" s="82" t="s">
        <v>416</v>
      </c>
      <c r="D29" s="102">
        <f>'Table 4'!C29+'Table 5'!D29</f>
        <v>461</v>
      </c>
      <c r="E29" s="102">
        <v>10970992</v>
      </c>
      <c r="F29" s="103">
        <v>25.78696746</v>
      </c>
      <c r="G29" s="103"/>
      <c r="H29" s="103">
        <v>23.228357519999999</v>
      </c>
      <c r="I29" s="103">
        <v>28.345577410000001</v>
      </c>
      <c r="J29" s="185">
        <f t="shared" si="2"/>
        <v>4.2019901208568928</v>
      </c>
      <c r="K29" s="102">
        <f>'Table 4'!J29+'Table 5'!K29</f>
        <v>9</v>
      </c>
      <c r="L29" s="102">
        <v>1870921</v>
      </c>
      <c r="M29" s="181">
        <v>0.1</v>
      </c>
      <c r="N29" s="181" t="s">
        <v>427</v>
      </c>
      <c r="O29" s="103" t="s">
        <v>385</v>
      </c>
      <c r="P29" s="103" t="s">
        <v>385</v>
      </c>
      <c r="Q29" s="185">
        <f t="shared" si="0"/>
        <v>0.4810465006272312</v>
      </c>
      <c r="R29" s="102">
        <f>'Table 4'!Q29+'Table 5'!R29</f>
        <v>712</v>
      </c>
      <c r="S29" s="102">
        <v>4381714</v>
      </c>
      <c r="T29" s="103">
        <v>94.617909049999994</v>
      </c>
      <c r="U29" s="103"/>
      <c r="V29" s="103">
        <v>86.95988672</v>
      </c>
      <c r="W29" s="103">
        <v>102.2759314</v>
      </c>
      <c r="X29" s="185">
        <f t="shared" si="1"/>
        <v>16.249348999044667</v>
      </c>
      <c r="Y29" s="102">
        <f>'Table 4'!X29+'Table 5'!Y29</f>
        <v>5539</v>
      </c>
      <c r="Z29" s="102">
        <v>22035117</v>
      </c>
      <c r="AA29" s="103">
        <v>13.6796519</v>
      </c>
      <c r="AB29" s="103"/>
      <c r="AC29" s="103">
        <v>13.308705939999999</v>
      </c>
      <c r="AD29" s="103">
        <v>14.05059786</v>
      </c>
      <c r="AE29" s="185">
        <f t="shared" si="3"/>
        <v>25.137148125875616</v>
      </c>
      <c r="AG29" s="178">
        <f t="shared" si="4"/>
        <v>6260</v>
      </c>
      <c r="AH29" s="178">
        <f t="shared" si="5"/>
        <v>28287752</v>
      </c>
      <c r="AI29" s="183">
        <f t="shared" si="6"/>
        <v>25.318676399979893</v>
      </c>
      <c r="AJ29" s="185">
        <f t="shared" si="7"/>
        <v>22.12971889742246</v>
      </c>
    </row>
    <row r="30" spans="1:36" ht="14.25" x14ac:dyDescent="0.2">
      <c r="A30" s="65">
        <v>44372</v>
      </c>
      <c r="B30" s="66">
        <v>25</v>
      </c>
      <c r="C30" s="82" t="s">
        <v>417</v>
      </c>
      <c r="D30" s="102">
        <f>'Table 4'!C30+'Table 5'!D30</f>
        <v>460</v>
      </c>
      <c r="E30" s="102">
        <v>10125621</v>
      </c>
      <c r="F30" s="103">
        <v>25.123510710000001</v>
      </c>
      <c r="G30" s="103"/>
      <c r="H30" s="103">
        <v>22.582541200000001</v>
      </c>
      <c r="I30" s="103">
        <v>27.664480220000002</v>
      </c>
      <c r="J30" s="185">
        <f t="shared" si="2"/>
        <v>4.5429312434269464</v>
      </c>
      <c r="K30" s="102">
        <f>'Table 4'!J30+'Table 5'!K30</f>
        <v>8</v>
      </c>
      <c r="L30" s="102">
        <v>2221421</v>
      </c>
      <c r="M30" s="181">
        <v>0.1</v>
      </c>
      <c r="N30" s="181" t="s">
        <v>427</v>
      </c>
      <c r="O30" s="103" t="s">
        <v>385</v>
      </c>
      <c r="P30" s="103" t="s">
        <v>385</v>
      </c>
      <c r="Q30" s="185">
        <f t="shared" si="0"/>
        <v>0.36012984481554827</v>
      </c>
      <c r="R30" s="102">
        <f>'Table 4'!Q30+'Table 5'!R30</f>
        <v>642</v>
      </c>
      <c r="S30" s="102">
        <v>4235381</v>
      </c>
      <c r="T30" s="103">
        <v>95.237917929999995</v>
      </c>
      <c r="U30" s="103"/>
      <c r="V30" s="103">
        <v>87.196832369999996</v>
      </c>
      <c r="W30" s="103">
        <v>103.2790035</v>
      </c>
      <c r="X30" s="185">
        <f t="shared" si="1"/>
        <v>15.158022383346387</v>
      </c>
      <c r="Y30" s="102">
        <f>'Table 4'!X30+'Table 5'!Y30</f>
        <v>5586</v>
      </c>
      <c r="Z30" s="102">
        <v>22669600</v>
      </c>
      <c r="AA30" s="103">
        <v>13.89092404</v>
      </c>
      <c r="AB30" s="103"/>
      <c r="AC30" s="103">
        <v>13.50104065</v>
      </c>
      <c r="AD30" s="103">
        <v>14.28080744</v>
      </c>
      <c r="AE30" s="185">
        <f t="shared" si="3"/>
        <v>24.640928820976107</v>
      </c>
      <c r="AG30" s="178">
        <f t="shared" si="4"/>
        <v>6236</v>
      </c>
      <c r="AH30" s="178">
        <f t="shared" si="5"/>
        <v>29126402</v>
      </c>
      <c r="AI30" s="183">
        <f t="shared" si="6"/>
        <v>24.668089858729044</v>
      </c>
      <c r="AJ30" s="185">
        <f t="shared" si="7"/>
        <v>21.410128171684235</v>
      </c>
    </row>
    <row r="31" spans="1:36" ht="14.25" x14ac:dyDescent="0.2">
      <c r="A31" s="68">
        <v>44379</v>
      </c>
      <c r="B31" s="69">
        <v>26</v>
      </c>
      <c r="C31" s="97" t="s">
        <v>418</v>
      </c>
      <c r="D31" s="104">
        <f>'Table 4'!C31+'Table 5'!D31</f>
        <v>436</v>
      </c>
      <c r="E31" s="104">
        <v>9531364</v>
      </c>
      <c r="F31" s="105">
        <v>23.65239437</v>
      </c>
      <c r="G31" s="105"/>
      <c r="H31" s="105">
        <v>21.172909279999999</v>
      </c>
      <c r="I31" s="105">
        <v>26.13187946</v>
      </c>
      <c r="J31" s="185">
        <f t="shared" si="2"/>
        <v>4.5743715170252655</v>
      </c>
      <c r="K31" s="104">
        <f>'Table 4'!J31+'Table 5'!K31</f>
        <v>8</v>
      </c>
      <c r="L31" s="104">
        <v>2217764</v>
      </c>
      <c r="M31" s="182">
        <v>0.1</v>
      </c>
      <c r="N31" s="182" t="s">
        <v>427</v>
      </c>
      <c r="O31" s="105" t="s">
        <v>385</v>
      </c>
      <c r="P31" s="105" t="s">
        <v>385</v>
      </c>
      <c r="Q31" s="185">
        <f t="shared" si="0"/>
        <v>0.360723683854549</v>
      </c>
      <c r="R31" s="104">
        <f>'Table 4'!Q31+'Table 5'!R31</f>
        <v>568</v>
      </c>
      <c r="S31" s="104">
        <v>4186631</v>
      </c>
      <c r="T31" s="105">
        <v>87.225863759999996</v>
      </c>
      <c r="U31" s="105"/>
      <c r="V31" s="105">
        <v>79.376119849999995</v>
      </c>
      <c r="W31" s="105">
        <v>95.075607680000005</v>
      </c>
      <c r="X31" s="185">
        <f t="shared" si="1"/>
        <v>13.56699455958741</v>
      </c>
      <c r="Y31" s="104">
        <f>'Table 4'!X31+'Table 5'!Y31</f>
        <v>5944</v>
      </c>
      <c r="Z31" s="104">
        <v>23309568</v>
      </c>
      <c r="AA31" s="105">
        <v>14.57851988</v>
      </c>
      <c r="AB31" s="105"/>
      <c r="AC31" s="105">
        <v>14.19200521</v>
      </c>
      <c r="AD31" s="105">
        <v>14.96503455</v>
      </c>
      <c r="AE31" s="185">
        <f t="shared" si="3"/>
        <v>25.50025809144125</v>
      </c>
      <c r="AG31" s="179">
        <f t="shared" si="4"/>
        <v>6520</v>
      </c>
      <c r="AH31" s="179">
        <f t="shared" si="5"/>
        <v>29713963</v>
      </c>
      <c r="AI31" s="184">
        <f t="shared" si="6"/>
        <v>23.733733601997294</v>
      </c>
      <c r="AJ31" s="185">
        <f t="shared" si="7"/>
        <v>21.942546001016424</v>
      </c>
    </row>
    <row r="32" spans="1:36" x14ac:dyDescent="0.2">
      <c r="A32" s="99" t="s">
        <v>305</v>
      </c>
      <c r="B32" s="99"/>
      <c r="C32" s="99"/>
      <c r="D32" s="99"/>
      <c r="E32" s="99"/>
      <c r="F32" s="99"/>
      <c r="G32" s="99"/>
      <c r="H32" s="99"/>
      <c r="I32" s="99"/>
      <c r="J32" s="99"/>
      <c r="K32" s="99"/>
      <c r="L32" s="99"/>
      <c r="N32" s="25"/>
      <c r="X32" s="71"/>
      <c r="Y32" s="71"/>
    </row>
    <row r="33" spans="1:44" x14ac:dyDescent="0.2">
      <c r="A33" s="72"/>
      <c r="B33" s="72"/>
      <c r="C33" s="73"/>
      <c r="D33" s="73"/>
      <c r="E33" s="73"/>
      <c r="F33" s="73"/>
      <c r="G33" s="73"/>
      <c r="H33" s="73"/>
      <c r="I33" s="73"/>
      <c r="J33" s="73"/>
      <c r="K33" s="73"/>
      <c r="L33" s="73"/>
      <c r="M33" s="73"/>
      <c r="N33" s="73"/>
      <c r="O33" s="73"/>
      <c r="P33" s="73"/>
      <c r="Q33" s="73"/>
      <c r="R33" s="73"/>
      <c r="S33" s="73"/>
      <c r="T33" s="73"/>
      <c r="U33" s="74"/>
      <c r="V33" s="73"/>
      <c r="W33" s="73"/>
      <c r="X33" s="73"/>
      <c r="Y33" s="73"/>
      <c r="Z33" s="73"/>
      <c r="AA33" s="73"/>
      <c r="AG33" s="73"/>
      <c r="AH33" s="73"/>
      <c r="AI33" s="73"/>
    </row>
    <row r="34" spans="1:44" x14ac:dyDescent="0.2">
      <c r="A34" s="73" t="s">
        <v>306</v>
      </c>
      <c r="B34" s="73"/>
      <c r="C34" s="75"/>
      <c r="D34" s="75"/>
      <c r="E34" s="75"/>
      <c r="F34" s="75"/>
      <c r="G34" s="75"/>
      <c r="H34" s="75"/>
      <c r="I34" s="73"/>
      <c r="J34" s="73"/>
      <c r="K34" s="75"/>
      <c r="L34" s="75"/>
      <c r="M34" s="75"/>
      <c r="N34" s="75"/>
      <c r="O34" s="75"/>
      <c r="P34" s="73"/>
      <c r="Q34" s="73"/>
      <c r="R34" s="75"/>
      <c r="S34" s="75"/>
      <c r="T34" s="75"/>
      <c r="U34" s="76"/>
      <c r="V34" s="75"/>
      <c r="W34" s="73"/>
      <c r="X34" s="73"/>
      <c r="Y34" s="73"/>
      <c r="Z34" s="73"/>
      <c r="AA34" s="73"/>
      <c r="AF34" s="52"/>
      <c r="AG34" s="73"/>
      <c r="AH34" s="73"/>
      <c r="AI34" s="73"/>
      <c r="AK34" s="52"/>
      <c r="AR34" s="52"/>
    </row>
    <row r="35" spans="1:44" ht="28.5" customHeight="1" x14ac:dyDescent="0.2">
      <c r="A35" s="213" t="s">
        <v>422</v>
      </c>
      <c r="B35" s="213"/>
      <c r="C35" s="213"/>
      <c r="D35" s="213"/>
      <c r="E35" s="213"/>
      <c r="F35" s="213"/>
      <c r="G35" s="213"/>
      <c r="H35" s="213"/>
      <c r="I35" s="213"/>
      <c r="J35" s="213"/>
      <c r="K35" s="213"/>
      <c r="L35" s="213"/>
      <c r="M35" s="213"/>
      <c r="N35" s="213"/>
      <c r="O35" s="106"/>
      <c r="P35" s="107"/>
      <c r="Q35" s="107"/>
      <c r="R35" s="107"/>
      <c r="S35" s="107"/>
      <c r="T35" s="107"/>
      <c r="U35" s="107"/>
      <c r="V35" s="107"/>
      <c r="W35" s="73"/>
      <c r="X35" s="73"/>
      <c r="Y35" s="73"/>
      <c r="Z35" s="73"/>
      <c r="AA35" s="73"/>
      <c r="AG35" s="73"/>
      <c r="AH35" s="73"/>
      <c r="AI35" s="73"/>
    </row>
    <row r="36" spans="1:44" ht="37.5" customHeight="1" x14ac:dyDescent="0.2">
      <c r="A36" s="214" t="s">
        <v>387</v>
      </c>
      <c r="B36" s="214"/>
      <c r="C36" s="214"/>
      <c r="D36" s="214"/>
      <c r="E36" s="214"/>
      <c r="F36" s="214"/>
      <c r="G36" s="214"/>
      <c r="H36" s="214"/>
      <c r="I36" s="214"/>
      <c r="J36" s="214"/>
      <c r="K36" s="214"/>
      <c r="L36" s="214"/>
      <c r="M36" s="214"/>
      <c r="N36" s="214"/>
      <c r="O36" s="73"/>
      <c r="P36" s="73"/>
      <c r="Q36" s="73"/>
      <c r="R36" s="73"/>
      <c r="S36" s="73"/>
      <c r="T36" s="73"/>
      <c r="U36" s="74"/>
      <c r="V36" s="73"/>
      <c r="W36" s="73"/>
      <c r="X36" s="73"/>
      <c r="Y36" s="73"/>
      <c r="Z36" s="73"/>
      <c r="AA36" s="73"/>
      <c r="AG36" s="73"/>
      <c r="AH36" s="73"/>
      <c r="AI36" s="73"/>
    </row>
    <row r="37" spans="1:44" ht="26.45" customHeight="1" x14ac:dyDescent="0.2">
      <c r="A37" s="214" t="s">
        <v>388</v>
      </c>
      <c r="B37" s="214"/>
      <c r="C37" s="214"/>
      <c r="D37" s="214"/>
      <c r="E37" s="214"/>
      <c r="F37" s="214"/>
      <c r="G37" s="214"/>
      <c r="H37" s="214"/>
      <c r="I37" s="214"/>
      <c r="J37" s="214"/>
      <c r="K37" s="214"/>
      <c r="L37" s="214"/>
      <c r="M37" s="214"/>
      <c r="N37" s="214"/>
      <c r="O37" s="73"/>
      <c r="P37" s="73"/>
      <c r="Q37" s="73"/>
      <c r="R37" s="73"/>
      <c r="S37" s="73"/>
      <c r="T37" s="73"/>
      <c r="U37" s="74"/>
      <c r="V37" s="73"/>
      <c r="W37" s="73"/>
      <c r="X37" s="73"/>
      <c r="Y37" s="73"/>
      <c r="Z37" s="73"/>
      <c r="AA37" s="73"/>
      <c r="AB37" s="91"/>
      <c r="AC37" s="91"/>
      <c r="AG37" s="73"/>
      <c r="AH37" s="73"/>
      <c r="AI37" s="73"/>
    </row>
    <row r="38" spans="1:44" ht="39" customHeight="1" x14ac:dyDescent="0.2">
      <c r="A38" s="214" t="s">
        <v>389</v>
      </c>
      <c r="B38" s="214"/>
      <c r="C38" s="214"/>
      <c r="D38" s="214"/>
      <c r="E38" s="214"/>
      <c r="F38" s="214"/>
      <c r="G38" s="214"/>
      <c r="H38" s="214"/>
      <c r="I38" s="214"/>
      <c r="J38" s="214"/>
      <c r="K38" s="214"/>
      <c r="L38" s="214"/>
      <c r="M38" s="214"/>
      <c r="N38" s="214"/>
      <c r="O38" s="73"/>
      <c r="P38" s="73"/>
      <c r="Q38" s="73"/>
      <c r="R38" s="73"/>
      <c r="S38" s="73"/>
      <c r="T38" s="73"/>
      <c r="U38" s="74"/>
      <c r="V38" s="73"/>
      <c r="W38" s="73"/>
      <c r="X38" s="73"/>
      <c r="Y38" s="73"/>
      <c r="Z38" s="73"/>
      <c r="AA38" s="73"/>
      <c r="AG38" s="73"/>
      <c r="AH38" s="73"/>
      <c r="AI38" s="73"/>
    </row>
    <row r="39" spans="1:44" ht="14.45" customHeight="1" x14ac:dyDescent="0.2">
      <c r="A39" s="215" t="s">
        <v>390</v>
      </c>
      <c r="B39" s="215"/>
      <c r="C39" s="215"/>
      <c r="D39" s="215"/>
      <c r="E39" s="215"/>
      <c r="F39" s="215"/>
      <c r="G39" s="215"/>
      <c r="H39" s="215"/>
      <c r="I39" s="215"/>
      <c r="J39" s="215"/>
      <c r="K39" s="215"/>
      <c r="L39" s="215"/>
      <c r="M39" s="215"/>
      <c r="N39" s="215"/>
      <c r="O39" s="73"/>
      <c r="P39" s="73"/>
      <c r="Q39" s="73"/>
      <c r="R39" s="74"/>
      <c r="S39" s="74"/>
      <c r="T39" s="74"/>
      <c r="U39" s="74"/>
      <c r="V39" s="73"/>
      <c r="W39" s="73"/>
      <c r="X39" s="73"/>
      <c r="Y39" s="73"/>
      <c r="Z39" s="73"/>
      <c r="AA39" s="73"/>
      <c r="AB39" s="24"/>
      <c r="AC39" s="24"/>
      <c r="AG39" s="73"/>
      <c r="AH39" s="73"/>
      <c r="AI39" s="73"/>
    </row>
    <row r="40" spans="1:44" ht="17.100000000000001" customHeight="1" x14ac:dyDescent="0.2">
      <c r="A40" s="209" t="s">
        <v>391</v>
      </c>
      <c r="B40" s="209"/>
      <c r="C40" s="209"/>
      <c r="D40" s="209"/>
      <c r="E40" s="209"/>
      <c r="F40" s="209"/>
      <c r="G40" s="209"/>
      <c r="H40" s="209"/>
      <c r="I40" s="209"/>
      <c r="J40" s="209"/>
      <c r="K40" s="209"/>
      <c r="L40" s="209"/>
      <c r="M40" s="209"/>
      <c r="N40" s="209"/>
      <c r="O40" s="73"/>
      <c r="P40" s="73"/>
      <c r="Q40" s="73"/>
      <c r="R40" s="74"/>
      <c r="S40" s="74"/>
      <c r="T40" s="74"/>
      <c r="U40" s="74"/>
      <c r="V40" s="73"/>
      <c r="W40" s="73"/>
      <c r="X40" s="73"/>
      <c r="Y40" s="73"/>
      <c r="Z40" s="73"/>
      <c r="AA40" s="73"/>
      <c r="AG40" s="73"/>
      <c r="AH40" s="73"/>
      <c r="AI40" s="73"/>
    </row>
    <row r="41" spans="1:44" ht="15.95" customHeight="1" x14ac:dyDescent="0.2">
      <c r="A41" s="219" t="s">
        <v>392</v>
      </c>
      <c r="B41" s="219"/>
      <c r="C41" s="219"/>
      <c r="D41" s="219"/>
      <c r="E41" s="219"/>
      <c r="F41" s="219"/>
      <c r="G41" s="219"/>
      <c r="H41" s="219"/>
      <c r="I41" s="219"/>
      <c r="J41" s="219"/>
      <c r="K41" s="219"/>
      <c r="L41" s="219"/>
      <c r="M41" s="219"/>
      <c r="N41" s="219"/>
      <c r="O41" s="219"/>
      <c r="P41" s="77"/>
      <c r="Q41" s="77"/>
      <c r="R41" s="77"/>
      <c r="S41" s="77"/>
      <c r="T41" s="77"/>
      <c r="U41" s="77"/>
      <c r="V41" s="77"/>
      <c r="W41" s="77"/>
      <c r="X41" s="77"/>
      <c r="Y41" s="77"/>
      <c r="Z41" s="77"/>
      <c r="AA41" s="77"/>
      <c r="AG41" s="77"/>
      <c r="AH41" s="77"/>
      <c r="AI41" s="77"/>
    </row>
    <row r="42" spans="1:44" ht="27.6" customHeight="1" x14ac:dyDescent="0.2">
      <c r="A42" s="220" t="s">
        <v>423</v>
      </c>
      <c r="B42" s="220"/>
      <c r="C42" s="220"/>
      <c r="D42" s="220"/>
      <c r="E42" s="220"/>
      <c r="F42" s="220"/>
      <c r="G42" s="220"/>
      <c r="H42" s="220"/>
      <c r="I42" s="220"/>
      <c r="J42" s="220"/>
      <c r="K42" s="220"/>
      <c r="L42" s="220"/>
      <c r="M42" s="220"/>
      <c r="N42" s="220"/>
      <c r="O42" s="78"/>
      <c r="P42" s="78"/>
      <c r="Q42" s="78"/>
      <c r="R42" s="79"/>
      <c r="S42" s="79"/>
      <c r="T42" s="79"/>
      <c r="U42" s="79"/>
      <c r="V42" s="79"/>
      <c r="W42" s="79"/>
      <c r="X42" s="79"/>
      <c r="Y42" s="79"/>
      <c r="Z42" s="79"/>
      <c r="AA42" s="79"/>
      <c r="AB42" s="98"/>
      <c r="AC42" s="98"/>
      <c r="AG42" s="79"/>
      <c r="AH42" s="79"/>
      <c r="AI42" s="79"/>
    </row>
    <row r="43" spans="1:44" ht="12.6" customHeight="1" x14ac:dyDescent="0.2">
      <c r="A43" s="80"/>
      <c r="B43" s="80"/>
      <c r="C43" s="80"/>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G43" s="80"/>
      <c r="AH43" s="80"/>
      <c r="AI43" s="80"/>
    </row>
    <row r="44" spans="1:44" x14ac:dyDescent="0.2">
      <c r="A44" s="221"/>
      <c r="B44" s="221"/>
      <c r="C44" s="221"/>
      <c r="D44" s="221"/>
      <c r="E44" s="221"/>
      <c r="F44" s="221"/>
      <c r="G44" s="221"/>
      <c r="H44" s="221"/>
      <c r="I44" s="221"/>
      <c r="J44" s="221"/>
      <c r="K44" s="221"/>
      <c r="L44" s="221"/>
      <c r="M44" s="221"/>
      <c r="N44" s="221"/>
      <c r="O44" s="221"/>
      <c r="P44" s="221"/>
      <c r="Q44" s="221"/>
      <c r="R44" s="221"/>
      <c r="S44" s="221"/>
      <c r="T44" s="221"/>
      <c r="U44" s="221"/>
      <c r="V44" s="221"/>
      <c r="W44" s="221"/>
      <c r="X44" s="221"/>
      <c r="Y44" s="221"/>
      <c r="Z44" s="221"/>
      <c r="AA44" s="221"/>
    </row>
    <row r="45" spans="1:44" x14ac:dyDescent="0.2">
      <c r="A45" s="222"/>
      <c r="B45" s="223"/>
      <c r="C45" s="223"/>
      <c r="D45" s="223"/>
      <c r="E45" s="223"/>
      <c r="F45" s="223"/>
      <c r="G45" s="223"/>
      <c r="H45" s="223"/>
      <c r="I45" s="223"/>
      <c r="J45" s="223"/>
      <c r="K45" s="223"/>
      <c r="L45" s="223"/>
      <c r="M45" s="223"/>
      <c r="N45" s="223"/>
      <c r="O45" s="223"/>
      <c r="P45" s="223"/>
      <c r="Q45" s="223"/>
      <c r="R45" s="223"/>
      <c r="S45" s="223"/>
      <c r="T45" s="223"/>
      <c r="U45" s="223"/>
      <c r="V45" s="223"/>
      <c r="W45" s="223"/>
      <c r="X45" s="223"/>
      <c r="Y45" s="223"/>
      <c r="Z45" s="223"/>
      <c r="AA45" s="223"/>
    </row>
    <row r="46" spans="1:44" x14ac:dyDescent="0.2">
      <c r="G46" s="25"/>
      <c r="N46" s="25"/>
      <c r="U46" s="25"/>
    </row>
    <row r="47" spans="1:44" x14ac:dyDescent="0.2">
      <c r="G47" s="25"/>
      <c r="N47" s="25"/>
      <c r="U47" s="25"/>
    </row>
    <row r="48" spans="1:44" x14ac:dyDescent="0.2">
      <c r="G48" s="25"/>
      <c r="N48" s="25"/>
      <c r="U48" s="25"/>
    </row>
    <row r="49" spans="2:35" x14ac:dyDescent="0.2">
      <c r="G49" s="25"/>
      <c r="N49" s="25"/>
      <c r="U49" s="25"/>
    </row>
    <row r="50" spans="2:35" x14ac:dyDescent="0.2">
      <c r="B50" s="86"/>
      <c r="C50" s="86"/>
      <c r="D50" s="83"/>
      <c r="E50" s="84"/>
      <c r="F50" s="84"/>
      <c r="G50" s="84"/>
      <c r="H50" s="84"/>
      <c r="I50" s="85"/>
      <c r="J50" s="86"/>
      <c r="K50" s="84"/>
      <c r="L50" s="86"/>
      <c r="M50" s="86"/>
      <c r="N50" s="86"/>
      <c r="O50" s="86"/>
      <c r="P50" s="86"/>
      <c r="Q50" s="86"/>
      <c r="R50" s="86"/>
      <c r="S50" s="86"/>
      <c r="T50" s="86"/>
      <c r="U50" s="86"/>
      <c r="V50" s="86"/>
      <c r="W50" s="86"/>
      <c r="X50" s="86"/>
      <c r="Y50" s="86"/>
      <c r="Z50" s="86"/>
      <c r="AA50" s="86"/>
      <c r="AB50" s="86"/>
      <c r="AG50" s="86"/>
      <c r="AH50" s="86"/>
      <c r="AI50" s="86"/>
    </row>
    <row r="51" spans="2:35" x14ac:dyDescent="0.2">
      <c r="G51" s="25"/>
      <c r="N51" s="25"/>
      <c r="U51" s="25"/>
    </row>
    <row r="52" spans="2:35" x14ac:dyDescent="0.2">
      <c r="G52" s="25"/>
      <c r="N52" s="25"/>
      <c r="U52" s="25"/>
    </row>
    <row r="53" spans="2:35" x14ac:dyDescent="0.2">
      <c r="G53" s="25"/>
      <c r="N53" s="25"/>
      <c r="U53" s="25"/>
    </row>
    <row r="54" spans="2:35" x14ac:dyDescent="0.2">
      <c r="G54" s="25"/>
      <c r="N54" s="25"/>
      <c r="U54" s="25"/>
    </row>
    <row r="55" spans="2:35" x14ac:dyDescent="0.2">
      <c r="G55" s="25"/>
      <c r="N55" s="25"/>
      <c r="U55" s="25"/>
    </row>
  </sheetData>
  <mergeCells count="15">
    <mergeCell ref="A44:AA44"/>
    <mergeCell ref="A45:AA45"/>
    <mergeCell ref="AG4:AL4"/>
    <mergeCell ref="A37:N37"/>
    <mergeCell ref="A38:N38"/>
    <mergeCell ref="A39:N39"/>
    <mergeCell ref="A40:N40"/>
    <mergeCell ref="A41:O41"/>
    <mergeCell ref="A42:N42"/>
    <mergeCell ref="D4:I4"/>
    <mergeCell ref="K4:P4"/>
    <mergeCell ref="R4:W4"/>
    <mergeCell ref="Y4:AD4"/>
    <mergeCell ref="A35:N35"/>
    <mergeCell ref="A36:N36"/>
  </mergeCells>
  <hyperlinks>
    <hyperlink ref="AC43" r:id="rId1" display="8. These figures represent death occurrences, there can be a delay between the date a death occurred and the date a death was registered. More information can be found in our impact of registration delays release. " xr:uid="{B336EF28-2AC6-48C0-A4AD-1D45E76EBF9A}"/>
    <hyperlink ref="A1" location="Contents!A1" display="Contents" xr:uid="{AAD2122D-AF93-47D2-9467-048EA5909BD3}"/>
    <hyperlink ref="A43:AB43" r:id="rId2" display="8. These figures represent death occurrences, there can be a delay between the date a death occurred and the date a death was registered. More information can be found in our impact of registration delays release. " xr:uid="{E1E69B33-5C7F-4BFB-8729-DD05C701891D}"/>
    <hyperlink ref="A35:N35" r:id="rId3" display="1. Age-standardised mortality rates per 100,000 people, standardised to the 2013 European Standard Population using 5-year age groups form age 10 and over. For more information, see our methodology article." xr:uid="{3BDD5481-F61C-4DF9-B590-23580C8D3F39}"/>
    <hyperlink ref="A42:N42" r:id="rId4" display="8. These figures represent death occurrences, there can be a delay between the date a death occurred and the date a death was registered. More information can be found in our impact of registration delays release. " xr:uid="{7E188E3C-49D4-4654-AA9D-4C932353B529}"/>
  </hyperlinks>
  <pageMargins left="0.7" right="0.7" top="0.75" bottom="0.7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2985</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4D49AF-90E1-4449-B133-40FF2918B3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EE3554-4858-48BE-9848-4A6E8FEB4247}">
  <ds:schemaRefs>
    <ds:schemaRef ds:uri="53668f8d-1e49-450c-b720-df1fd2d62487"/>
    <ds:schemaRef ds:uri="http://purl.org/dc/dcmitype/"/>
    <ds:schemaRef ds:uri="http://schemas.microsoft.com/office/infopath/2007/PartnerControls"/>
    <ds:schemaRef ds:uri="e8a6bece-b7bb-4c6f-af9f-092ff5f9e746"/>
    <ds:schemaRef ds:uri="http://purl.org/dc/elements/1.1/"/>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www.w3.org/XML/1998/namespace"/>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CCE21B74-1E9C-486A-81A8-BCA2213EBFA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Contents</vt:lpstr>
      <vt:lpstr>Definitions</vt:lpstr>
      <vt:lpstr>Table 1</vt:lpstr>
      <vt:lpstr>Table 2</vt:lpstr>
      <vt:lpstr>Table 3</vt:lpstr>
      <vt:lpstr>Table 4</vt:lpstr>
      <vt:lpstr>Table 5</vt:lpstr>
      <vt:lpstr>t4_t5_combined</vt:lpstr>
      <vt:lpstr>Contents!Print_Area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Nafilyan, Vahe</dc:creator>
  <cp:keywords/>
  <dc:description/>
  <cp:lastModifiedBy>Michael George</cp:lastModifiedBy>
  <cp:revision/>
  <dcterms:created xsi:type="dcterms:W3CDTF">2021-07-16T12:33:25Z</dcterms:created>
  <dcterms:modified xsi:type="dcterms:W3CDTF">2021-09-26T20:37:10Z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Retention Type">
    <vt:lpwstr>Notify</vt:lpwstr>
  </property>
  <property fmtid="{D5CDD505-2E9C-101B-9397-08002B2CF9AE}" pid="4" name="xd_Signature">
    <vt:bool>false</vt:bool>
  </property>
  <property fmtid="{D5CDD505-2E9C-101B-9397-08002B2CF9AE}" pid="5" name="xd_ProgID">
    <vt:lpwstr/>
  </property>
  <property fmtid="{D5CDD505-2E9C-101B-9397-08002B2CF9AE}" pid="6" name="TemplateUrl">
    <vt:lpwstr/>
  </property>
  <property fmtid="{D5CDD505-2E9C-101B-9397-08002B2CF9AE}" pid="7" name="ComplianceAssetId">
    <vt:lpwstr/>
  </property>
  <property fmtid="{D5CDD505-2E9C-101B-9397-08002B2CF9AE}" pid="8" name="Retention">
    <vt:r8>0</vt:r8>
  </property>
  <property fmtid="{D5CDD505-2E9C-101B-9397-08002B2CF9AE}" pid="9" name="_ExtendedDescription">
    <vt:lpwstr/>
  </property>
  <property fmtid="{D5CDD505-2E9C-101B-9397-08002B2CF9AE}" pid="10" name="Order">
    <vt:r8>3134800</vt:r8>
  </property>
</Properties>
</file>