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60A1A267-AF53-4EAC-A943-1B2F223AD625}" xr6:coauthVersionLast="46" xr6:coauthVersionMax="46" xr10:uidLastSave="{00000000-0000-0000-0000-000000000000}"/>
  <bookViews>
    <workbookView xWindow="-120" yWindow="-120" windowWidth="29040" windowHeight="16440" tabRatio="847" activeTab="2" xr2:uid="{89E2C119-FF68-4876-88D4-235E2170E71E}"/>
  </bookViews>
  <sheets>
    <sheet name="data" sheetId="4" r:id="rId1"/>
    <sheet name="data_orig" sheetId="24" r:id="rId2"/>
    <sheet name="20y_min_max_avg" sheetId="26" r:id="rId3"/>
    <sheet name="data_comp" sheetId="25" r:id="rId4"/>
    <sheet name="chart" sheetId="22" r:id="rId5"/>
    <sheet name="params" sheetId="18" r:id="rId6"/>
    <sheet name="1970-1980" sheetId="8" r:id="rId7"/>
    <sheet name="1980-1990" sheetId="9" r:id="rId8"/>
    <sheet name="1990-2000" sheetId="16" r:id="rId9"/>
    <sheet name="2000-2020" sheetId="13" r:id="rId10"/>
    <sheet name="2000-2021" sheetId="20" r:id="rId11"/>
    <sheet name="1970-1980+" sheetId="11" r:id="rId12"/>
    <sheet name="1980-1990+" sheetId="10" r:id="rId13"/>
    <sheet name="1990-2000+" sheetId="17" r:id="rId14"/>
    <sheet name="2000-2020+" sheetId="15" r:id="rId15"/>
    <sheet name="2000-2021+" sheetId="21" r:id="rId16"/>
    <sheet name="2020 vs 5y average" sheetId="12" r:id="rId17"/>
    <sheet name="5y averages" sheetId="6" r:id="rId18"/>
    <sheet name="april excess" sheetId="7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C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60" i="4"/>
  <c r="B59" i="4"/>
  <c r="B5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Z81" i="24" l="1"/>
  <c r="AY81" i="24"/>
  <c r="AX81" i="24"/>
  <c r="AW81" i="24"/>
  <c r="AV81" i="24"/>
  <c r="AU81" i="24"/>
  <c r="AT81" i="24"/>
  <c r="AS81" i="24"/>
  <c r="AR81" i="24"/>
  <c r="AQ81" i="24"/>
  <c r="AP81" i="24"/>
  <c r="AO81" i="24"/>
  <c r="AN81" i="24"/>
  <c r="AM81" i="24"/>
  <c r="AL81" i="24"/>
  <c r="AK81" i="24"/>
  <c r="AJ81" i="24"/>
  <c r="AI81" i="24"/>
  <c r="AH81" i="24"/>
  <c r="AG81" i="24"/>
  <c r="AF81" i="24"/>
  <c r="AE81" i="24"/>
  <c r="AE52" i="24" s="1"/>
  <c r="AD81" i="24"/>
  <c r="AD52" i="24" s="1"/>
  <c r="AC81" i="24"/>
  <c r="AC52" i="24" s="1"/>
  <c r="AB81" i="24"/>
  <c r="AB52" i="24" s="1"/>
  <c r="AA81" i="24"/>
  <c r="AA52" i="24" s="1"/>
  <c r="Z81" i="24"/>
  <c r="Y81" i="24"/>
  <c r="X81" i="24"/>
  <c r="W81" i="24"/>
  <c r="V81" i="24"/>
  <c r="U81" i="24"/>
  <c r="T81" i="24"/>
  <c r="S81" i="24"/>
  <c r="S52" i="24" s="1"/>
  <c r="R81" i="24"/>
  <c r="R52" i="24" s="1"/>
  <c r="Q81" i="24"/>
  <c r="Q52" i="24" s="1"/>
  <c r="P81" i="24"/>
  <c r="P52" i="24" s="1"/>
  <c r="O81" i="24"/>
  <c r="O52" i="24" s="1"/>
  <c r="N81" i="24"/>
  <c r="N52" i="24" s="1"/>
  <c r="M81" i="24"/>
  <c r="M52" i="24" s="1"/>
  <c r="L81" i="24"/>
  <c r="L52" i="24" s="1"/>
  <c r="K81" i="24"/>
  <c r="K52" i="24" s="1"/>
  <c r="J81" i="24"/>
  <c r="J52" i="24" s="1"/>
  <c r="I81" i="24"/>
  <c r="I52" i="24" s="1"/>
  <c r="H81" i="24"/>
  <c r="H52" i="24" s="1"/>
  <c r="G81" i="24"/>
  <c r="G52" i="24" s="1"/>
  <c r="F81" i="24"/>
  <c r="E81" i="24"/>
  <c r="D81" i="24"/>
  <c r="C81" i="24"/>
  <c r="C52" i="24" s="1"/>
  <c r="B81" i="24"/>
  <c r="B52" i="24" s="1"/>
  <c r="BA80" i="24"/>
  <c r="AZ80" i="24"/>
  <c r="AY80" i="24"/>
  <c r="AX80" i="24"/>
  <c r="AW80" i="24"/>
  <c r="AV80" i="24"/>
  <c r="AU80" i="24"/>
  <c r="AT80" i="24"/>
  <c r="AS80" i="24"/>
  <c r="AR80" i="24"/>
  <c r="AQ80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BA79" i="24"/>
  <c r="AZ79" i="24"/>
  <c r="AY79" i="24"/>
  <c r="AX79" i="24"/>
  <c r="AW79" i="24"/>
  <c r="AV79" i="24"/>
  <c r="AU79" i="24"/>
  <c r="AT79" i="24"/>
  <c r="AS79" i="24"/>
  <c r="AR79" i="24"/>
  <c r="AQ79" i="24"/>
  <c r="AP79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BA78" i="24"/>
  <c r="AZ78" i="24"/>
  <c r="AY78" i="24"/>
  <c r="AX78" i="24"/>
  <c r="AW78" i="24"/>
  <c r="AV78" i="24"/>
  <c r="AU78" i="24"/>
  <c r="AT78" i="24"/>
  <c r="AS78" i="24"/>
  <c r="AR78" i="24"/>
  <c r="AQ78" i="24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BA77" i="24"/>
  <c r="AZ77" i="24"/>
  <c r="AY77" i="24"/>
  <c r="AX77" i="24"/>
  <c r="AW77" i="24"/>
  <c r="AV77" i="24"/>
  <c r="AU77" i="24"/>
  <c r="AT77" i="24"/>
  <c r="AS77" i="24"/>
  <c r="AR77" i="24"/>
  <c r="AQ77" i="24"/>
  <c r="AP77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A76" i="24"/>
  <c r="AZ76" i="24"/>
  <c r="AY76" i="24"/>
  <c r="AX76" i="24"/>
  <c r="AW76" i="24"/>
  <c r="AV76" i="24"/>
  <c r="AU76" i="24"/>
  <c r="AT76" i="24"/>
  <c r="AS76" i="24"/>
  <c r="AR76" i="24"/>
  <c r="AQ76" i="24"/>
  <c r="AP76" i="24"/>
  <c r="AO76" i="24"/>
  <c r="AN76" i="24"/>
  <c r="AM76" i="24"/>
  <c r="AL76" i="24"/>
  <c r="AK76" i="24"/>
  <c r="AJ76" i="24"/>
  <c r="AI76" i="24"/>
  <c r="AH76" i="24"/>
  <c r="AG76" i="24"/>
  <c r="AF76" i="24"/>
  <c r="AE76" i="24"/>
  <c r="AD76" i="24"/>
  <c r="AC76" i="24"/>
  <c r="AB76" i="24"/>
  <c r="AA76" i="24"/>
  <c r="Z76" i="24"/>
  <c r="Y76" i="24"/>
  <c r="X76" i="24"/>
  <c r="W76" i="24"/>
  <c r="V76" i="24"/>
  <c r="U76" i="24"/>
  <c r="T76" i="24"/>
  <c r="S76" i="24"/>
  <c r="R76" i="24"/>
  <c r="Q76" i="24"/>
  <c r="P76" i="24"/>
  <c r="O76" i="24"/>
  <c r="N76" i="24"/>
  <c r="M76" i="24"/>
  <c r="L76" i="24"/>
  <c r="K76" i="24"/>
  <c r="J76" i="24"/>
  <c r="I76" i="24"/>
  <c r="H76" i="24"/>
  <c r="G76" i="24"/>
  <c r="F76" i="24"/>
  <c r="E76" i="24"/>
  <c r="D76" i="24"/>
  <c r="C76" i="24"/>
  <c r="B76" i="24"/>
  <c r="BA63" i="24"/>
  <c r="BA62" i="24"/>
  <c r="AZ62" i="24"/>
  <c r="AZ63" i="24" s="1"/>
  <c r="AY62" i="24"/>
  <c r="AY63" i="24" s="1"/>
  <c r="AX62" i="24"/>
  <c r="AX63" i="24" s="1"/>
  <c r="AW62" i="24"/>
  <c r="AW63" i="24" s="1"/>
  <c r="AV62" i="24"/>
  <c r="AV63" i="24" s="1"/>
  <c r="AU62" i="24"/>
  <c r="AU63" i="24" s="1"/>
  <c r="AT62" i="24"/>
  <c r="AT63" i="24" s="1"/>
  <c r="AS62" i="24"/>
  <c r="AS63" i="24" s="1"/>
  <c r="AR62" i="24"/>
  <c r="AR63" i="24" s="1"/>
  <c r="AQ62" i="24"/>
  <c r="AQ63" i="24" s="1"/>
  <c r="AP62" i="24"/>
  <c r="AP63" i="24" s="1"/>
  <c r="AO62" i="24"/>
  <c r="AO63" i="24" s="1"/>
  <c r="AN62" i="24"/>
  <c r="AN63" i="24" s="1"/>
  <c r="AM62" i="24"/>
  <c r="AM63" i="24" s="1"/>
  <c r="AL62" i="24"/>
  <c r="AL63" i="24" s="1"/>
  <c r="AK62" i="24"/>
  <c r="AK63" i="24" s="1"/>
  <c r="AJ62" i="24"/>
  <c r="AJ63" i="24" s="1"/>
  <c r="AI62" i="24"/>
  <c r="AI63" i="24" s="1"/>
  <c r="AH62" i="24"/>
  <c r="AH63" i="24" s="1"/>
  <c r="AG62" i="24"/>
  <c r="AG63" i="24" s="1"/>
  <c r="AF62" i="24"/>
  <c r="AF63" i="24" s="1"/>
  <c r="AE62" i="24"/>
  <c r="AE63" i="24" s="1"/>
  <c r="AD62" i="24"/>
  <c r="AD63" i="24" s="1"/>
  <c r="AC62" i="24"/>
  <c r="AC63" i="24" s="1"/>
  <c r="AB62" i="24"/>
  <c r="AB63" i="24" s="1"/>
  <c r="AA62" i="24"/>
  <c r="AA63" i="24" s="1"/>
  <c r="Z62" i="24"/>
  <c r="Z63" i="24" s="1"/>
  <c r="Y62" i="24"/>
  <c r="Y63" i="24" s="1"/>
  <c r="X62" i="24"/>
  <c r="X63" i="24" s="1"/>
  <c r="W62" i="24"/>
  <c r="W63" i="24" s="1"/>
  <c r="V62" i="24"/>
  <c r="V63" i="24" s="1"/>
  <c r="U62" i="24"/>
  <c r="U63" i="24" s="1"/>
  <c r="T62" i="24"/>
  <c r="T63" i="24" s="1"/>
  <c r="S62" i="24"/>
  <c r="S63" i="24" s="1"/>
  <c r="R62" i="24"/>
  <c r="R63" i="24" s="1"/>
  <c r="Q62" i="24"/>
  <c r="Q63" i="24" s="1"/>
  <c r="P62" i="24"/>
  <c r="P63" i="24" s="1"/>
  <c r="O62" i="24"/>
  <c r="O63" i="24" s="1"/>
  <c r="N62" i="24"/>
  <c r="N63" i="24" s="1"/>
  <c r="M62" i="24"/>
  <c r="M63" i="24" s="1"/>
  <c r="L62" i="24"/>
  <c r="L63" i="24" s="1"/>
  <c r="K62" i="24"/>
  <c r="K63" i="24" s="1"/>
  <c r="J62" i="24"/>
  <c r="J63" i="24" s="1"/>
  <c r="I62" i="24"/>
  <c r="I63" i="24" s="1"/>
  <c r="H62" i="24"/>
  <c r="H63" i="24" s="1"/>
  <c r="G62" i="24"/>
  <c r="G63" i="24" s="1"/>
  <c r="F62" i="24"/>
  <c r="F63" i="24" s="1"/>
  <c r="E62" i="24"/>
  <c r="E63" i="24" s="1"/>
  <c r="D62" i="24"/>
  <c r="D63" i="24" s="1"/>
  <c r="C62" i="24"/>
  <c r="C63" i="24" s="1"/>
  <c r="B62" i="24"/>
  <c r="B63" i="24" s="1"/>
  <c r="BA59" i="24"/>
  <c r="BA60" i="24" s="1"/>
  <c r="AZ59" i="24"/>
  <c r="AY59" i="24"/>
  <c r="AX59" i="24"/>
  <c r="AX65" i="24" s="1"/>
  <c r="AW59" i="24"/>
  <c r="AW60" i="24" s="1"/>
  <c r="AV59" i="24"/>
  <c r="AU59" i="24"/>
  <c r="AT59" i="24"/>
  <c r="AT64" i="24" s="1"/>
  <c r="AS59" i="24"/>
  <c r="AR59" i="24"/>
  <c r="AQ59" i="24"/>
  <c r="AQ60" i="24" s="1"/>
  <c r="AP59" i="24"/>
  <c r="AO59" i="24"/>
  <c r="AN59" i="24"/>
  <c r="AM59" i="24"/>
  <c r="AM60" i="24" s="1"/>
  <c r="AL59" i="24"/>
  <c r="AL64" i="24" s="1"/>
  <c r="AK59" i="24"/>
  <c r="AK60" i="24" s="1"/>
  <c r="AJ59" i="24"/>
  <c r="AI59" i="24"/>
  <c r="AH59" i="24"/>
  <c r="AH65" i="24" s="1"/>
  <c r="AG59" i="24"/>
  <c r="AG60" i="24" s="1"/>
  <c r="AF59" i="24"/>
  <c r="AE59" i="24"/>
  <c r="AD59" i="24"/>
  <c r="AD64" i="24" s="1"/>
  <c r="AC59" i="24"/>
  <c r="AB59" i="24"/>
  <c r="AA59" i="24"/>
  <c r="Z59" i="24"/>
  <c r="Z65" i="24" s="1"/>
  <c r="Y59" i="24"/>
  <c r="Y60" i="24" s="1"/>
  <c r="X59" i="24"/>
  <c r="W59" i="24"/>
  <c r="W60" i="24" s="1"/>
  <c r="V59" i="24"/>
  <c r="V64" i="24" s="1"/>
  <c r="U59" i="24"/>
  <c r="U60" i="24" s="1"/>
  <c r="T59" i="24"/>
  <c r="S59" i="24"/>
  <c r="R59" i="24"/>
  <c r="R65" i="24" s="1"/>
  <c r="Q59" i="24"/>
  <c r="Q65" i="24" s="1"/>
  <c r="P59" i="24"/>
  <c r="O59" i="24"/>
  <c r="N59" i="24"/>
  <c r="N64" i="24" s="1"/>
  <c r="M59" i="24"/>
  <c r="L59" i="24"/>
  <c r="K59" i="24"/>
  <c r="J59" i="24"/>
  <c r="J65" i="24" s="1"/>
  <c r="I59" i="24"/>
  <c r="H59" i="24"/>
  <c r="G59" i="24"/>
  <c r="F59" i="24"/>
  <c r="F64" i="24" s="1"/>
  <c r="E59" i="24"/>
  <c r="E60" i="24" s="1"/>
  <c r="D59" i="24"/>
  <c r="C59" i="24"/>
  <c r="B59" i="24"/>
  <c r="B65" i="24" s="1"/>
  <c r="D57" i="24"/>
  <c r="K60" i="24" l="1"/>
  <c r="G60" i="24"/>
  <c r="S60" i="24"/>
  <c r="AP65" i="24"/>
  <c r="AE60" i="24"/>
  <c r="AA60" i="24"/>
  <c r="H60" i="24"/>
  <c r="AB60" i="24"/>
  <c r="I60" i="24"/>
  <c r="M60" i="24"/>
  <c r="Q60" i="24"/>
  <c r="AC60" i="24"/>
  <c r="L60" i="24"/>
  <c r="P60" i="24"/>
  <c r="AL60" i="24"/>
  <c r="I65" i="24"/>
  <c r="M64" i="24"/>
  <c r="AC64" i="24"/>
  <c r="AO65" i="24"/>
  <c r="AS64" i="24"/>
  <c r="V60" i="24"/>
  <c r="J60" i="24"/>
  <c r="N60" i="24"/>
  <c r="R60" i="24"/>
  <c r="AD60" i="24"/>
  <c r="F60" i="24"/>
  <c r="B60" i="24"/>
  <c r="B57" i="24"/>
  <c r="C57" i="24"/>
  <c r="AH64" i="24"/>
  <c r="Q64" i="24"/>
  <c r="AG64" i="24"/>
  <c r="AW64" i="24"/>
  <c r="M65" i="24"/>
  <c r="AC65" i="24"/>
  <c r="AK65" i="24"/>
  <c r="BA65" i="24"/>
  <c r="AX60" i="24"/>
  <c r="B64" i="24"/>
  <c r="R64" i="24"/>
  <c r="AP64" i="24"/>
  <c r="N65" i="24"/>
  <c r="AD65" i="24"/>
  <c r="AT65" i="24"/>
  <c r="G65" i="24"/>
  <c r="G64" i="24"/>
  <c r="O65" i="24"/>
  <c r="O64" i="24"/>
  <c r="W65" i="24"/>
  <c r="W64" i="24"/>
  <c r="AE65" i="24"/>
  <c r="AE64" i="24"/>
  <c r="AM65" i="24"/>
  <c r="AM64" i="24"/>
  <c r="AY65" i="24"/>
  <c r="AY64" i="24"/>
  <c r="AO60" i="24"/>
  <c r="AY60" i="24"/>
  <c r="E64" i="24"/>
  <c r="U64" i="24"/>
  <c r="AK64" i="24"/>
  <c r="BA64" i="24"/>
  <c r="Y65" i="24"/>
  <c r="AG65" i="24"/>
  <c r="AW65" i="24"/>
  <c r="I64" i="24"/>
  <c r="Y64" i="24"/>
  <c r="AO64" i="24"/>
  <c r="E65" i="24"/>
  <c r="U65" i="24"/>
  <c r="AS65" i="24"/>
  <c r="AH60" i="24"/>
  <c r="AS60" i="24"/>
  <c r="J64" i="24"/>
  <c r="Z64" i="24"/>
  <c r="AX64" i="24"/>
  <c r="F65" i="24"/>
  <c r="V65" i="24"/>
  <c r="AL65" i="24"/>
  <c r="C65" i="24"/>
  <c r="C64" i="24"/>
  <c r="K65" i="24"/>
  <c r="K64" i="24"/>
  <c r="S65" i="24"/>
  <c r="S64" i="24"/>
  <c r="AA65" i="24"/>
  <c r="AA64" i="24"/>
  <c r="AI65" i="24"/>
  <c r="AI64" i="24"/>
  <c r="AQ65" i="24"/>
  <c r="AQ64" i="24"/>
  <c r="AU65" i="24"/>
  <c r="AU64" i="24"/>
  <c r="C60" i="24"/>
  <c r="AI60" i="24"/>
  <c r="AT60" i="24"/>
  <c r="D65" i="24"/>
  <c r="H65" i="24"/>
  <c r="L65" i="24"/>
  <c r="P65" i="24"/>
  <c r="T65" i="24"/>
  <c r="X65" i="24"/>
  <c r="AB65" i="24"/>
  <c r="AF65" i="24"/>
  <c r="AJ65" i="24"/>
  <c r="AN65" i="24"/>
  <c r="AR65" i="24"/>
  <c r="AV65" i="24"/>
  <c r="AZ65" i="24"/>
  <c r="O60" i="24"/>
  <c r="Z60" i="24"/>
  <c r="AP60" i="24"/>
  <c r="AU60" i="24"/>
  <c r="D60" i="24"/>
  <c r="T60" i="24"/>
  <c r="X60" i="24"/>
  <c r="AF60" i="24"/>
  <c r="AJ60" i="24"/>
  <c r="AN60" i="24"/>
  <c r="AR60" i="24"/>
  <c r="AV60" i="24"/>
  <c r="AZ60" i="24"/>
  <c r="D64" i="24"/>
  <c r="H64" i="24"/>
  <c r="L64" i="24"/>
  <c r="P64" i="24"/>
  <c r="T64" i="24"/>
  <c r="X64" i="24"/>
  <c r="AB64" i="24"/>
  <c r="AF64" i="24"/>
  <c r="AJ64" i="24"/>
  <c r="AN64" i="24"/>
  <c r="AR64" i="24"/>
  <c r="AV64" i="24"/>
  <c r="AZ64" i="2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U74" i="4" s="1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L72" i="4" s="1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H72" i="4" s="1"/>
  <c r="G71" i="4"/>
  <c r="F71" i="4"/>
  <c r="E71" i="4"/>
  <c r="D71" i="4"/>
  <c r="C71" i="4"/>
  <c r="B71" i="4"/>
  <c r="B72" i="4" s="1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G72" i="4"/>
  <c r="F72" i="4"/>
  <c r="E72" i="4"/>
  <c r="D72" i="4"/>
  <c r="C72" i="4"/>
  <c r="I73" i="4" l="1"/>
  <c r="AO73" i="4"/>
  <c r="BA74" i="4"/>
  <c r="AX73" i="4"/>
  <c r="B74" i="4"/>
  <c r="F73" i="4"/>
  <c r="J74" i="4"/>
  <c r="N74" i="4"/>
  <c r="R73" i="4"/>
  <c r="V73" i="4"/>
  <c r="Z74" i="4"/>
  <c r="AD74" i="4"/>
  <c r="AH73" i="4"/>
  <c r="AL73" i="4"/>
  <c r="AP73" i="4"/>
  <c r="AT74" i="4"/>
  <c r="C74" i="4"/>
  <c r="G73" i="4"/>
  <c r="K73" i="4"/>
  <c r="O73" i="4"/>
  <c r="S74" i="4"/>
  <c r="W73" i="4"/>
  <c r="AA73" i="4"/>
  <c r="AE73" i="4"/>
  <c r="AI74" i="4"/>
  <c r="AM73" i="4"/>
  <c r="AQ73" i="4"/>
  <c r="AU73" i="4"/>
  <c r="AY74" i="4"/>
  <c r="S73" i="4"/>
  <c r="AY73" i="4"/>
  <c r="AE74" i="4"/>
  <c r="E73" i="4"/>
  <c r="I74" i="4"/>
  <c r="M73" i="4"/>
  <c r="Q73" i="4"/>
  <c r="U73" i="4"/>
  <c r="Y74" i="4"/>
  <c r="AC73" i="4"/>
  <c r="AG73" i="4"/>
  <c r="AK73" i="4"/>
  <c r="AO74" i="4"/>
  <c r="AS73" i="4"/>
  <c r="AW73" i="4"/>
  <c r="BA73" i="4"/>
  <c r="Y73" i="4"/>
  <c r="E74" i="4"/>
  <c r="AK74" i="4"/>
  <c r="C73" i="4"/>
  <c r="AI73" i="4"/>
  <c r="O74" i="4"/>
  <c r="AU74" i="4"/>
  <c r="AD73" i="4"/>
  <c r="AP74" i="4"/>
  <c r="J73" i="4"/>
  <c r="Z73" i="4"/>
  <c r="F74" i="4"/>
  <c r="K74" i="4"/>
  <c r="Q74" i="4"/>
  <c r="V74" i="4"/>
  <c r="AA74" i="4"/>
  <c r="AG74" i="4"/>
  <c r="AL74" i="4"/>
  <c r="AQ74" i="4"/>
  <c r="AW74" i="4"/>
  <c r="N73" i="4"/>
  <c r="AT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G74" i="4"/>
  <c r="M74" i="4"/>
  <c r="R74" i="4"/>
  <c r="W74" i="4"/>
  <c r="AC74" i="4"/>
  <c r="AH74" i="4"/>
  <c r="AM74" i="4"/>
  <c r="AS74" i="4"/>
  <c r="AX74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57" i="24"/>
  <c r="B73" i="4"/>
  <c r="AZ90" i="4"/>
  <c r="AY90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86" i="4"/>
  <c r="AV90" i="4"/>
  <c r="AR90" i="4"/>
  <c r="AN90" i="4"/>
  <c r="AJ90" i="4"/>
  <c r="AF90" i="4"/>
  <c r="AB90" i="4"/>
  <c r="X90" i="4"/>
  <c r="T90" i="4"/>
  <c r="P90" i="4"/>
  <c r="P52" i="6" s="1"/>
  <c r="L90" i="4"/>
  <c r="L52" i="6" s="1"/>
  <c r="H90" i="4"/>
  <c r="H52" i="6" s="1"/>
  <c r="D90" i="4"/>
  <c r="AY89" i="4"/>
  <c r="AU89" i="4"/>
  <c r="AQ89" i="4"/>
  <c r="AM89" i="4"/>
  <c r="AI89" i="4"/>
  <c r="AE89" i="4"/>
  <c r="AA89" i="4"/>
  <c r="W89" i="4"/>
  <c r="S89" i="4"/>
  <c r="O89" i="4"/>
  <c r="K89" i="4"/>
  <c r="G89" i="4"/>
  <c r="C89" i="4"/>
  <c r="AX88" i="4"/>
  <c r="AT88" i="4"/>
  <c r="AP88" i="4"/>
  <c r="AL88" i="4"/>
  <c r="AH88" i="4"/>
  <c r="AD88" i="4"/>
  <c r="Z88" i="4"/>
  <c r="V88" i="4"/>
  <c r="R88" i="4"/>
  <c r="N88" i="4"/>
  <c r="J88" i="4"/>
  <c r="F88" i="4"/>
  <c r="B88" i="4"/>
  <c r="AW87" i="4"/>
  <c r="AS87" i="4"/>
  <c r="AO87" i="4"/>
  <c r="AK87" i="4"/>
  <c r="AG87" i="4"/>
  <c r="AC87" i="4"/>
  <c r="Y87" i="4"/>
  <c r="U87" i="4"/>
  <c r="Q87" i="4"/>
  <c r="M87" i="4"/>
  <c r="I87" i="4"/>
  <c r="E87" i="4"/>
  <c r="AZ86" i="4"/>
  <c r="AV86" i="4"/>
  <c r="AR86" i="4"/>
  <c r="AN86" i="4"/>
  <c r="AJ86" i="4"/>
  <c r="AF86" i="4"/>
  <c r="AB86" i="4"/>
  <c r="X86" i="4"/>
  <c r="T86" i="4"/>
  <c r="P86" i="4"/>
  <c r="L86" i="4"/>
  <c r="H86" i="4"/>
  <c r="D86" i="4"/>
  <c r="AY85" i="4"/>
  <c r="AU85" i="4"/>
  <c r="AQ85" i="4"/>
  <c r="AM85" i="4"/>
  <c r="AI85" i="4"/>
  <c r="AE85" i="4"/>
  <c r="AA85" i="4"/>
  <c r="W85" i="4"/>
  <c r="S85" i="4"/>
  <c r="O85" i="4"/>
  <c r="K85" i="4"/>
  <c r="G85" i="4"/>
  <c r="C85" i="4"/>
  <c r="BA89" i="4"/>
  <c r="D85" i="4" l="1"/>
  <c r="H85" i="4"/>
  <c r="L85" i="4"/>
  <c r="P85" i="4"/>
  <c r="T85" i="4"/>
  <c r="X85" i="4"/>
  <c r="AB85" i="4"/>
  <c r="AF85" i="4"/>
  <c r="AJ85" i="4"/>
  <c r="AN85" i="4"/>
  <c r="AR85" i="4"/>
  <c r="AV85" i="4"/>
  <c r="AZ85" i="4"/>
  <c r="E86" i="4"/>
  <c r="I86" i="4"/>
  <c r="M86" i="4"/>
  <c r="Q86" i="4"/>
  <c r="U86" i="4"/>
  <c r="Y86" i="4"/>
  <c r="AC86" i="4"/>
  <c r="AG86" i="4"/>
  <c r="AK86" i="4"/>
  <c r="AO86" i="4"/>
  <c r="AS86" i="4"/>
  <c r="AW86" i="4"/>
  <c r="B87" i="4"/>
  <c r="F87" i="4"/>
  <c r="J87" i="4"/>
  <c r="N87" i="4"/>
  <c r="R87" i="4"/>
  <c r="V87" i="4"/>
  <c r="Z87" i="4"/>
  <c r="AD87" i="4"/>
  <c r="AH87" i="4"/>
  <c r="AL87" i="4"/>
  <c r="AP87" i="4"/>
  <c r="AT87" i="4"/>
  <c r="AX87" i="4"/>
  <c r="C88" i="4"/>
  <c r="G88" i="4"/>
  <c r="K88" i="4"/>
  <c r="O88" i="4"/>
  <c r="S88" i="4"/>
  <c r="W88" i="4"/>
  <c r="AA88" i="4"/>
  <c r="AE88" i="4"/>
  <c r="AI88" i="4"/>
  <c r="AM88" i="4"/>
  <c r="AQ88" i="4"/>
  <c r="AU88" i="4"/>
  <c r="AY88" i="4"/>
  <c r="D89" i="4"/>
  <c r="H89" i="4"/>
  <c r="L89" i="4"/>
  <c r="P89" i="4"/>
  <c r="T89" i="4"/>
  <c r="X89" i="4"/>
  <c r="AB89" i="4"/>
  <c r="AF89" i="4"/>
  <c r="AJ89" i="4"/>
  <c r="AN89" i="4"/>
  <c r="AR89" i="4"/>
  <c r="AV89" i="4"/>
  <c r="AZ89" i="4"/>
  <c r="E90" i="4"/>
  <c r="I90" i="4"/>
  <c r="I52" i="6" s="1"/>
  <c r="M90" i="4"/>
  <c r="M52" i="6" s="1"/>
  <c r="Q90" i="4"/>
  <c r="Q52" i="6" s="1"/>
  <c r="U90" i="4"/>
  <c r="Y90" i="4"/>
  <c r="AC90" i="4"/>
  <c r="AC52" i="6" s="1"/>
  <c r="AG90" i="4"/>
  <c r="AK90" i="4"/>
  <c r="AO90" i="4"/>
  <c r="AS90" i="4"/>
  <c r="AW90" i="4"/>
  <c r="BA87" i="4"/>
  <c r="I85" i="4"/>
  <c r="Q85" i="4"/>
  <c r="U85" i="4"/>
  <c r="Y85" i="4"/>
  <c r="AC85" i="4"/>
  <c r="AG85" i="4"/>
  <c r="AK85" i="4"/>
  <c r="AO85" i="4"/>
  <c r="AS85" i="4"/>
  <c r="AW85" i="4"/>
  <c r="B86" i="4"/>
  <c r="F86" i="4"/>
  <c r="J86" i="4"/>
  <c r="N86" i="4"/>
  <c r="R86" i="4"/>
  <c r="V86" i="4"/>
  <c r="Z86" i="4"/>
  <c r="AD86" i="4"/>
  <c r="AH86" i="4"/>
  <c r="AL86" i="4"/>
  <c r="AP86" i="4"/>
  <c r="AT86" i="4"/>
  <c r="AX86" i="4"/>
  <c r="C87" i="4"/>
  <c r="G87" i="4"/>
  <c r="K87" i="4"/>
  <c r="O87" i="4"/>
  <c r="S87" i="4"/>
  <c r="W87" i="4"/>
  <c r="AA87" i="4"/>
  <c r="AE87" i="4"/>
  <c r="AI87" i="4"/>
  <c r="AM87" i="4"/>
  <c r="AQ87" i="4"/>
  <c r="AU87" i="4"/>
  <c r="AY87" i="4"/>
  <c r="D88" i="4"/>
  <c r="H88" i="4"/>
  <c r="L88" i="4"/>
  <c r="P88" i="4"/>
  <c r="T88" i="4"/>
  <c r="X88" i="4"/>
  <c r="AB88" i="4"/>
  <c r="AF88" i="4"/>
  <c r="AJ88" i="4"/>
  <c r="AN88" i="4"/>
  <c r="AR88" i="4"/>
  <c r="AV88" i="4"/>
  <c r="AZ88" i="4"/>
  <c r="E89" i="4"/>
  <c r="I89" i="4"/>
  <c r="M89" i="4"/>
  <c r="Q89" i="4"/>
  <c r="U89" i="4"/>
  <c r="Y89" i="4"/>
  <c r="AC89" i="4"/>
  <c r="AG89" i="4"/>
  <c r="AK89" i="4"/>
  <c r="AO89" i="4"/>
  <c r="AS89" i="4"/>
  <c r="AW89" i="4"/>
  <c r="B90" i="4"/>
  <c r="B52" i="6" s="1"/>
  <c r="F90" i="4"/>
  <c r="J90" i="4"/>
  <c r="J52" i="6" s="1"/>
  <c r="N90" i="4"/>
  <c r="N52" i="6" s="1"/>
  <c r="R90" i="4"/>
  <c r="R52" i="6" s="1"/>
  <c r="V90" i="4"/>
  <c r="Z90" i="4"/>
  <c r="AD90" i="4"/>
  <c r="AD52" i="6" s="1"/>
  <c r="AH90" i="4"/>
  <c r="AL90" i="4"/>
  <c r="AP90" i="4"/>
  <c r="AT90" i="4"/>
  <c r="AX90" i="4"/>
  <c r="BA88" i="4"/>
  <c r="E85" i="4"/>
  <c r="M85" i="4"/>
  <c r="B85" i="4"/>
  <c r="F85" i="4"/>
  <c r="J85" i="4"/>
  <c r="N85" i="4"/>
  <c r="R85" i="4"/>
  <c r="V85" i="4"/>
  <c r="Z85" i="4"/>
  <c r="AD85" i="4"/>
  <c r="AH85" i="4"/>
  <c r="AL85" i="4"/>
  <c r="AP85" i="4"/>
  <c r="AT85" i="4"/>
  <c r="AX85" i="4"/>
  <c r="C86" i="4"/>
  <c r="G86" i="4"/>
  <c r="K86" i="4"/>
  <c r="O86" i="4"/>
  <c r="S86" i="4"/>
  <c r="W86" i="4"/>
  <c r="AA86" i="4"/>
  <c r="AE86" i="4"/>
  <c r="AI86" i="4"/>
  <c r="AM86" i="4"/>
  <c r="AQ86" i="4"/>
  <c r="AU86" i="4"/>
  <c r="AY86" i="4"/>
  <c r="D87" i="4"/>
  <c r="H87" i="4"/>
  <c r="L87" i="4"/>
  <c r="P87" i="4"/>
  <c r="T87" i="4"/>
  <c r="X87" i="4"/>
  <c r="AB87" i="4"/>
  <c r="AF87" i="4"/>
  <c r="AJ87" i="4"/>
  <c r="AN87" i="4"/>
  <c r="AR87" i="4"/>
  <c r="AV87" i="4"/>
  <c r="AZ87" i="4"/>
  <c r="E88" i="4"/>
  <c r="I88" i="4"/>
  <c r="M88" i="4"/>
  <c r="Q88" i="4"/>
  <c r="U88" i="4"/>
  <c r="Y88" i="4"/>
  <c r="AC88" i="4"/>
  <c r="AG88" i="4"/>
  <c r="AK88" i="4"/>
  <c r="AO88" i="4"/>
  <c r="AS88" i="4"/>
  <c r="AW88" i="4"/>
  <c r="B89" i="4"/>
  <c r="F89" i="4"/>
  <c r="J89" i="4"/>
  <c r="N89" i="4"/>
  <c r="R89" i="4"/>
  <c r="V89" i="4"/>
  <c r="Z89" i="4"/>
  <c r="AD89" i="4"/>
  <c r="AH89" i="4"/>
  <c r="AL89" i="4"/>
  <c r="AP89" i="4"/>
  <c r="AT89" i="4"/>
  <c r="AX89" i="4"/>
  <c r="C90" i="4"/>
  <c r="C52" i="6" s="1"/>
  <c r="G90" i="4"/>
  <c r="G52" i="6" s="1"/>
  <c r="K90" i="4"/>
  <c r="K52" i="6" s="1"/>
  <c r="O90" i="4"/>
  <c r="O52" i="6" s="1"/>
  <c r="S90" i="4"/>
  <c r="S52" i="6" s="1"/>
  <c r="W90" i="4"/>
  <c r="AA90" i="4"/>
  <c r="AA52" i="6" s="1"/>
  <c r="AE90" i="4"/>
  <c r="AE52" i="6" s="1"/>
  <c r="AI90" i="4"/>
  <c r="AM90" i="4"/>
  <c r="AQ90" i="4"/>
  <c r="AU90" i="4"/>
  <c r="BA85" i="4"/>
  <c r="D63" i="4"/>
  <c r="BA66" i="4" l="1"/>
  <c r="AZ66" i="4"/>
  <c r="AY66" i="4"/>
  <c r="AX66" i="4"/>
  <c r="AW66" i="4"/>
  <c r="AV66" i="4"/>
  <c r="AU66" i="4"/>
  <c r="AT66" i="4"/>
  <c r="AS66" i="4"/>
  <c r="AR66" i="4"/>
  <c r="AQ66" i="4"/>
  <c r="AP66" i="4"/>
  <c r="AN66" i="4"/>
  <c r="AG66" i="4"/>
  <c r="AF66" i="4"/>
  <c r="AE66" i="4"/>
  <c r="AD66" i="4"/>
  <c r="AC66" i="4"/>
  <c r="AB66" i="4"/>
  <c r="AA66" i="4"/>
  <c r="Z66" i="4"/>
  <c r="Y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D66" i="4"/>
  <c r="C66" i="4"/>
  <c r="B66" i="4"/>
  <c r="X66" i="4" l="1"/>
  <c r="C63" i="4"/>
  <c r="AM66" i="4"/>
  <c r="AJ66" i="4"/>
  <c r="AK66" i="4"/>
  <c r="AI66" i="4"/>
  <c r="AH66" i="4"/>
  <c r="AL66" i="4"/>
  <c r="AO66" i="4"/>
  <c r="E66" i="4"/>
  <c r="G66" i="4" l="1"/>
  <c r="B63" i="4"/>
  <c r="E63" i="4" s="1"/>
  <c r="F66" i="4"/>
</calcChain>
</file>

<file path=xl/sharedStrings.xml><?xml version="1.0" encoding="utf-8"?>
<sst xmlns="http://schemas.openxmlformats.org/spreadsheetml/2006/main" count="215" uniqueCount="75">
  <si>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</si>
  <si>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</si>
  <si>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</si>
  <si>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</si>
  <si>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</si>
  <si>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</si>
  <si>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</si>
  <si>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</si>
  <si>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</si>
  <si>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</si>
  <si>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</si>
  <si>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</si>
  <si>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</si>
  <si>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</si>
  <si>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</si>
  <si>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</si>
  <si>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</si>
  <si>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</si>
  <si>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</si>
  <si>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</si>
  <si>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</si>
  <si>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</si>
  <si>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</si>
  <si>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</si>
  <si>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</si>
  <si>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</si>
  <si>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</si>
  <si>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</si>
  <si>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</si>
  <si>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</si>
  <si>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</si>
  <si>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</si>
  <si>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</si>
  <si>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</si>
  <si>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</si>
  <si>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</si>
  <si>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</si>
  <si>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</si>
  <si>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</si>
  <si>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</si>
  <si>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</si>
  <si>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</si>
  <si>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</si>
  <si>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</si>
  <si>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</si>
  <si>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</si>
  <si>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</si>
  <si>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</si>
  <si>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</si>
  <si>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</si>
  <si>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</si>
  <si>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</si>
  <si>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</si>
  <si>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</si>
  <si>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</si>
  <si>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</si>
  <si>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</si>
  <si>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</si>
  <si>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</si>
  <si>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</si>
  <si>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</si>
  <si>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</si>
  <si>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</si>
  <si>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</si>
  <si>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</si>
  <si>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</si>
  <si>
    <t>5 Year stdev</t>
  </si>
  <si>
    <t>5 Year stdev * 3</t>
  </si>
  <si>
    <t>lower bound</t>
  </si>
  <si>
    <t>upper bound</t>
  </si>
  <si>
    <t>20 year max</t>
  </si>
  <si>
    <t>20 year min</t>
  </si>
  <si>
    <t>20 year average</t>
  </si>
  <si>
    <t>20 year range - min and max</t>
  </si>
  <si>
    <t>^ ONS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</si>
</sst>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5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  <xf numFmtId="3" fontId="0" fillId="9" borderId="0" xfId="0" applyNumberFormat="1" applyFill="1"/>
    <xf numFmtId="0" fontId="20" fillId="0" borderId="0" xfId="0" applyFont="1"/>
    <xf numFmtId="0" fontId="20" fillId="0" borderId="0" xfId="0" applyFont="1" applyAlignment="1">
      <alignment vertical="center" wrapText="1"/>
    </xf>
    <xf numFmtId="3" fontId="21" fillId="0" borderId="0" xfId="0" applyNumberFormat="1" applyFont="1"/>
    <xf numFmtId="0" fontId="21" fillId="0" borderId="0" xfId="0" applyFont="1"/>
    <xf numFmtId="3" fontId="21" fillId="7" borderId="0" xfId="0" applyNumberFormat="1" applyFont="1" applyFill="1"/>
    <xf numFmtId="3" fontId="21" fillId="6" borderId="0" xfId="0" applyNumberFormat="1" applyFont="1" applyFill="1"/>
    <xf numFmtId="3" fontId="21" fillId="4" borderId="0" xfId="0" applyNumberFormat="1" applyFont="1" applyFill="1"/>
    <xf numFmtId="3" fontId="21" fillId="8" borderId="0" xfId="0" applyNumberFormat="1" applyFont="1" applyFill="1"/>
    <xf numFmtId="15" fontId="22" fillId="0" borderId="0" xfId="11" applyNumberFormat="1" applyFont="1" applyAlignment="1">
      <alignment horizontal="right"/>
    </xf>
    <xf numFmtId="15" fontId="23" fillId="0" borderId="0" xfId="11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wrapText="1"/>
    </xf>
    <xf numFmtId="3" fontId="21" fillId="2" borderId="0" xfId="0" applyNumberFormat="1" applyFont="1" applyFill="1"/>
    <xf numFmtId="1" fontId="21" fillId="0" borderId="0" xfId="0" applyNumberFormat="1" applyFont="1"/>
    <xf numFmtId="0" fontId="21" fillId="5" borderId="0" xfId="0" applyFont="1" applyFill="1"/>
    <xf numFmtId="15" fontId="0" fillId="0" borderId="0" xfId="0" applyNumberFormat="1"/>
  </cellXfs>
  <cellStyles count="855">
    <cellStyle name="Comma 10" xfId="2" xr:uid="{09EA7EF2-1068-49E0-8175-07DC8F298AAA}"/>
    <cellStyle name="Comma 10 2" xfId="361" xr:uid="{43B2534C-DBC3-4245-8EF1-DF8EA51BC8DC}"/>
    <cellStyle name="Comma 10 3" xfId="682" xr:uid="{6AE13FE4-AF71-4974-B096-C0A0B0157319}"/>
    <cellStyle name="Comma 11" xfId="204" xr:uid="{413A7CAF-C365-4EF4-B37C-21F341E95180}"/>
    <cellStyle name="Comma 12" xfId="515" xr:uid="{EC17173B-6EAA-4A1F-B496-9E016B174699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2 2" xfId="747" xr:uid="{583AFACA-A8BE-4D15-9E74-D0730D12E00E}"/>
    <cellStyle name="Comma 2 10 3" xfId="418" xr:uid="{604CB71F-CE5E-41BA-B0B9-9482A812036E}"/>
    <cellStyle name="Comma 2 10 4" xfId="583" xr:uid="{EEA85F0F-9668-4E99-95C1-C521525D3038}"/>
    <cellStyle name="Comma 2 11" xfId="205" xr:uid="{6DBB91A0-3E24-4224-A8AE-C3F83D88F0C5}"/>
    <cellStyle name="Comma 2 11 2" xfId="362" xr:uid="{52AE96D9-86CC-4B02-9142-E3BE57ED22C1}"/>
    <cellStyle name="Comma 2 11 3" xfId="683" xr:uid="{0F8E49A3-5C18-4089-B133-B58927DE2635}"/>
    <cellStyle name="Comma 2 12" xfId="356" xr:uid="{5496D2EF-B2BF-4B9B-B340-386049AA0D0F}"/>
    <cellStyle name="Comma 2 13" xfId="516" xr:uid="{3E6E2778-E6D2-4B4E-A2EE-DEE733873259}"/>
    <cellStyle name="Comma 2 2" xfId="4" xr:uid="{3C74EAD2-8661-42F2-AE79-F23FDE9FA0C4}"/>
    <cellStyle name="Comma 2 2 10" xfId="359" xr:uid="{7CADB6AA-22B6-4905-9F45-0A6A5E78BC14}"/>
    <cellStyle name="Comma 2 2 11" xfId="517" xr:uid="{C102AA5C-92A0-43B1-88BE-D7714C22E978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2 2" xfId="817" xr:uid="{B1B9E1CB-66ED-493E-844F-8382B5251FAD}"/>
    <cellStyle name="Comma 2 2 2 2 2 3" xfId="485" xr:uid="{6B52C15F-B87C-434C-889A-D1BD8B8892D8}"/>
    <cellStyle name="Comma 2 2 2 2 2 4" xfId="652" xr:uid="{2A8C0B68-7D76-4A25-A763-DD68AFBDF2B2}"/>
    <cellStyle name="Comma 2 2 2 2 3" xfId="117" xr:uid="{517814C4-F533-4825-AFC8-30BC56C22F83}"/>
    <cellStyle name="Comma 2 2 2 2 3 2" xfId="276" xr:uid="{1BA88239-0F91-40AF-BB76-CED67170CC10}"/>
    <cellStyle name="Comma 2 2 2 2 3 2 2" xfId="769" xr:uid="{83B5476A-5E96-45FC-B3A7-AEE1A2E798A9}"/>
    <cellStyle name="Comma 2 2 2 2 3 3" xfId="438" xr:uid="{D014136D-0B5F-4114-AFC7-ABD64B65A4AA}"/>
    <cellStyle name="Comma 2 2 2 2 3 4" xfId="604" xr:uid="{CDC7D948-C6F6-4468-B44F-C360BCB2B78C}"/>
    <cellStyle name="Comma 2 2 2 2 4" xfId="226" xr:uid="{DBC87AFE-09D9-4FCA-8CC2-68FAE48D7EC3}"/>
    <cellStyle name="Comma 2 2 2 2 4 2" xfId="707" xr:uid="{CC387F4D-32D1-4C18-8997-58033818ED13}"/>
    <cellStyle name="Comma 2 2 2 2 5" xfId="387" xr:uid="{2B0C8FFA-B5D1-4CD3-8263-E242FAAC1D62}"/>
    <cellStyle name="Comma 2 2 2 2 6" xfId="544" xr:uid="{17461128-2F0C-4369-B072-73F3666190A3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2 2" xfId="837" xr:uid="{0D8CA29C-8030-44C5-B484-58E018002A73}"/>
    <cellStyle name="Comma 2 2 2 3 2 3" xfId="498" xr:uid="{A8FA0DC6-F62D-4C9A-860A-9B2DB09201DB}"/>
    <cellStyle name="Comma 2 2 2 3 2 4" xfId="665" xr:uid="{B311967E-0CD5-4FDF-A491-BFD57161918C}"/>
    <cellStyle name="Comma 2 2 2 3 3" xfId="131" xr:uid="{26D040F6-3AA0-482F-92F4-D89E3E28B983}"/>
    <cellStyle name="Comma 2 2 2 3 3 2" xfId="289" xr:uid="{B9AE077A-591F-45B2-BA6D-00124FD0958E}"/>
    <cellStyle name="Comma 2 2 2 3 3 2 2" xfId="783" xr:uid="{C4C76902-C2A2-4C2F-AA12-3E2735EF5B27}"/>
    <cellStyle name="Comma 2 2 2 3 3 3" xfId="451" xr:uid="{20596C87-C3C9-4A06-A659-FE0A9ACEF762}"/>
    <cellStyle name="Comma 2 2 2 3 3 4" xfId="617" xr:uid="{11D07D3F-40AD-423A-A2F4-E144A96EFA9E}"/>
    <cellStyle name="Comma 2 2 2 3 4" xfId="239" xr:uid="{13480141-BEEE-4C34-921C-63B132C0CF8F}"/>
    <cellStyle name="Comma 2 2 2 3 4 2" xfId="727" xr:uid="{85EBB469-0503-4DF9-B749-9A80F10028B1}"/>
    <cellStyle name="Comma 2 2 2 3 5" xfId="401" xr:uid="{CA773248-3ECC-4F28-AF8A-2DC71EEF2008}"/>
    <cellStyle name="Comma 2 2 2 3 6" xfId="565" xr:uid="{DC362DC1-59F2-4E0A-9358-2071937A277F}"/>
    <cellStyle name="Comma 2 2 2 4" xfId="155" xr:uid="{E30DA875-3F60-4CD7-BAED-CBDFEBF9D4BA}"/>
    <cellStyle name="Comma 2 2 2 4 2" xfId="310" xr:uid="{26BA8182-4A50-4336-B9A2-ECE61DF8ED1A}"/>
    <cellStyle name="Comma 2 2 2 4 2 2" xfId="804" xr:uid="{C0C3D6BE-1235-4E15-AEC8-DEDD41076139}"/>
    <cellStyle name="Comma 2 2 2 4 3" xfId="472" xr:uid="{0C48DB76-A01B-430E-868C-8870C80C6373}"/>
    <cellStyle name="Comma 2 2 2 4 4" xfId="639" xr:uid="{3E4B574F-5124-474B-8668-23923FAA9252}"/>
    <cellStyle name="Comma 2 2 2 5" xfId="102" xr:uid="{FA2845D0-863F-452E-AC77-B1E4E51E01CD}"/>
    <cellStyle name="Comma 2 2 2 5 2" xfId="263" xr:uid="{9EE5E56D-BB13-4C31-8277-09D7159DBE5E}"/>
    <cellStyle name="Comma 2 2 2 5 2 2" xfId="755" xr:uid="{5880FAF5-FA1C-4E17-AC32-71BD0DAA5118}"/>
    <cellStyle name="Comma 2 2 2 5 3" xfId="425" xr:uid="{EA8E4C78-A5CB-4A96-80B2-2991740DE00A}"/>
    <cellStyle name="Comma 2 2 2 5 4" xfId="590" xr:uid="{63797B4B-577D-411D-A0BB-7572EC04A784}"/>
    <cellStyle name="Comma 2 2 2 6" xfId="213" xr:uid="{8AC30D2D-B2B1-4B66-82F6-3EBECDCA47F7}"/>
    <cellStyle name="Comma 2 2 2 6 2" xfId="692" xr:uid="{4D7BFE1F-CCBE-48D7-BA78-4DF09F566D98}"/>
    <cellStyle name="Comma 2 2 2 7" xfId="374" xr:uid="{A07E38E0-8C04-415A-A59F-FF7324D8DD30}"/>
    <cellStyle name="Comma 2 2 2 8" xfId="531" xr:uid="{1F652A44-B725-441B-A96F-A75A4CF37E15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2 2" xfId="841" xr:uid="{C080EEB5-F8B1-4A93-B79B-B1E100E65A83}"/>
    <cellStyle name="Comma 2 2 3 2 2 3" xfId="502" xr:uid="{CEF65E5E-38E1-4C5F-83A4-A1DCF049B972}"/>
    <cellStyle name="Comma 2 2 3 2 2 4" xfId="669" xr:uid="{4B396E4E-E72B-4883-9335-8458317A20C4}"/>
    <cellStyle name="Comma 2 2 3 2 3" xfId="243" xr:uid="{56C8E02B-A3F0-4319-B191-996822B22DDC}"/>
    <cellStyle name="Comma 2 2 3 2 3 2" xfId="731" xr:uid="{0962DA78-7341-4262-B106-292901A0DE11}"/>
    <cellStyle name="Comma 2 2 3 2 4" xfId="405" xr:uid="{BD661E4A-E822-4258-A661-69C2E02F4117}"/>
    <cellStyle name="Comma 2 2 3 2 5" xfId="569" xr:uid="{E9E9C468-5A77-43FA-8EED-078DF93D6C7C}"/>
    <cellStyle name="Comma 2 2 3 3" xfId="161" xr:uid="{2FB0DB86-66DA-4699-A19E-6A193BDB50D2}"/>
    <cellStyle name="Comma 2 2 3 3 2" xfId="316" xr:uid="{A998D595-7A5C-40FB-9E4F-12715D386F21}"/>
    <cellStyle name="Comma 2 2 3 3 2 2" xfId="810" xr:uid="{18649091-E526-4964-A04F-1C6C8AA89A68}"/>
    <cellStyle name="Comma 2 2 3 3 3" xfId="478" xr:uid="{F70938F9-87D8-4C25-8A2A-983D5C973BB6}"/>
    <cellStyle name="Comma 2 2 3 3 4" xfId="645" xr:uid="{6563847C-D753-470E-AAD6-0FC4763853BE}"/>
    <cellStyle name="Comma 2 2 3 4" xfId="109" xr:uid="{CE88016D-E8E5-467B-8F41-E25303A16B1D}"/>
    <cellStyle name="Comma 2 2 3 4 2" xfId="269" xr:uid="{DB5EFABF-E0AC-4436-943D-6377901E7575}"/>
    <cellStyle name="Comma 2 2 3 4 2 2" xfId="761" xr:uid="{2C265B28-0016-4CAE-92CD-0766B2817516}"/>
    <cellStyle name="Comma 2 2 3 4 3" xfId="431" xr:uid="{CD6AE2E9-14D7-49AC-9D42-F42B205E20B3}"/>
    <cellStyle name="Comma 2 2 3 4 4" xfId="597" xr:uid="{3D2EDC6D-7061-4F5A-BFFC-3570FB86706F}"/>
    <cellStyle name="Comma 2 2 3 5" xfId="219" xr:uid="{2382783C-BCDF-47A8-A153-1252D20E755E}"/>
    <cellStyle name="Comma 2 2 3 5 2" xfId="699" xr:uid="{63D50B5E-EA89-4ACD-923E-5C579891368F}"/>
    <cellStyle name="Comma 2 2 3 6" xfId="380" xr:uid="{75FBA803-62DB-4C38-B36E-C0BFF28B2B70}"/>
    <cellStyle name="Comma 2 2 3 7" xfId="537" xr:uid="{C62F9645-1F3B-4CA8-85D9-7908A15E0C63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2 2" xfId="845" xr:uid="{57E264EA-56B3-4348-9191-B36E93B1969D}"/>
    <cellStyle name="Comma 2 2 4 2 3" xfId="506" xr:uid="{6C3C79ED-2D5E-4432-8110-E8D63E37A914}"/>
    <cellStyle name="Comma 2 2 4 2 4" xfId="673" xr:uid="{CDD02B79-88E6-4DEE-9D34-C0E3A0C915E0}"/>
    <cellStyle name="Comma 2 2 4 3" xfId="124" xr:uid="{9FC3669A-41FA-4400-9C4B-416FE1A47E39}"/>
    <cellStyle name="Comma 2 2 4 3 2" xfId="282" xr:uid="{7B56FF1D-F90E-40EA-9388-F805DF63634F}"/>
    <cellStyle name="Comma 2 2 4 3 2 2" xfId="776" xr:uid="{3022EF41-D61D-40B4-9F06-321E2533318B}"/>
    <cellStyle name="Comma 2 2 4 3 3" xfId="444" xr:uid="{E3E5A64C-F1EA-4A44-8DB4-7874C4A58EEE}"/>
    <cellStyle name="Comma 2 2 4 3 4" xfId="610" xr:uid="{330522A5-46FE-45C6-B222-944155EADC9F}"/>
    <cellStyle name="Comma 2 2 4 4" xfId="247" xr:uid="{ADD867DA-4A26-4899-9124-52562D53EC13}"/>
    <cellStyle name="Comma 2 2 4 4 2" xfId="735" xr:uid="{37A7425C-E95E-48DC-B30E-A39CD185E530}"/>
    <cellStyle name="Comma 2 2 4 5" xfId="409" xr:uid="{9A1DC814-9D78-471D-AE5A-262A0998E8B0}"/>
    <cellStyle name="Comma 2 2 4 6" xfId="574" xr:uid="{72F40A50-729D-4D18-97B5-D3C4B618E5C8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2 2" xfId="849" xr:uid="{ED383C16-5F8A-4D33-AF0B-28ACCE954A90}"/>
    <cellStyle name="Comma 2 2 5 2 3" xfId="510" xr:uid="{99EE28F0-9AB8-42FE-B4FF-FB1E5C1E40F0}"/>
    <cellStyle name="Comma 2 2 5 2 4" xfId="677" xr:uid="{1F14AB7D-678B-460E-A393-14A8AAD1B563}"/>
    <cellStyle name="Comma 2 2 5 3" xfId="137" xr:uid="{BBED2759-A53E-46C6-B523-1F1569C3D9DD}"/>
    <cellStyle name="Comma 2 2 5 3 2" xfId="295" xr:uid="{8E98DFE2-0E1F-45E9-9326-601868D68F55}"/>
    <cellStyle name="Comma 2 2 5 3 2 2" xfId="789" xr:uid="{3447ED21-97C6-4C10-8106-51B3BADFB729}"/>
    <cellStyle name="Comma 2 2 5 3 3" xfId="457" xr:uid="{7F1EF409-B01F-4520-BF17-37C79DCE1F50}"/>
    <cellStyle name="Comma 2 2 5 3 4" xfId="623" xr:uid="{5E54F9B3-462D-4F4E-833E-1D68BAB6BA2F}"/>
    <cellStyle name="Comma 2 2 5 4" xfId="251" xr:uid="{303C616D-2925-4247-B474-86F829DEE10D}"/>
    <cellStyle name="Comma 2 2 5 4 2" xfId="739" xr:uid="{4E22FDEE-FDF6-45DC-B7CE-D1E2D75E8DC9}"/>
    <cellStyle name="Comma 2 2 5 5" xfId="413" xr:uid="{779B5AEF-6D02-4CD9-8968-39D2096128AA}"/>
    <cellStyle name="Comma 2 2 5 6" xfId="578" xr:uid="{01AF9812-EFF8-49C4-A831-F1CCEF4C2B48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2 2" xfId="831" xr:uid="{99BFC303-D681-4C8F-86FA-54D0969EA256}"/>
    <cellStyle name="Comma 2 2 6 2 3" xfId="494" xr:uid="{C61C5556-45AA-4C61-9D3E-0FB740DBEB9B}"/>
    <cellStyle name="Comma 2 2 6 2 4" xfId="661" xr:uid="{6147A52D-34EC-432A-B1BC-CECB878DA4C1}"/>
    <cellStyle name="Comma 2 2 6 3" xfId="235" xr:uid="{D636C582-2EC9-4D3A-8A88-DE5D2A1F4D11}"/>
    <cellStyle name="Comma 2 2 6 3 2" xfId="721" xr:uid="{9607AE19-8C09-4A90-B704-14A2464C727A}"/>
    <cellStyle name="Comma 2 2 6 4" xfId="396" xr:uid="{2F1D5ECC-3BFC-43A7-86EC-7985E0EF5F1C}"/>
    <cellStyle name="Comma 2 2 6 5" xfId="559" xr:uid="{58310C75-A595-4853-B8F4-98D64335FD6B}"/>
    <cellStyle name="Comma 2 2 7" xfId="148" xr:uid="{A5BA14C0-247B-462D-8302-7B835B450F12}"/>
    <cellStyle name="Comma 2 2 7 2" xfId="303" xr:uid="{AB046ED3-ABDE-452B-AF1F-2B22A302B138}"/>
    <cellStyle name="Comma 2 2 7 2 2" xfId="797" xr:uid="{A506375E-7B34-45C6-8274-996C78793C00}"/>
    <cellStyle name="Comma 2 2 7 3" xfId="465" xr:uid="{2F0B6DF6-EB85-473A-AA20-E86CA8DA9812}"/>
    <cellStyle name="Comma 2 2 7 4" xfId="632" xr:uid="{3991BD35-77C0-4764-845B-FA2CC6926D80}"/>
    <cellStyle name="Comma 2 2 8" xfId="95" xr:uid="{53E38D92-6427-43F7-B1D7-70371CA39CAA}"/>
    <cellStyle name="Comma 2 2 8 2" xfId="257" xr:uid="{8BB9831F-BA60-4749-9425-5719EDD5A440}"/>
    <cellStyle name="Comma 2 2 8 2 2" xfId="748" xr:uid="{1BDAE40E-5C11-47A0-B6FF-C23BD090E3CB}"/>
    <cellStyle name="Comma 2 2 8 3" xfId="419" xr:uid="{8288DF3B-CDA6-43FA-8C61-D2F4E7C4F207}"/>
    <cellStyle name="Comma 2 2 8 4" xfId="584" xr:uid="{5ACC140F-E625-4FC6-BA81-87EC47A386A0}"/>
    <cellStyle name="Comma 2 2 9" xfId="206" xr:uid="{F8F0AE65-0853-4631-B441-E42655ED4AA6}"/>
    <cellStyle name="Comma 2 2 9 2" xfId="363" xr:uid="{E0C72687-5F0C-4F24-BDB4-CF6AA28E3D57}"/>
    <cellStyle name="Comma 2 2 9 3" xfId="684" xr:uid="{C5B5AC16-F23A-4635-82FD-C218379FB732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2 2" xfId="816" xr:uid="{90B2E888-A9CE-4AE7-BB4A-2663377D61B3}"/>
    <cellStyle name="Comma 2 3 2 2 3" xfId="484" xr:uid="{4FEED786-ED2B-4196-BBF9-51F37D30EBFB}"/>
    <cellStyle name="Comma 2 3 2 2 4" xfId="651" xr:uid="{7F68E5D7-66FC-4A54-BA46-60F7CF57ABE5}"/>
    <cellStyle name="Comma 2 3 2 3" xfId="116" xr:uid="{ECD32D4B-E53F-4878-B814-7B04D5DEB79C}"/>
    <cellStyle name="Comma 2 3 2 3 2" xfId="275" xr:uid="{5A57B520-9AF4-4196-822B-D547141429BA}"/>
    <cellStyle name="Comma 2 3 2 3 2 2" xfId="768" xr:uid="{903FBA2D-4773-42C6-ACD7-3B5797C2EB97}"/>
    <cellStyle name="Comma 2 3 2 3 3" xfId="437" xr:uid="{BE83654D-F508-459A-B2BC-27491E58FEF7}"/>
    <cellStyle name="Comma 2 3 2 3 4" xfId="603" xr:uid="{5978CA3D-EB68-49A5-890B-E563C2E25E46}"/>
    <cellStyle name="Comma 2 3 2 4" xfId="225" xr:uid="{DD1DAC89-1F8B-4734-A3F4-2E466CCE9A72}"/>
    <cellStyle name="Comma 2 3 2 4 2" xfId="706" xr:uid="{A8A37445-7271-458D-A658-A102DC9792E8}"/>
    <cellStyle name="Comma 2 3 2 5" xfId="386" xr:uid="{F2A2B1E9-73E9-4609-9AF7-6833DCAF73BD}"/>
    <cellStyle name="Comma 2 3 2 6" xfId="543" xr:uid="{47C49A3E-732F-4533-9338-BC34285089CE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2 2" xfId="830" xr:uid="{D1828487-F4CE-41E8-BD8C-D8F49B5ACBD5}"/>
    <cellStyle name="Comma 2 3 3 2 3" xfId="493" xr:uid="{885AE20B-B208-498B-9E78-18C4672D6834}"/>
    <cellStyle name="Comma 2 3 3 2 4" xfId="660" xr:uid="{84A8B6BE-40B7-4B4C-B30A-F4B57B311275}"/>
    <cellStyle name="Comma 2 3 3 3" xfId="130" xr:uid="{0F60968E-4147-434D-909A-3EE612539B59}"/>
    <cellStyle name="Comma 2 3 3 3 2" xfId="288" xr:uid="{7FC0900F-B816-435F-A912-B050833689B4}"/>
    <cellStyle name="Comma 2 3 3 3 2 2" xfId="782" xr:uid="{DB6722BA-18DF-425D-AC97-6FAFDA87032A}"/>
    <cellStyle name="Comma 2 3 3 3 3" xfId="450" xr:uid="{E064A04D-D175-40EB-AE20-57E36E1835B3}"/>
    <cellStyle name="Comma 2 3 3 3 4" xfId="616" xr:uid="{3BBA2A5E-33D9-472F-8DA2-0C1D0528A032}"/>
    <cellStyle name="Comma 2 3 3 4" xfId="234" xr:uid="{67DB8497-172E-48EB-B724-6ED9C7308FB0}"/>
    <cellStyle name="Comma 2 3 3 4 2" xfId="720" xr:uid="{C3B292F5-5478-45FC-8FA3-D66F7B40C464}"/>
    <cellStyle name="Comma 2 3 3 5" xfId="395" xr:uid="{A2E10561-C2C6-4369-B6A8-2FD5C239A4F0}"/>
    <cellStyle name="Comma 2 3 3 6" xfId="558" xr:uid="{7385D5D5-1545-42CE-BF6D-6F6469214040}"/>
    <cellStyle name="Comma 2 3 4" xfId="154" xr:uid="{BBD41A9F-BF68-4F69-9B27-CEF7E57AEE3D}"/>
    <cellStyle name="Comma 2 3 4 2" xfId="309" xr:uid="{40D62B13-67FC-406A-B3BE-B53704096A1A}"/>
    <cellStyle name="Comma 2 3 4 2 2" xfId="803" xr:uid="{1354C706-8287-417F-8254-5C227492827C}"/>
    <cellStyle name="Comma 2 3 4 3" xfId="471" xr:uid="{6E79274E-07B9-4851-ACA5-076B9D1BA26C}"/>
    <cellStyle name="Comma 2 3 4 4" xfId="638" xr:uid="{8CE325C2-2705-4FB8-B503-84A71852A8FD}"/>
    <cellStyle name="Comma 2 3 5" xfId="101" xr:uid="{A108D9C3-1AD9-4804-84EC-548CDD667EC6}"/>
    <cellStyle name="Comma 2 3 5 2" xfId="262" xr:uid="{C5C3FBF1-F62B-444E-83E0-6D101FFB7B86}"/>
    <cellStyle name="Comma 2 3 5 2 2" xfId="754" xr:uid="{A175055E-B618-43AF-B6FF-2BA82EDFD8B9}"/>
    <cellStyle name="Comma 2 3 5 3" xfId="424" xr:uid="{769EC884-3F7F-4160-A476-968016FC1572}"/>
    <cellStyle name="Comma 2 3 5 4" xfId="589" xr:uid="{0F83F26C-0FD0-4E0E-98F3-39299E05F38E}"/>
    <cellStyle name="Comma 2 3 6" xfId="212" xr:uid="{3451AE3B-EF55-4C18-9E78-E6F9016BA09E}"/>
    <cellStyle name="Comma 2 3 6 2" xfId="691" xr:uid="{9C726FF1-DA1C-4D47-A3A2-BCECB512EBDC}"/>
    <cellStyle name="Comma 2 3 7" xfId="373" xr:uid="{73BD7C66-5895-438E-8931-B58F74E20A86}"/>
    <cellStyle name="Comma 2 3 8" xfId="530" xr:uid="{DBEE7904-CBAB-4736-9AB0-EAA2EC5FD548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2 2" xfId="836" xr:uid="{8DC997AA-8912-4CB3-820C-F3A1172D9C5C}"/>
    <cellStyle name="Comma 2 4 2 2 3" xfId="497" xr:uid="{ABB28EA0-8C10-4B17-B800-D3C3AADB00E2}"/>
    <cellStyle name="Comma 2 4 2 2 4" xfId="664" xr:uid="{C44137C4-EBF5-48EE-9906-13B3189FE824}"/>
    <cellStyle name="Comma 2 4 2 3" xfId="238" xr:uid="{ABD33D1D-7FD2-4AAF-ADDA-2C4199E8BF7A}"/>
    <cellStyle name="Comma 2 4 2 3 2" xfId="726" xr:uid="{03BD4FD1-3D87-4DBA-B422-D1AA778A568C}"/>
    <cellStyle name="Comma 2 4 2 4" xfId="400" xr:uid="{921DD3DC-1E25-48DD-8A3B-BA8AC6FDE295}"/>
    <cellStyle name="Comma 2 4 2 5" xfId="564" xr:uid="{2F45CF9E-5CDD-42B9-9298-7144AB5A2B89}"/>
    <cellStyle name="Comma 2 4 3" xfId="160" xr:uid="{58D6B8CF-E94F-4DD1-829F-E4D16FE6E7A9}"/>
    <cellStyle name="Comma 2 4 3 2" xfId="315" xr:uid="{376B2549-A717-437B-AEC7-CE734C6936A0}"/>
    <cellStyle name="Comma 2 4 3 2 2" xfId="809" xr:uid="{A706ABBC-7846-4F2E-A9FD-47DE09B93F7E}"/>
    <cellStyle name="Comma 2 4 3 3" xfId="477" xr:uid="{0BD82D91-CDF4-4B6E-8011-0F2115A190BC}"/>
    <cellStyle name="Comma 2 4 3 4" xfId="644" xr:uid="{A8007F1D-6A31-4CB8-9E03-2734C5DCBDD6}"/>
    <cellStyle name="Comma 2 4 4" xfId="108" xr:uid="{EE232455-929B-48C0-A76F-648C6C72A385}"/>
    <cellStyle name="Comma 2 4 4 2" xfId="268" xr:uid="{5742E184-2DF9-43FC-AE2A-87244CDC9755}"/>
    <cellStyle name="Comma 2 4 4 2 2" xfId="760" xr:uid="{906E0EF8-366A-44C7-99CC-58950F9078EF}"/>
    <cellStyle name="Comma 2 4 4 3" xfId="430" xr:uid="{C8526707-D4C5-4C6D-AADD-A409321AABA3}"/>
    <cellStyle name="Comma 2 4 4 4" xfId="596" xr:uid="{6B671E18-E64C-4D21-9DFA-B2F3EA47E5B4}"/>
    <cellStyle name="Comma 2 4 5" xfId="218" xr:uid="{487DF7F3-298A-4F3C-BF8F-12E859B87DD9}"/>
    <cellStyle name="Comma 2 4 5 2" xfId="698" xr:uid="{2C09496E-35E7-4651-AC09-834EAC581353}"/>
    <cellStyle name="Comma 2 4 6" xfId="379" xr:uid="{A188920F-345E-4A18-B95D-107EEA8AC492}"/>
    <cellStyle name="Comma 2 4 7" xfId="536" xr:uid="{AF941300-8A10-4BE1-AAD2-2A2CD408A927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2 2" xfId="840" xr:uid="{65D24F26-1065-4474-BF4C-219D634538C6}"/>
    <cellStyle name="Comma 2 5 2 3" xfId="501" xr:uid="{AA07D1BC-FCB8-4473-9FD1-61F672EC34CB}"/>
    <cellStyle name="Comma 2 5 2 4" xfId="668" xr:uid="{128D6885-AAAB-43EB-B2E4-B3C9EA94003C}"/>
    <cellStyle name="Comma 2 5 3" xfId="123" xr:uid="{9F85B961-811A-450A-9237-13580FA17DFC}"/>
    <cellStyle name="Comma 2 5 3 2" xfId="281" xr:uid="{FE33E565-B4C2-43D8-9153-CDD897F3767C}"/>
    <cellStyle name="Comma 2 5 3 2 2" xfId="775" xr:uid="{955A64E9-96F1-4F17-989A-6FFAFF821386}"/>
    <cellStyle name="Comma 2 5 3 3" xfId="443" xr:uid="{3398FC2D-5C33-49E4-AE8A-0867E46FA40A}"/>
    <cellStyle name="Comma 2 5 3 4" xfId="609" xr:uid="{6E040CB7-84B2-46A3-8C86-5D82B10326B2}"/>
    <cellStyle name="Comma 2 5 4" xfId="242" xr:uid="{28DDE911-153C-403A-83A1-E7F48C6E679E}"/>
    <cellStyle name="Comma 2 5 4 2" xfId="730" xr:uid="{1A84908E-0263-4EE1-97F9-04A3C4C95C70}"/>
    <cellStyle name="Comma 2 5 5" xfId="404" xr:uid="{3FD21383-61AC-42AA-8158-200C77B68C22}"/>
    <cellStyle name="Comma 2 5 6" xfId="568" xr:uid="{1C030E39-1B67-49E8-B6AB-F96702D041CA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2 2" xfId="844" xr:uid="{BC7D3DCE-E079-444E-A3B3-DF9786BB6B87}"/>
    <cellStyle name="Comma 2 6 2 3" xfId="505" xr:uid="{539F17C1-5C4C-4D90-BAAD-063F9A5B607B}"/>
    <cellStyle name="Comma 2 6 2 4" xfId="672" xr:uid="{6989CCE0-B0B2-4918-9DDF-B86BEB3BC0D6}"/>
    <cellStyle name="Comma 2 6 3" xfId="136" xr:uid="{5866B793-C6CC-45B2-ADEF-C02FF1B5D046}"/>
    <cellStyle name="Comma 2 6 3 2" xfId="294" xr:uid="{1ECCC51E-45D9-4ACA-BCAE-A3DB12F85377}"/>
    <cellStyle name="Comma 2 6 3 2 2" xfId="788" xr:uid="{21B5FF9C-2445-4DB5-A625-71AC8913C39E}"/>
    <cellStyle name="Comma 2 6 3 3" xfId="456" xr:uid="{77A5C07D-4ECE-40AA-9AFD-AA11390AACB3}"/>
    <cellStyle name="Comma 2 6 3 4" xfId="622" xr:uid="{1EBBEC8D-21F6-4A83-849E-05EE2B44D226}"/>
    <cellStyle name="Comma 2 6 4" xfId="246" xr:uid="{A64397B6-B340-4A55-92B4-5D72FDF1E662}"/>
    <cellStyle name="Comma 2 6 4 2" xfId="734" xr:uid="{53DCA4A5-C525-49EE-87F0-B5A2D2552BC3}"/>
    <cellStyle name="Comma 2 6 5" xfId="408" xr:uid="{2E7CFBF0-D308-4D0D-98DB-A4C3018C21B3}"/>
    <cellStyle name="Comma 2 6 6" xfId="573" xr:uid="{A7892C2A-3FFB-4B62-AF3B-A6DA55CF9EAC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2 2" xfId="848" xr:uid="{946ADEF1-185C-4D15-86A6-8E3710DAF312}"/>
    <cellStyle name="Comma 2 7 2 3" xfId="509" xr:uid="{D69683C8-9CD4-448D-AF17-6CD721B72247}"/>
    <cellStyle name="Comma 2 7 2 4" xfId="676" xr:uid="{2854BA76-ED3B-4D5C-AC41-133CD50497BF}"/>
    <cellStyle name="Comma 2 7 3" xfId="250" xr:uid="{40EA6F3A-B584-4F16-83B7-4A37CD985209}"/>
    <cellStyle name="Comma 2 7 3 2" xfId="738" xr:uid="{944985B4-239E-40E6-A17A-92B43C1495CB}"/>
    <cellStyle name="Comma 2 7 4" xfId="412" xr:uid="{70DBBB40-E110-4C22-B9E3-947146ACBA14}"/>
    <cellStyle name="Comma 2 7 5" xfId="577" xr:uid="{7328754E-161B-45D3-B0CB-73D7CE5842FB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2 2" xfId="827" xr:uid="{44775DB8-DBEB-494C-83F3-017EBE56426B}"/>
    <cellStyle name="Comma 2 8 2 3" xfId="490" xr:uid="{D7935E5A-C7CB-43C6-9BD9-DF11D415D16D}"/>
    <cellStyle name="Comma 2 8 2 4" xfId="657" xr:uid="{9FF2EA55-BD8A-483B-BF32-803DF41848C4}"/>
    <cellStyle name="Comma 2 8 3" xfId="231" xr:uid="{48C19CA9-7C01-4814-89B2-0FDC663D9F8F}"/>
    <cellStyle name="Comma 2 8 3 2" xfId="717" xr:uid="{9E54A240-C3F5-42BE-BFC5-1C6F515CE6E5}"/>
    <cellStyle name="Comma 2 8 4" xfId="392" xr:uid="{519C32D2-C68F-44BD-B153-03562DFA00D5}"/>
    <cellStyle name="Comma 2 8 5" xfId="551" xr:uid="{6D47280B-8FDB-4776-9919-BE3713C5BB36}"/>
    <cellStyle name="Comma 2 9" xfId="147" xr:uid="{85C9FA56-1DF9-4E9B-9B43-425312A076E8}"/>
    <cellStyle name="Comma 2 9 2" xfId="302" xr:uid="{4EDF0FE3-7116-4619-8318-8BEF48D2837D}"/>
    <cellStyle name="Comma 2 9 2 2" xfId="796" xr:uid="{FFD159F4-DD98-471E-88D2-D2C23A4A1F54}"/>
    <cellStyle name="Comma 2 9 3" xfId="464" xr:uid="{FE3EB28E-9B3F-4B36-80B1-79561F75B226}"/>
    <cellStyle name="Comma 2 9 4" xfId="631" xr:uid="{CB2CF841-4DF2-4B82-9151-7F23454CF32E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2 2" xfId="798" xr:uid="{F02A8B8C-6D04-4B25-8DA9-DE5AAB996AD9}"/>
    <cellStyle name="Comma 3 10 3" xfId="466" xr:uid="{347A8B86-2E15-4CE8-9D9C-0CDA1A8A626D}"/>
    <cellStyle name="Comma 3 10 4" xfId="633" xr:uid="{F00871DC-D563-45AB-B771-61DCC16F521F}"/>
    <cellStyle name="Comma 3 11" xfId="96" xr:uid="{39020DD3-50C9-455E-8503-7606097FD1A5}"/>
    <cellStyle name="Comma 3 11 2" xfId="258" xr:uid="{A56DFBD5-EF90-42FC-8E2D-A097141DE691}"/>
    <cellStyle name="Comma 3 11 2 2" xfId="749" xr:uid="{953F79BB-AF47-4AA7-B8EF-F64DCB85EE57}"/>
    <cellStyle name="Comma 3 11 3" xfId="420" xr:uid="{8DFC8419-33B9-4B9D-A56A-233B68637DB8}"/>
    <cellStyle name="Comma 3 11 4" xfId="585" xr:uid="{AF1C7E0A-DE89-434F-8EA5-29AA6A5C4EB0}"/>
    <cellStyle name="Comma 3 12" xfId="207" xr:uid="{F5A4DD57-145D-41EE-9384-ABD1A849AB41}"/>
    <cellStyle name="Comma 3 12 2" xfId="685" xr:uid="{99C69340-D821-4BAE-B350-09FFA1E4D88F}"/>
    <cellStyle name="Comma 3 13" xfId="364" xr:uid="{117DD310-8F96-4D20-996F-5285769201E0}"/>
    <cellStyle name="Comma 3 13 2" xfId="854" xr:uid="{EBC56821-8EFB-4E61-9BF3-F00F3D6EABCA}"/>
    <cellStyle name="Comma 3 14" xfId="518" xr:uid="{E8C4CDC1-E536-4034-AEEE-F9D9E87A7274}"/>
    <cellStyle name="Comma 3 2" xfId="6" xr:uid="{A44B3CD1-C44E-45D1-BEA4-705AD7E7320E}"/>
    <cellStyle name="Comma 3 2 10" xfId="365" xr:uid="{43DFCCA0-B9F2-4DA1-9EDD-46D07B18DD7A}"/>
    <cellStyle name="Comma 3 2 11" xfId="519" xr:uid="{C096C8D6-1962-4FC0-87C1-59148060BFC5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2 2" xfId="814" xr:uid="{48F85661-36B1-484B-8B94-56D2ED00A7C5}"/>
    <cellStyle name="Comma 3 2 2 2 2 3" xfId="482" xr:uid="{3215A0C9-5230-44D3-90CB-AF99B7C90B34}"/>
    <cellStyle name="Comma 3 2 2 2 2 4" xfId="649" xr:uid="{812DB2F4-CEF0-4857-857D-34984E210551}"/>
    <cellStyle name="Comma 3 2 2 2 3" xfId="114" xr:uid="{8DD9492F-40FF-41EF-AE86-149320DC1240}"/>
    <cellStyle name="Comma 3 2 2 2 3 2" xfId="273" xr:uid="{F91089D7-51D8-4788-AC7F-BCF20D066BC1}"/>
    <cellStyle name="Comma 3 2 2 2 3 2 2" xfId="766" xr:uid="{9389AAB5-3E4B-4335-9785-C7786F5691DC}"/>
    <cellStyle name="Comma 3 2 2 2 3 3" xfId="435" xr:uid="{2D20C072-4AC1-42D6-B5D0-2DDF1EF222CE}"/>
    <cellStyle name="Comma 3 2 2 2 3 4" xfId="601" xr:uid="{3B181532-CEAF-4CAE-8BDB-C773FCB4C425}"/>
    <cellStyle name="Comma 3 2 2 2 4" xfId="223" xr:uid="{019AB235-B6F6-4D15-9910-7B6DF8E8E141}"/>
    <cellStyle name="Comma 3 2 2 2 4 2" xfId="704" xr:uid="{8005BCEB-EA27-4B8F-A1FA-36244A45D315}"/>
    <cellStyle name="Comma 3 2 2 2 5" xfId="384" xr:uid="{58DB57C1-AAE3-4111-B453-7023852C32F5}"/>
    <cellStyle name="Comma 3 2 2 2 6" xfId="541" xr:uid="{FD34E7C0-25A5-4838-841D-6186D686199D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2 2" xfId="839" xr:uid="{AF548179-2AEE-4615-BA80-6119C2C414BF}"/>
    <cellStyle name="Comma 3 2 2 3 2 3" xfId="500" xr:uid="{CC474976-DC99-49B2-9FF4-173AD04835D1}"/>
    <cellStyle name="Comma 3 2 2 3 2 4" xfId="667" xr:uid="{EDD53B9E-AF7B-442B-9F50-33AF793A165E}"/>
    <cellStyle name="Comma 3 2 2 3 3" xfId="128" xr:uid="{A470CEEB-5418-4FDD-B02E-22D671B1D384}"/>
    <cellStyle name="Comma 3 2 2 3 3 2" xfId="286" xr:uid="{32957EAE-8B8E-4E35-BAB5-8F13212C15CC}"/>
    <cellStyle name="Comma 3 2 2 3 3 2 2" xfId="780" xr:uid="{DDA28133-F956-4733-918F-1AF893E23616}"/>
    <cellStyle name="Comma 3 2 2 3 3 3" xfId="448" xr:uid="{62F8499C-71BE-49BA-83F0-2E8FAFBEC7ED}"/>
    <cellStyle name="Comma 3 2 2 3 3 4" xfId="614" xr:uid="{B6615274-E0DE-4BBC-8EF8-906B9463E748}"/>
    <cellStyle name="Comma 3 2 2 3 4" xfId="241" xr:uid="{08B4A64C-B4EF-402A-9568-D4883D9A6C6F}"/>
    <cellStyle name="Comma 3 2 2 3 4 2" xfId="729" xr:uid="{C97EAAFC-B886-4BC6-9BD4-C6C8382E76CF}"/>
    <cellStyle name="Comma 3 2 2 3 5" xfId="403" xr:uid="{38A8B928-2186-48DA-824C-DBD7F49403B9}"/>
    <cellStyle name="Comma 3 2 2 3 6" xfId="567" xr:uid="{C9F67D97-23D4-4B48-9FE7-A6295DC956ED}"/>
    <cellStyle name="Comma 3 2 2 4" xfId="152" xr:uid="{E392F820-4647-49B1-B605-60A3750EC9C1}"/>
    <cellStyle name="Comma 3 2 2 4 2" xfId="307" xr:uid="{AB84D355-EE14-4061-875A-72C266E1CB36}"/>
    <cellStyle name="Comma 3 2 2 4 2 2" xfId="801" xr:uid="{C8C0CE3E-145F-4668-9369-3BA9FA68228D}"/>
    <cellStyle name="Comma 3 2 2 4 3" xfId="469" xr:uid="{9BFB80CE-3F90-47F4-8AB6-46DA3CE6B48C}"/>
    <cellStyle name="Comma 3 2 2 4 4" xfId="636" xr:uid="{47E7F9E0-BFCA-4105-B246-F1785B0862BC}"/>
    <cellStyle name="Comma 3 2 2 5" xfId="104" xr:uid="{8A4CEC15-A19C-49BC-B50B-A9DE3E17E0A6}"/>
    <cellStyle name="Comma 3 2 2 5 2" xfId="265" xr:uid="{756526E5-7A7D-48F3-9ECA-844FFCEAC330}"/>
    <cellStyle name="Comma 3 2 2 5 2 2" xfId="757" xr:uid="{77D0217A-3D19-4498-B888-523DBFF4D901}"/>
    <cellStyle name="Comma 3 2 2 5 3" xfId="427" xr:uid="{E8B86398-9BC9-4BC2-A3D9-71856394488E}"/>
    <cellStyle name="Comma 3 2 2 5 4" xfId="592" xr:uid="{CB075BEF-1B54-4CC1-8077-1BD6A81BDE55}"/>
    <cellStyle name="Comma 3 2 2 6" xfId="210" xr:uid="{F4BD27BF-360F-4347-A1DB-710B7FDBAF43}"/>
    <cellStyle name="Comma 3 2 2 6 2" xfId="689" xr:uid="{47341D2E-07F8-41D7-8F3E-ED6CB2C491C7}"/>
    <cellStyle name="Comma 3 2 2 7" xfId="371" xr:uid="{84F2821F-F07C-4D6E-967F-5649E928CA21}"/>
    <cellStyle name="Comma 3 2 2 8" xfId="528" xr:uid="{98B6150A-48A0-4F03-97F1-4AA096D840D5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2 2" xfId="819" xr:uid="{112DAAD4-0CCC-428B-88A9-BEF761AD8F28}"/>
    <cellStyle name="Comma 3 2 3 2 2 3" xfId="487" xr:uid="{418AB31B-6CFF-4FAD-B29C-50057BA6287D}"/>
    <cellStyle name="Comma 3 2 3 2 2 4" xfId="654" xr:uid="{2FD6D179-81A3-4BDE-A711-97C6B86C5BE0}"/>
    <cellStyle name="Comma 3 2 3 2 3" xfId="133" xr:uid="{513F5C69-3616-40A3-AE27-00C0B70E40C2}"/>
    <cellStyle name="Comma 3 2 3 2 3 2" xfId="291" xr:uid="{B6850550-F53E-4354-BE3D-06FE4DE3C951}"/>
    <cellStyle name="Comma 3 2 3 2 3 2 2" xfId="785" xr:uid="{E80BC4A7-58FE-46B3-B57C-89CC86A3D9F4}"/>
    <cellStyle name="Comma 3 2 3 2 3 3" xfId="453" xr:uid="{C945EA87-AD04-4197-BD56-909F54C4108D}"/>
    <cellStyle name="Comma 3 2 3 2 3 4" xfId="619" xr:uid="{9B6010FC-A2E5-4BAE-B2DF-DDAD11ADDB58}"/>
    <cellStyle name="Comma 3 2 3 2 4" xfId="228" xr:uid="{505EE9A2-1877-4323-ADC6-A5F19E7FA3DE}"/>
    <cellStyle name="Comma 3 2 3 2 4 2" xfId="709" xr:uid="{17A13502-6D4E-4B0A-9DA7-5B51067EE3B3}"/>
    <cellStyle name="Comma 3 2 3 2 5" xfId="389" xr:uid="{AA6B8ADD-615E-40DC-97F8-2B0F178B8F73}"/>
    <cellStyle name="Comma 3 2 3 2 6" xfId="546" xr:uid="{6D3DB42C-6CFB-4B9F-9A7B-0B9006E9A9E9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2 2" xfId="843" xr:uid="{383F64DA-4C8D-4130-B2B9-ED349B832250}"/>
    <cellStyle name="Comma 3 2 3 3 2 3" xfId="504" xr:uid="{8EF6FC69-650F-4B1C-8C44-DD3C30E621BB}"/>
    <cellStyle name="Comma 3 2 3 3 2 4" xfId="671" xr:uid="{26EBBB30-9847-4BE6-9354-0BD558C2CE02}"/>
    <cellStyle name="Comma 3 2 3 3 3" xfId="245" xr:uid="{657C6539-972E-4285-9AFA-B34971B410B5}"/>
    <cellStyle name="Comma 3 2 3 3 3 2" xfId="733" xr:uid="{451D1848-1E23-4E71-B8B9-775CD32DC63B}"/>
    <cellStyle name="Comma 3 2 3 3 4" xfId="407" xr:uid="{0B131BC3-7C92-4813-8E3D-EDD0CB6776D7}"/>
    <cellStyle name="Comma 3 2 3 3 5" xfId="571" xr:uid="{AD05ED49-FB23-41A9-A0ED-2DD6CC507A1F}"/>
    <cellStyle name="Comma 3 2 3 4" xfId="157" xr:uid="{CB0BD950-72CF-4713-A136-4F6B14DB89DA}"/>
    <cellStyle name="Comma 3 2 3 4 2" xfId="312" xr:uid="{5FF7FA39-7971-4688-90F6-F3F2C1ABCBA8}"/>
    <cellStyle name="Comma 3 2 3 4 2 2" xfId="806" xr:uid="{4025FA9B-2657-47FE-B803-C4B30C8B6506}"/>
    <cellStyle name="Comma 3 2 3 4 3" xfId="474" xr:uid="{4D2AEB3C-27F5-4896-8509-9C7928E656F1}"/>
    <cellStyle name="Comma 3 2 3 4 4" xfId="641" xr:uid="{C9697E49-CC77-4B7F-9490-5106588F0195}"/>
    <cellStyle name="Comma 3 2 3 5" xfId="119" xr:uid="{71E4414B-3DAA-4C60-9F9E-1D579586C87D}"/>
    <cellStyle name="Comma 3 2 3 5 2" xfId="278" xr:uid="{5D6E9909-C0EC-4EA8-B99F-A24044321777}"/>
    <cellStyle name="Comma 3 2 3 5 2 2" xfId="771" xr:uid="{C9B6D085-6D0B-4EEB-8859-95875FFE072B}"/>
    <cellStyle name="Comma 3 2 3 5 3" xfId="440" xr:uid="{5597D18B-42C1-46DD-AF07-0F2614B049A2}"/>
    <cellStyle name="Comma 3 2 3 5 4" xfId="606" xr:uid="{B983C532-9198-4A7E-AD1E-C108AB562E54}"/>
    <cellStyle name="Comma 3 2 3 6" xfId="215" xr:uid="{588A26D2-A672-474E-A24F-45AB0DD36D16}"/>
    <cellStyle name="Comma 3 2 3 6 2" xfId="694" xr:uid="{290F7A15-34BB-4B4E-B8BA-C45E6DC27D5F}"/>
    <cellStyle name="Comma 3 2 3 7" xfId="376" xr:uid="{66A32054-09A3-4A50-BF78-1F993870B726}"/>
    <cellStyle name="Comma 3 2 3 8" xfId="533" xr:uid="{49B32AF5-A5ED-494E-9254-F8D021740CC8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2 2" xfId="847" xr:uid="{9548F324-CBCC-4E0C-BD00-21F01A2BD349}"/>
    <cellStyle name="Comma 3 2 4 2 2 3" xfId="508" xr:uid="{67723690-2882-4950-A211-66EDF0C1FCCD}"/>
    <cellStyle name="Comma 3 2 4 2 2 4" xfId="675" xr:uid="{71D231AA-022D-407F-8520-CD9A035311D7}"/>
    <cellStyle name="Comma 3 2 4 2 3" xfId="249" xr:uid="{A167A283-E95D-423C-8785-911E752D79DE}"/>
    <cellStyle name="Comma 3 2 4 2 3 2" xfId="737" xr:uid="{47022A62-E2E8-4C7F-BDBA-7AC74A95A8EB}"/>
    <cellStyle name="Comma 3 2 4 2 4" xfId="411" xr:uid="{593EF07B-4214-4F47-A33D-6A2729FCB588}"/>
    <cellStyle name="Comma 3 2 4 2 5" xfId="576" xr:uid="{45F992A8-97C5-45FC-8C24-A0F895F3C81A}"/>
    <cellStyle name="Comma 3 2 4 3" xfId="163" xr:uid="{702B21D4-A4C3-48D1-9E00-1926937341CD}"/>
    <cellStyle name="Comma 3 2 4 3 2" xfId="318" xr:uid="{736486D2-F0BD-4996-A285-65233AC5B148}"/>
    <cellStyle name="Comma 3 2 4 3 2 2" xfId="812" xr:uid="{58D41AE4-4A6F-4B75-9ED2-9170FADE48F4}"/>
    <cellStyle name="Comma 3 2 4 3 3" xfId="480" xr:uid="{9E838931-E2B5-43F9-A0B7-39E8F667D302}"/>
    <cellStyle name="Comma 3 2 4 3 4" xfId="647" xr:uid="{AA18B5F7-17F9-42F1-9EA2-B52F085752CD}"/>
    <cellStyle name="Comma 3 2 4 4" xfId="111" xr:uid="{5DD88BD4-964E-4653-84D9-357AFE37A3B7}"/>
    <cellStyle name="Comma 3 2 4 4 2" xfId="271" xr:uid="{6FD2C619-B448-4012-9665-7FD5A9FDEEAE}"/>
    <cellStyle name="Comma 3 2 4 4 2 2" xfId="763" xr:uid="{A33CE337-E5B0-447B-8C7C-760330A11551}"/>
    <cellStyle name="Comma 3 2 4 4 3" xfId="433" xr:uid="{C4BEDA6C-0128-498D-B61F-BB33B11AC44F}"/>
    <cellStyle name="Comma 3 2 4 4 4" xfId="599" xr:uid="{5D5DA13E-2352-457D-814B-11EEC434B901}"/>
    <cellStyle name="Comma 3 2 4 5" xfId="221" xr:uid="{68E2685F-7B33-4989-951D-32A53DAA8FA9}"/>
    <cellStyle name="Comma 3 2 4 5 2" xfId="701" xr:uid="{ADFFC1CB-7AE2-4780-9346-57BFAC608F76}"/>
    <cellStyle name="Comma 3 2 4 6" xfId="382" xr:uid="{48552589-6A41-46DB-8C2B-57459F8B0125}"/>
    <cellStyle name="Comma 3 2 4 7" xfId="539" xr:uid="{26D416AF-759C-48C5-8E91-CF6F1B5949C8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2 2" xfId="851" xr:uid="{B61BD544-88A7-4C9A-A1C5-659B993AB804}"/>
    <cellStyle name="Comma 3 2 5 2 3" xfId="512" xr:uid="{2C61B937-2752-4479-B503-E295D08243B5}"/>
    <cellStyle name="Comma 3 2 5 2 4" xfId="679" xr:uid="{90AD21C3-C166-448D-8B40-1910FB58F075}"/>
    <cellStyle name="Comma 3 2 5 3" xfId="126" xr:uid="{A6ADBD42-1B13-4112-9C12-5834C7694769}"/>
    <cellStyle name="Comma 3 2 5 3 2" xfId="284" xr:uid="{39AA3646-8368-42FE-A7C5-F09E7B66C93A}"/>
    <cellStyle name="Comma 3 2 5 3 2 2" xfId="778" xr:uid="{FDCBC78F-6CE4-4C2F-8B08-A03662EB5EE6}"/>
    <cellStyle name="Comma 3 2 5 3 3" xfId="446" xr:uid="{549EA81D-A3E7-46FF-86B8-D1E62D7E1A0A}"/>
    <cellStyle name="Comma 3 2 5 3 4" xfId="612" xr:uid="{5654DF82-130B-47C6-93CD-9D46699E9C54}"/>
    <cellStyle name="Comma 3 2 5 4" xfId="253" xr:uid="{2D46765C-0782-478F-849B-E6BC67F969B2}"/>
    <cellStyle name="Comma 3 2 5 4 2" xfId="741" xr:uid="{6464DAB8-4205-4D45-BA6B-45162564E1CD}"/>
    <cellStyle name="Comma 3 2 5 5" xfId="415" xr:uid="{0AE1A17A-CC9F-4B5F-92B2-3FAB26A03E6D}"/>
    <cellStyle name="Comma 3 2 5 6" xfId="580" xr:uid="{D9BBF406-7297-4AC2-8E8E-F1BEFE54DEA4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2 2" xfId="833" xr:uid="{55FACE87-263D-49F0-BB80-79B7307CE1EB}"/>
    <cellStyle name="Comma 3 2 6 2 3" xfId="496" xr:uid="{D7AEDB40-7B31-42A4-AAC2-3A0943A2D118}"/>
    <cellStyle name="Comma 3 2 6 2 4" xfId="663" xr:uid="{A48B2D39-C29B-4CB7-B8EE-699FE646AE23}"/>
    <cellStyle name="Comma 3 2 6 3" xfId="139" xr:uid="{2BF3AD50-090E-4406-BB83-8DF26EB5006D}"/>
    <cellStyle name="Comma 3 2 6 3 2" xfId="297" xr:uid="{3FE94308-434F-4094-BCC2-02A6C8601600}"/>
    <cellStyle name="Comma 3 2 6 3 2 2" xfId="791" xr:uid="{26E46EFA-4643-46DF-9C43-38D76F5CD26F}"/>
    <cellStyle name="Comma 3 2 6 3 3" xfId="459" xr:uid="{046FC512-E9B3-4DB2-8820-A5CA58BC79EA}"/>
    <cellStyle name="Comma 3 2 6 3 4" xfId="625" xr:uid="{97D5EBCB-806B-4449-9B19-25488FBBCFBA}"/>
    <cellStyle name="Comma 3 2 6 4" xfId="237" xr:uid="{47FA7F21-7570-48F7-8E4E-503D8B7AF246}"/>
    <cellStyle name="Comma 3 2 6 4 2" xfId="723" xr:uid="{AFAE7F03-2578-430A-8BA5-B2C57DE345E0}"/>
    <cellStyle name="Comma 3 2 6 5" xfId="398" xr:uid="{E238047C-9C10-4B53-B7B5-4A4A6F300DB0}"/>
    <cellStyle name="Comma 3 2 6 6" xfId="561" xr:uid="{627AA601-8DA3-4FBB-9C72-38160AF03AD4}"/>
    <cellStyle name="Comma 3 2 7" xfId="150" xr:uid="{6336C040-53F6-4492-B555-CC71AA860BED}"/>
    <cellStyle name="Comma 3 2 7 2" xfId="305" xr:uid="{F6E5A1CA-F566-4997-A69E-2C37A8C08327}"/>
    <cellStyle name="Comma 3 2 7 2 2" xfId="799" xr:uid="{4C11EC69-F2D0-4D56-9E83-16980B6142E9}"/>
    <cellStyle name="Comma 3 2 7 3" xfId="467" xr:uid="{D74ED17D-27D5-4B0F-AC24-E01485612432}"/>
    <cellStyle name="Comma 3 2 7 4" xfId="634" xr:uid="{F39F0F6D-AEC2-4808-96E0-033EBD96D6DE}"/>
    <cellStyle name="Comma 3 2 8" xfId="97" xr:uid="{D8AEDAE0-E4BD-452F-B2B9-274AFEBA360A}"/>
    <cellStyle name="Comma 3 2 8 2" xfId="259" xr:uid="{DC1AD66B-A797-4FEA-B515-01CE48E1A6A8}"/>
    <cellStyle name="Comma 3 2 8 2 2" xfId="750" xr:uid="{8AB4784D-F154-46EA-84A8-714CFF50EB90}"/>
    <cellStyle name="Comma 3 2 8 3" xfId="421" xr:uid="{34630082-3884-4283-AA7A-33A17601CCE0}"/>
    <cellStyle name="Comma 3 2 8 4" xfId="586" xr:uid="{4A48ACB0-A3F5-46BF-AD75-541430CE657A}"/>
    <cellStyle name="Comma 3 2 9" xfId="208" xr:uid="{A20A3DF3-41DD-4B5F-8F45-CCF4C3D87381}"/>
    <cellStyle name="Comma 3 2 9 2" xfId="686" xr:uid="{86053944-B6C8-4C77-8B0A-52817A3B385A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2 2" xfId="818" xr:uid="{F8734FC4-FE34-4817-A581-E18000022BB5}"/>
    <cellStyle name="Comma 3 3 2 2 3" xfId="486" xr:uid="{D0FD4532-8A46-4FCD-BD32-9AE173071FD9}"/>
    <cellStyle name="Comma 3 3 2 2 4" xfId="653" xr:uid="{8694B79D-65CF-476B-B8E5-91E0B3D94FF1}"/>
    <cellStyle name="Comma 3 3 2 3" xfId="118" xr:uid="{E425EE10-1969-4B73-A61C-06C2F889B654}"/>
    <cellStyle name="Comma 3 3 2 3 2" xfId="277" xr:uid="{A0878BF4-01FF-49DC-98F5-9531F61C051F}"/>
    <cellStyle name="Comma 3 3 2 3 2 2" xfId="770" xr:uid="{07C1277C-E17F-46CB-B0B6-D37E6A787D9A}"/>
    <cellStyle name="Comma 3 3 2 3 3" xfId="439" xr:uid="{121AB0E0-7D6F-4BAE-82E0-58991CA13432}"/>
    <cellStyle name="Comma 3 3 2 3 4" xfId="605" xr:uid="{704B0E12-623E-4F98-B293-0F635AE82E90}"/>
    <cellStyle name="Comma 3 3 2 4" xfId="227" xr:uid="{843382CE-7C63-4B4D-ABCE-743F3A89406E}"/>
    <cellStyle name="Comma 3 3 2 4 2" xfId="708" xr:uid="{0A727B5B-7B2B-4349-8B6B-89F6A509AE75}"/>
    <cellStyle name="Comma 3 3 2 5" xfId="388" xr:uid="{EB16ECD7-DCC1-424E-9487-99B6B99BB391}"/>
    <cellStyle name="Comma 3 3 2 6" xfId="545" xr:uid="{EA898830-09E1-438E-8499-2DA7B3B5AE3C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2 2" xfId="829" xr:uid="{FAA77DD9-D38C-44E5-8EFE-EFC5885F8B18}"/>
    <cellStyle name="Comma 3 3 3 2 3" xfId="492" xr:uid="{261FE142-0380-4408-BD84-D16EE3D7B319}"/>
    <cellStyle name="Comma 3 3 3 2 4" xfId="659" xr:uid="{53A8107D-8BB8-4EA3-BE36-E91F051C4116}"/>
    <cellStyle name="Comma 3 3 3 3" xfId="132" xr:uid="{154E6F7E-06B1-4E3E-8E4E-CEE8E5DBAAB1}"/>
    <cellStyle name="Comma 3 3 3 3 2" xfId="290" xr:uid="{0ADA368B-9DAF-4A3E-B50A-64E6124CB0E3}"/>
    <cellStyle name="Comma 3 3 3 3 2 2" xfId="784" xr:uid="{308AC681-C325-4D89-8BBD-F1ADD079022D}"/>
    <cellStyle name="Comma 3 3 3 3 3" xfId="452" xr:uid="{EAB119F8-391D-4871-96CA-F8AA0A6254F9}"/>
    <cellStyle name="Comma 3 3 3 3 4" xfId="618" xr:uid="{733C0FEE-9BC0-42E4-9E14-1878524F0D0B}"/>
    <cellStyle name="Comma 3 3 3 4" xfId="233" xr:uid="{82BE0044-0101-4A8C-A8B9-F6E21753B9A7}"/>
    <cellStyle name="Comma 3 3 3 4 2" xfId="719" xr:uid="{8498AA91-3202-4E7B-9D16-27EA1457F698}"/>
    <cellStyle name="Comma 3 3 3 5" xfId="394" xr:uid="{ABD11DDD-EF7A-487D-A3E9-A7EBBE4E1FB4}"/>
    <cellStyle name="Comma 3 3 3 6" xfId="556" xr:uid="{2A6A4A23-2764-43E3-940B-FD57A03D5D9D}"/>
    <cellStyle name="Comma 3 3 4" xfId="156" xr:uid="{69674C9B-F34D-442E-961E-56E3ECC219CA}"/>
    <cellStyle name="Comma 3 3 4 2" xfId="311" xr:uid="{4AA65F9F-5880-4D93-ACC7-1AFB76C07205}"/>
    <cellStyle name="Comma 3 3 4 2 2" xfId="805" xr:uid="{10EFA686-80DA-43E0-A926-FCBE0BD52F94}"/>
    <cellStyle name="Comma 3 3 4 3" xfId="473" xr:uid="{50D2D1FE-14E1-44A2-8AC7-2E77F736DC02}"/>
    <cellStyle name="Comma 3 3 4 4" xfId="640" xr:uid="{C1449227-8C7F-420F-AE34-DF48F1C9D67A}"/>
    <cellStyle name="Comma 3 3 5" xfId="103" xr:uid="{9AB9CF08-DD8C-4F8C-B14A-61C7D57A863B}"/>
    <cellStyle name="Comma 3 3 5 2" xfId="264" xr:uid="{96203551-B990-44FD-B5EF-49EDF1CD6C3B}"/>
    <cellStyle name="Comma 3 3 5 2 2" xfId="756" xr:uid="{5B6F9AA1-6141-44D0-A47C-B6207B166969}"/>
    <cellStyle name="Comma 3 3 5 3" xfId="426" xr:uid="{838500AE-B830-4A2A-9CF0-51BA55F807EE}"/>
    <cellStyle name="Comma 3 3 5 4" xfId="591" xr:uid="{42AD6245-A29F-4917-A9A5-6E49530D6F8B}"/>
    <cellStyle name="Comma 3 3 6" xfId="214" xr:uid="{3CB94778-B8CC-4685-8A7A-1A55C2E61B2B}"/>
    <cellStyle name="Comma 3 3 6 2" xfId="693" xr:uid="{6D9C3A19-B5CD-4672-A02B-F8C11DC42001}"/>
    <cellStyle name="Comma 3 3 7" xfId="375" xr:uid="{4EDC4F66-E50C-4FF7-86A7-2F8A775D94FA}"/>
    <cellStyle name="Comma 3 3 8" xfId="532" xr:uid="{8AB2EED7-E369-44C2-B63F-E57581839CE1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2 2" xfId="832" xr:uid="{445244E8-BFC6-46C7-8E31-1B3340D105E7}"/>
    <cellStyle name="Comma 3 4 2 2 3" xfId="495" xr:uid="{38CA91FC-9EF3-48CD-A911-C1F9F592F14C}"/>
    <cellStyle name="Comma 3 4 2 2 4" xfId="662" xr:uid="{531B8211-8CDB-40B7-888E-F60897A4B426}"/>
    <cellStyle name="Comma 3 4 2 3" xfId="236" xr:uid="{71FF44F0-0DA0-40D6-BC05-96F160D81ED6}"/>
    <cellStyle name="Comma 3 4 2 3 2" xfId="722" xr:uid="{83D0BC7D-6CAC-40C3-B8BE-9C962F1DB0C5}"/>
    <cellStyle name="Comma 3 4 2 4" xfId="397" xr:uid="{85528BC3-F217-467E-8B64-59731B800C13}"/>
    <cellStyle name="Comma 3 4 2 5" xfId="560" xr:uid="{58E9BE45-BCB0-465A-907F-FB8CBD9A844A}"/>
    <cellStyle name="Comma 3 4 3" xfId="162" xr:uid="{9EFB4643-13FC-4EF2-BF3D-A1CE2EA65B52}"/>
    <cellStyle name="Comma 3 4 3 2" xfId="317" xr:uid="{E2BD6581-3B47-4BA5-A463-FCD33420F49E}"/>
    <cellStyle name="Comma 3 4 3 2 2" xfId="811" xr:uid="{53961826-2513-482D-9DE3-085635AD001E}"/>
    <cellStyle name="Comma 3 4 3 3" xfId="479" xr:uid="{EFE347FC-DADB-42EB-A3C7-2D2BFD95DCEF}"/>
    <cellStyle name="Comma 3 4 3 4" xfId="646" xr:uid="{DEAA51E1-8E95-48C8-B47E-6D746F60F349}"/>
    <cellStyle name="Comma 3 4 4" xfId="110" xr:uid="{43E9F01A-AE4B-4DCD-AD09-5D61D06FBDA3}"/>
    <cellStyle name="Comma 3 4 4 2" xfId="270" xr:uid="{50A4A1BA-FA52-4F5A-9BFE-B1411AB92770}"/>
    <cellStyle name="Comma 3 4 4 2 2" xfId="762" xr:uid="{9FEEB33C-92B3-4410-9E25-7DE3E45F160A}"/>
    <cellStyle name="Comma 3 4 4 3" xfId="432" xr:uid="{F294433D-90E9-41ED-9C7E-CA7465844911}"/>
    <cellStyle name="Comma 3 4 4 4" xfId="598" xr:uid="{26924CD8-B084-4D60-9722-8896BF0FA0B8}"/>
    <cellStyle name="Comma 3 4 5" xfId="220" xr:uid="{48B2D24D-C79A-4A63-8F1C-1135539FD87E}"/>
    <cellStyle name="Comma 3 4 5 2" xfId="700" xr:uid="{EE066574-821B-4684-86A2-C303FAF2FD9B}"/>
    <cellStyle name="Comma 3 4 6" xfId="381" xr:uid="{2A7E01DA-A6FA-4D83-8F69-6607166B3AC7}"/>
    <cellStyle name="Comma 3 4 7" xfId="538" xr:uid="{D1924AC3-E879-492E-8CF7-7E380508C4DA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2 2" xfId="838" xr:uid="{6DCA724C-EC9C-437C-9725-D94DA33B6AA9}"/>
    <cellStyle name="Comma 3 5 2 3" xfId="499" xr:uid="{34986401-E079-4089-95A8-0934B73FB1D4}"/>
    <cellStyle name="Comma 3 5 2 4" xfId="666" xr:uid="{1AFF3AD6-EE69-4C87-8AA2-CF865E99B94F}"/>
    <cellStyle name="Comma 3 5 3" xfId="125" xr:uid="{EC7C487E-1533-4104-8FF5-694E07CB0052}"/>
    <cellStyle name="Comma 3 5 3 2" xfId="283" xr:uid="{6ADBD083-EC87-4B5C-A00C-1CC698B4545B}"/>
    <cellStyle name="Comma 3 5 3 2 2" xfId="777" xr:uid="{1A714207-48BD-45D6-A516-E9A1C152C626}"/>
    <cellStyle name="Comma 3 5 3 3" xfId="445" xr:uid="{D148CE4A-679E-456E-AE3F-D129C2096D83}"/>
    <cellStyle name="Comma 3 5 3 4" xfId="611" xr:uid="{62A198E4-9F18-41E2-B31D-E218C97EC3F3}"/>
    <cellStyle name="Comma 3 5 4" xfId="240" xr:uid="{4F7AA05C-0875-461B-97AC-EBBECF07C451}"/>
    <cellStyle name="Comma 3 5 4 2" xfId="728" xr:uid="{76DE30BD-13ED-40E5-8311-D6F7293AA8AE}"/>
    <cellStyle name="Comma 3 5 5" xfId="402" xr:uid="{0ABF1276-0BCD-4F4C-A637-58CF0ED338B2}"/>
    <cellStyle name="Comma 3 5 6" xfId="566" xr:uid="{EC53359F-5B3A-412E-9ACA-26E3AF7CFE0F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2 2" xfId="842" xr:uid="{535964F1-9A4A-46E9-9A15-10CF235B9FAA}"/>
    <cellStyle name="Comma 3 6 2 3" xfId="503" xr:uid="{D4F31102-B48C-47E2-976C-F42374997708}"/>
    <cellStyle name="Comma 3 6 2 4" xfId="670" xr:uid="{2DD09068-9522-4536-A5F4-A185F5E6498C}"/>
    <cellStyle name="Comma 3 6 3" xfId="138" xr:uid="{B51A71CE-6B29-4775-9EAC-F649779E0498}"/>
    <cellStyle name="Comma 3 6 3 2" xfId="296" xr:uid="{6612DCC5-3E66-4F7C-9375-FBE981F41CA1}"/>
    <cellStyle name="Comma 3 6 3 2 2" xfId="790" xr:uid="{9A8736A5-1AF9-4965-8456-CDAE63617DB8}"/>
    <cellStyle name="Comma 3 6 3 3" xfId="458" xr:uid="{6188DC12-107A-43A2-A383-22E26A7A2EF5}"/>
    <cellStyle name="Comma 3 6 3 4" xfId="624" xr:uid="{27791204-44C5-4B2C-88DF-80B024CC5866}"/>
    <cellStyle name="Comma 3 6 4" xfId="244" xr:uid="{06AF8501-9D68-4F3D-A352-B5B4F8F52CD5}"/>
    <cellStyle name="Comma 3 6 4 2" xfId="732" xr:uid="{7DB958FF-FDFE-4255-8BC1-F1AAE4464A57}"/>
    <cellStyle name="Comma 3 6 5" xfId="406" xr:uid="{D2C2FC7E-3BFB-4EC9-B05C-05CD9DF34BFB}"/>
    <cellStyle name="Comma 3 6 6" xfId="570" xr:uid="{0503A305-54FD-4B5C-B364-864B9B4095B7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2 2" xfId="846" xr:uid="{F6E348C4-A871-45D6-BB79-C3D9326C15A9}"/>
    <cellStyle name="Comma 3 7 2 3" xfId="507" xr:uid="{C79B25D2-E817-4090-956C-B4D3EA5E79F5}"/>
    <cellStyle name="Comma 3 7 2 4" xfId="674" xr:uid="{9B1C806B-B3EA-4D0E-BB75-97A8DA1D9FE0}"/>
    <cellStyle name="Comma 3 7 3" xfId="248" xr:uid="{9073B52F-787D-4D6F-A646-D28FBA8FD391}"/>
    <cellStyle name="Comma 3 7 3 2" xfId="736" xr:uid="{0D47A2C7-5831-493F-86F0-0FE48F25F352}"/>
    <cellStyle name="Comma 3 7 4" xfId="410" xr:uid="{78CCE4B8-2DF7-4A15-9C2F-C4460A01194C}"/>
    <cellStyle name="Comma 3 7 5" xfId="575" xr:uid="{E6EFE0E7-09E7-4C25-9B7F-FA896D74E5FB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2 2" xfId="850" xr:uid="{FC58896E-0B02-407C-9C6C-345C8CDAE226}"/>
    <cellStyle name="Comma 3 8 2 3" xfId="511" xr:uid="{5E20C7AE-30DE-4671-AD8E-382387D087A5}"/>
    <cellStyle name="Comma 3 8 2 4" xfId="678" xr:uid="{FDA80320-3757-42B1-97DB-486D5ABBC131}"/>
    <cellStyle name="Comma 3 8 3" xfId="252" xr:uid="{970CF0CF-8223-4FBD-B087-7A27B619C0C3}"/>
    <cellStyle name="Comma 3 8 3 2" xfId="740" xr:uid="{9C62ADF3-7258-48F2-94F8-712BB1F943A5}"/>
    <cellStyle name="Comma 3 8 4" xfId="414" xr:uid="{2202AF65-6212-4B3B-9332-D19C9138BFDC}"/>
    <cellStyle name="Comma 3 8 5" xfId="579" xr:uid="{E685B258-1653-4303-AB3C-9FAB639A8A42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2 2" xfId="828" xr:uid="{4E3634FF-D44A-4651-92D7-8A6C36CB0B1D}"/>
    <cellStyle name="Comma 3 9 2 3" xfId="491" xr:uid="{13828F7E-C50D-4776-AACD-245F60FF37A3}"/>
    <cellStyle name="Comma 3 9 2 4" xfId="658" xr:uid="{83783B9C-225F-4FB0-B710-20A3FE1C45D0}"/>
    <cellStyle name="Comma 3 9 3" xfId="232" xr:uid="{057EB070-C17F-46BA-8A06-0B1FB45C0CE3}"/>
    <cellStyle name="Comma 3 9 3 2" xfId="718" xr:uid="{5721D7A5-DFE3-4158-B5DE-64EBB8677B72}"/>
    <cellStyle name="Comma 3 9 4" xfId="393" xr:uid="{100ADE53-A327-4C04-8F90-864AF7E09A96}"/>
    <cellStyle name="Comma 3 9 5" xfId="555" xr:uid="{49FFA4EF-7F82-438E-9DB0-DA0D45B42400}"/>
    <cellStyle name="Comma 4" xfId="7" xr:uid="{EDA9B2D7-65CB-474D-8A5C-38F5565C39C2}"/>
    <cellStyle name="Comma 4 10" xfId="520" xr:uid="{C0C3D529-ABDD-4031-9577-A32CCF875AD9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2 2" xfId="820" xr:uid="{D6BFA777-2501-4F9F-B2E6-1D49152A874D}"/>
    <cellStyle name="Comma 4 2 2 2 3" xfId="488" xr:uid="{14CB1053-A236-4560-A410-12A55D321C9A}"/>
    <cellStyle name="Comma 4 2 2 2 4" xfId="655" xr:uid="{3575D900-D5F6-4DF8-A300-2D40A43926CF}"/>
    <cellStyle name="Comma 4 2 2 3" xfId="120" xr:uid="{2F35B10B-8FC9-4D14-8004-CCB74FBADE97}"/>
    <cellStyle name="Comma 4 2 2 3 2" xfId="279" xr:uid="{7C9CD990-6792-48C4-9E18-72FA932AE78F}"/>
    <cellStyle name="Comma 4 2 2 3 2 2" xfId="772" xr:uid="{618EA08E-170C-45AF-A291-7F0176CE58D4}"/>
    <cellStyle name="Comma 4 2 2 3 3" xfId="441" xr:uid="{DB54E35F-4290-479E-AB09-F212B37E86BD}"/>
    <cellStyle name="Comma 4 2 2 3 4" xfId="607" xr:uid="{F52516C1-789F-4D8C-86A9-0CF0C07CFF8B}"/>
    <cellStyle name="Comma 4 2 2 4" xfId="229" xr:uid="{35FB8EEB-0DF1-4132-8E39-898845ACC11C}"/>
    <cellStyle name="Comma 4 2 2 4 2" xfId="710" xr:uid="{ECEA2945-802C-426C-8B00-48159492A923}"/>
    <cellStyle name="Comma 4 2 2 5" xfId="390" xr:uid="{62B49DE6-3682-4B43-9CDD-06F3D8AB1988}"/>
    <cellStyle name="Comma 4 2 2 6" xfId="547" xr:uid="{5B414136-C432-4043-B053-78C0CE6945C0}"/>
    <cellStyle name="Comma 4 2 3" xfId="134" xr:uid="{1625F49F-FE6D-4562-A444-02AA6E9FE980}"/>
    <cellStyle name="Comma 4 2 3 2" xfId="292" xr:uid="{864149BE-E399-4034-B6EF-40E9A2C70642}"/>
    <cellStyle name="Comma 4 2 3 2 2" xfId="786" xr:uid="{E18B3B20-9014-40B6-B27A-79F1B89B98DE}"/>
    <cellStyle name="Comma 4 2 3 3" xfId="454" xr:uid="{8C7421B6-2464-48A9-AB27-A12369F2CB30}"/>
    <cellStyle name="Comma 4 2 3 4" xfId="620" xr:uid="{EC59699E-5D8C-493D-BA5C-BED7550D7E96}"/>
    <cellStyle name="Comma 4 2 4" xfId="158" xr:uid="{1E100727-7B75-434B-B499-783D2A0D1E06}"/>
    <cellStyle name="Comma 4 2 4 2" xfId="313" xr:uid="{2812A62B-4123-484E-829E-58A61BFA8FE0}"/>
    <cellStyle name="Comma 4 2 4 2 2" xfId="807" xr:uid="{162A275D-6356-4EC8-A934-D4E5ECA93E1B}"/>
    <cellStyle name="Comma 4 2 4 3" xfId="475" xr:uid="{8D515E4A-3C32-45E8-8CF4-B57442C8114C}"/>
    <cellStyle name="Comma 4 2 4 4" xfId="642" xr:uid="{29B55BE8-960D-440E-A1F4-EF192F526A59}"/>
    <cellStyle name="Comma 4 2 5" xfId="105" xr:uid="{FA53D05C-FF40-4EF1-B96E-C1FC5160D035}"/>
    <cellStyle name="Comma 4 2 5 2" xfId="266" xr:uid="{6CAA7FAE-38FD-40CB-A08B-F6CF2201E3B5}"/>
    <cellStyle name="Comma 4 2 5 2 2" xfId="758" xr:uid="{BDDA45C1-A5D6-4509-9A43-496947EE0051}"/>
    <cellStyle name="Comma 4 2 5 3" xfId="428" xr:uid="{C6DF0228-451B-46C2-B63D-AC38DDB66EBC}"/>
    <cellStyle name="Comma 4 2 5 4" xfId="593" xr:uid="{329A5AB3-C9EC-4C57-94BA-4AC9BCA1C681}"/>
    <cellStyle name="Comma 4 2 6" xfId="216" xr:uid="{A97059FE-18E3-4604-9410-F799DF5637BD}"/>
    <cellStyle name="Comma 4 2 6 2" xfId="695" xr:uid="{B36B1C32-2189-4DA0-BED8-FCDFB09F883A}"/>
    <cellStyle name="Comma 4 2 7" xfId="377" xr:uid="{58FE8B95-CA69-45B7-B804-40C8600BC8E6}"/>
    <cellStyle name="Comma 4 2 8" xfId="534" xr:uid="{E2C67DE0-E9C3-487E-BB01-FCA4DEF328E8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2 2" xfId="813" xr:uid="{5A9ED74A-D773-47E9-97A2-AD3132274205}"/>
    <cellStyle name="Comma 4 3 2 3" xfId="481" xr:uid="{6E476ABB-5474-49D6-9275-710D80DCC9D1}"/>
    <cellStyle name="Comma 4 3 2 4" xfId="648" xr:uid="{91BE5676-3127-4D32-803D-DF57FAD41D25}"/>
    <cellStyle name="Comma 4 3 3" xfId="112" xr:uid="{EFEBA653-9C99-4C08-8018-D918C54DDBF5}"/>
    <cellStyle name="Comma 4 3 3 2" xfId="272" xr:uid="{309FE5B8-8518-481A-A492-92BFF62FA1E9}"/>
    <cellStyle name="Comma 4 3 3 2 2" xfId="764" xr:uid="{C86A0B70-058C-4598-AEEE-3E3047A10575}"/>
    <cellStyle name="Comma 4 3 3 3" xfId="434" xr:uid="{A7DD0CE7-66C2-4CBA-83DF-784006149E0E}"/>
    <cellStyle name="Comma 4 3 3 4" xfId="600" xr:uid="{7EDF5464-6DB9-4F03-9902-60EA3D037408}"/>
    <cellStyle name="Comma 4 3 4" xfId="222" xr:uid="{6075F8A9-0AF2-437F-AF0C-EB4705DC4911}"/>
    <cellStyle name="Comma 4 3 4 2" xfId="702" xr:uid="{944D0B17-78E0-431B-B0E2-BF7E05CBEB12}"/>
    <cellStyle name="Comma 4 3 5" xfId="383" xr:uid="{3C885562-F82A-405B-AF76-415CD2E68ABA}"/>
    <cellStyle name="Comma 4 3 6" xfId="540" xr:uid="{D57B57F9-5ED3-4256-A666-974E3069E909}"/>
    <cellStyle name="Comma 4 4" xfId="127" xr:uid="{937D80D5-403C-49EC-9EBE-A996FAFD28C4}"/>
    <cellStyle name="Comma 4 4 2" xfId="285" xr:uid="{71DAFB24-D303-4852-A8B0-2C02B569D91F}"/>
    <cellStyle name="Comma 4 4 2 2" xfId="779" xr:uid="{0DF56CDB-142F-437A-8D9E-8D107524B939}"/>
    <cellStyle name="Comma 4 4 3" xfId="447" xr:uid="{A23F181C-0D69-4717-BFE0-C473C4D16A06}"/>
    <cellStyle name="Comma 4 4 4" xfId="613" xr:uid="{4B914855-FDBD-499E-9B67-52CF988D066C}"/>
    <cellStyle name="Comma 4 5" xfId="140" xr:uid="{5817E2A3-7335-40E2-BEE4-1D43C442C6CE}"/>
    <cellStyle name="Comma 4 5 2" xfId="298" xr:uid="{54AFA608-23FC-437E-BAF5-44276B2929CC}"/>
    <cellStyle name="Comma 4 5 2 2" xfId="792" xr:uid="{6F069959-EF10-4BFC-BE4C-B63111B5F047}"/>
    <cellStyle name="Comma 4 5 3" xfId="460" xr:uid="{DB03812F-3CFA-4B09-B6BD-3779F1D43664}"/>
    <cellStyle name="Comma 4 5 4" xfId="626" xr:uid="{69418D50-A634-4506-BF70-D985C8AA46CD}"/>
    <cellStyle name="Comma 4 6" xfId="151" xr:uid="{0B5F92FD-D8A6-4797-A1B7-0C93B20B94CF}"/>
    <cellStyle name="Comma 4 6 2" xfId="306" xr:uid="{AB8FFB41-48AB-4911-889C-15DA32C63BFE}"/>
    <cellStyle name="Comma 4 6 2 2" xfId="800" xr:uid="{70F314F2-D091-4381-8970-B2A5EA4893CE}"/>
    <cellStyle name="Comma 4 6 3" xfId="468" xr:uid="{50DED13A-0698-4C7E-9F61-FEDCFEDD7345}"/>
    <cellStyle name="Comma 4 6 4" xfId="635" xr:uid="{7D4135A5-903B-45A8-8104-7B1303C8A79D}"/>
    <cellStyle name="Comma 4 7" xfId="98" xr:uid="{255599D0-627B-4ED8-94D4-555F6BC556A9}"/>
    <cellStyle name="Comma 4 7 2" xfId="260" xr:uid="{9E6D8DF2-4E7C-4F93-9E0D-1733697EE9A7}"/>
    <cellStyle name="Comma 4 7 2 2" xfId="751" xr:uid="{892B9897-0F5C-44D6-B821-138CC268E5DC}"/>
    <cellStyle name="Comma 4 7 3" xfId="422" xr:uid="{D19DDDD8-CDBD-4C2F-860A-8838A492077D}"/>
    <cellStyle name="Comma 4 7 4" xfId="587" xr:uid="{3335394E-B2E2-4BCE-A7DE-E47607A38E86}"/>
    <cellStyle name="Comma 4 8" xfId="209" xr:uid="{52331818-D9D9-466A-8FE5-97DED5D50856}"/>
    <cellStyle name="Comma 4 8 2" xfId="687" xr:uid="{5C2B3478-ACB0-4060-A853-2E9FA788A08E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2 2" xfId="815" xr:uid="{8D88415F-AC02-4B20-87C4-DCB9A3277672}"/>
    <cellStyle name="Comma 5 2 2 3" xfId="483" xr:uid="{BFD548DF-7065-46EE-8E3F-AF0695B0C9F3}"/>
    <cellStyle name="Comma 5 2 2 4" xfId="650" xr:uid="{EC23C5E1-D0DB-4C48-A05B-51AC51F34E5D}"/>
    <cellStyle name="Comma 5 2 3" xfId="115" xr:uid="{C2290F48-2831-47FC-86EC-0EDD41266D3C}"/>
    <cellStyle name="Comma 5 2 3 2" xfId="274" xr:uid="{E6CF45DE-3F5E-494A-8988-4B6B55907BAD}"/>
    <cellStyle name="Comma 5 2 3 2 2" xfId="767" xr:uid="{0F7ADBE1-B781-425A-86CC-F6D9FF848564}"/>
    <cellStyle name="Comma 5 2 3 3" xfId="436" xr:uid="{52920B73-D075-4976-BC50-41FD72F4E7E9}"/>
    <cellStyle name="Comma 5 2 3 4" xfId="602" xr:uid="{6160CE9D-07E8-4D64-9C6B-C7033417D5C9}"/>
    <cellStyle name="Comma 5 2 4" xfId="224" xr:uid="{208A3D37-C64D-4742-99A4-EF204EB15481}"/>
    <cellStyle name="Comma 5 2 4 2" xfId="705" xr:uid="{7F7EB7C0-7F0E-4F22-A368-E4587F8A0206}"/>
    <cellStyle name="Comma 5 2 5" xfId="385" xr:uid="{6BD2910B-29BE-431B-AAEB-C8D504BC39E4}"/>
    <cellStyle name="Comma 5 2 6" xfId="542" xr:uid="{2354100F-0891-4986-978B-B210AEC0BA26}"/>
    <cellStyle name="Comma 5 3" xfId="129" xr:uid="{4844C738-4C83-44C5-B516-C66CCE795F0C}"/>
    <cellStyle name="Comma 5 3 2" xfId="287" xr:uid="{C92CEB37-1295-4A4A-9059-4D7D357CA746}"/>
    <cellStyle name="Comma 5 3 2 2" xfId="781" xr:uid="{34C3F09B-4A09-4E77-988B-6625852ECDF9}"/>
    <cellStyle name="Comma 5 3 3" xfId="449" xr:uid="{306172B1-14C3-4F7E-B20D-D5A5159BAC39}"/>
    <cellStyle name="Comma 5 3 4" xfId="615" xr:uid="{FAF28A18-59A1-42C0-A8E3-7E8AC1C380F1}"/>
    <cellStyle name="Comma 5 4" xfId="135" xr:uid="{413C9C12-1FE4-4260-B5C6-45D49B91AE45}"/>
    <cellStyle name="Comma 5 4 2" xfId="293" xr:uid="{5AFC6F8B-6F46-4156-8A0E-02D1417DC8D2}"/>
    <cellStyle name="Comma 5 4 2 2" xfId="787" xr:uid="{E27DB1A1-F14A-479E-8A57-7832CC86750B}"/>
    <cellStyle name="Comma 5 4 3" xfId="455" xr:uid="{9D6CE23F-0FFC-4098-AFB9-46F9282D4B35}"/>
    <cellStyle name="Comma 5 4 4" xfId="621" xr:uid="{D81704BF-7181-448A-8C08-61E4D6C8F7F2}"/>
    <cellStyle name="Comma 5 5" xfId="153" xr:uid="{ED89D9DE-886A-4D3C-9543-0F878C222C2A}"/>
    <cellStyle name="Comma 5 5 2" xfId="308" xr:uid="{35393F1B-14D2-477C-BFBE-6FB47628F4D7}"/>
    <cellStyle name="Comma 5 5 2 2" xfId="802" xr:uid="{02E3696F-ADC1-4BF2-83C4-EDEAFEF82E3F}"/>
    <cellStyle name="Comma 5 5 3" xfId="470" xr:uid="{892FC10F-8203-4F66-9FF1-B792BDE87BCE}"/>
    <cellStyle name="Comma 5 5 4" xfId="637" xr:uid="{40EF01CC-FD2C-45B1-82B0-D4CDA7BE7B61}"/>
    <cellStyle name="Comma 5 6" xfId="93" xr:uid="{448B51F0-7334-44F3-B6EB-AB89C18C3AC3}"/>
    <cellStyle name="Comma 5 6 2" xfId="255" xr:uid="{2ABF6B2C-938A-4A6B-8C49-FFAC7B3070F0}"/>
    <cellStyle name="Comma 5 6 2 2" xfId="746" xr:uid="{5126A1D9-82A1-482F-8AA9-F00A441C0EAA}"/>
    <cellStyle name="Comma 5 6 3" xfId="417" xr:uid="{D2173C5A-E45D-4455-BC71-6EA97EB2E368}"/>
    <cellStyle name="Comma 5 6 4" xfId="582" xr:uid="{60FD8504-0CFD-4991-BC71-6CEC6F65349F}"/>
    <cellStyle name="Comma 5 7" xfId="211" xr:uid="{8E09C8C8-512C-48EF-9BE8-9DCEFA5ECC85}"/>
    <cellStyle name="Comma 5 7 2" xfId="690" xr:uid="{7F324D10-CD42-471B-9736-B74C3D7AC9B7}"/>
    <cellStyle name="Comma 5 8" xfId="372" xr:uid="{BFEE0289-6C6E-4A85-97D8-3280D6A7E81D}"/>
    <cellStyle name="Comma 5 9" xfId="529" xr:uid="{0BECBA21-9BB7-4EB9-913E-A534D647D24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2 2" xfId="808" xr:uid="{E6EF4B48-CFA0-4A30-8DD5-3E24DE97FCE3}"/>
    <cellStyle name="Comma 6 2 3" xfId="476" xr:uid="{15A8CAA5-5673-460C-A2B2-B1EEF92B721B}"/>
    <cellStyle name="Comma 6 2 4" xfId="643" xr:uid="{77E24C48-DD52-4746-BD5B-379832BA21DE}"/>
    <cellStyle name="Comma 6 3" xfId="100" xr:uid="{55CB13E7-CD43-44F8-A897-F40167BBC736}"/>
    <cellStyle name="Comma 6 3 2" xfId="261" xr:uid="{5B9D3EEF-06B8-4A0D-8A53-123D6E4D7C90}"/>
    <cellStyle name="Comma 6 3 2 2" xfId="753" xr:uid="{AB033AC4-C82C-43C2-9F78-AAF232191108}"/>
    <cellStyle name="Comma 6 3 3" xfId="423" xr:uid="{98B3182F-B95A-4882-A949-641928D70C86}"/>
    <cellStyle name="Comma 6 3 4" xfId="588" xr:uid="{32D42F5F-007A-40CE-988C-F9F7040879C8}"/>
    <cellStyle name="Comma 6 4" xfId="217" xr:uid="{5ED19DD7-46CD-4853-8169-3F953EC3D0BD}"/>
    <cellStyle name="Comma 6 4 2" xfId="697" xr:uid="{32DEB43E-E136-41E6-A1E9-44B08AF5D50B}"/>
    <cellStyle name="Comma 6 5" xfId="378" xr:uid="{D381FF7E-4F4A-4EE0-9CAA-0AC4EF58EC1B}"/>
    <cellStyle name="Comma 6 6" xfId="535" xr:uid="{B2EB9ABD-DB5C-4207-A617-FC80B7FBADD3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2 2" xfId="823" xr:uid="{ABAB2A64-AE57-4178-B8D7-01ED68B1C7F5}"/>
    <cellStyle name="Comma 7 2 3" xfId="489" xr:uid="{BC6D12B3-5E33-4886-AF32-ED876138CC2B}"/>
    <cellStyle name="Comma 7 2 4" xfId="656" xr:uid="{C05C31DE-5E84-46BF-A029-A4E8CBF210AA}"/>
    <cellStyle name="Comma 7 3" xfId="107" xr:uid="{39FEF33A-9002-4408-BE40-8B9DD1E5D81F}"/>
    <cellStyle name="Comma 7 3 2" xfId="267" xr:uid="{B3FB77CC-DCDF-463C-960F-5587C899983E}"/>
    <cellStyle name="Comma 7 3 2 2" xfId="759" xr:uid="{C2E586AC-53EE-4F15-BB2E-56F8C7C7DF75}"/>
    <cellStyle name="Comma 7 3 3" xfId="429" xr:uid="{C63553C3-D14B-4823-AA1C-498811CE8BA2}"/>
    <cellStyle name="Comma 7 3 4" xfId="595" xr:uid="{C53801D8-3F70-49F9-8CEA-7FB1F9669F65}"/>
    <cellStyle name="Comma 7 4" xfId="230" xr:uid="{D7DF8D23-FED3-4895-9273-9D5F0CDD9A96}"/>
    <cellStyle name="Comma 7 4 2" xfId="713" xr:uid="{1956EC1F-D517-4220-876A-F1ED0FE89847}"/>
    <cellStyle name="Comma 7 5" xfId="391" xr:uid="{4C8012FC-FF49-42C9-A71C-66A40E388A33}"/>
    <cellStyle name="Comma 7 6" xfId="548" xr:uid="{AA4FBEF4-6868-4A48-85CC-FE213A71055B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2 2" xfId="852" xr:uid="{F1E2559F-1418-4C35-BE13-469D8EED3267}"/>
    <cellStyle name="Comma 8 2 3" xfId="513" xr:uid="{06518FCC-6F79-4C85-93EA-0675580F7E6E}"/>
    <cellStyle name="Comma 8 2 4" xfId="680" xr:uid="{9AB1E9C2-C525-4CBF-A0DE-C1020CA79E29}"/>
    <cellStyle name="Comma 8 3" xfId="144" xr:uid="{3C1B98C9-CB91-4C12-B7B9-255EE7E4CFF5}"/>
    <cellStyle name="Comma 8 3 2" xfId="300" xr:uid="{1DBF309D-EEFA-419E-B92E-9D860F284C7C}"/>
    <cellStyle name="Comma 8 3 2 2" xfId="794" xr:uid="{FA8BEB54-DC5E-4D41-9A04-F93D31E6AC9E}"/>
    <cellStyle name="Comma 8 3 3" xfId="462" xr:uid="{3362C988-9B31-4928-9B90-6C0883F60C56}"/>
    <cellStyle name="Comma 8 3 4" xfId="628" xr:uid="{CC3D077B-7B1F-4358-A970-4DBC05D34FE1}"/>
    <cellStyle name="Comma 8 4" xfId="122" xr:uid="{1DDD8A95-E735-438C-BCD3-8AFE2D61ABEF}"/>
    <cellStyle name="Comma 8 4 2" xfId="280" xr:uid="{6A4C5357-F372-4C5D-9132-6B0E7A8DBB5E}"/>
    <cellStyle name="Comma 8 4 2 2" xfId="774" xr:uid="{EEF13918-75FB-4B87-9450-B49ABA94B54D}"/>
    <cellStyle name="Comma 8 4 3" xfId="442" xr:uid="{6541FBB2-4888-4D0E-9ACE-408A6D5F7B80}"/>
    <cellStyle name="Comma 8 4 4" xfId="608" xr:uid="{7D31B7EA-3EC6-48F4-9E55-71BFB8AF1F6D}"/>
    <cellStyle name="Comma 8 5" xfId="254" xr:uid="{4FC025C3-12C2-487F-9C3E-340F61809CC1}"/>
    <cellStyle name="Comma 8 5 2" xfId="744" xr:uid="{3F466405-31BE-453B-B75E-69A50521FC6F}"/>
    <cellStyle name="Comma 8 6" xfId="416" xr:uid="{ED6D4FE4-5316-46C8-B6FB-936410026C9C}"/>
    <cellStyle name="Comma 8 7" xfId="581" xr:uid="{6BBDC0F1-2362-4EC8-A0F9-3B826CB6B62E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2 2" xfId="795" xr:uid="{FEEF62BE-1E07-4C1F-9A24-CDC84743DC88}"/>
    <cellStyle name="Comma 9 2 3" xfId="463" xr:uid="{EE8E4846-7AE4-409E-9FB5-9A2AF488AAF6}"/>
    <cellStyle name="Comma 9 2 4" xfId="630" xr:uid="{9F2CE0F4-FE62-43DF-A31A-B7ED1C2A5A91}"/>
    <cellStyle name="Comma 9 3" xfId="299" xr:uid="{8043233C-4D7F-4CA6-B541-7E836030D788}"/>
    <cellStyle name="Comma 9 3 2" xfId="793" xr:uid="{60F5DD40-0BD9-492F-B353-BC267EA832E0}"/>
    <cellStyle name="Comma 9 4" xfId="461" xr:uid="{F6D86B4D-A252-4C0A-B8AB-7EFA7A5D2DCC}"/>
    <cellStyle name="Comma 9 5" xfId="627" xr:uid="{59AD4C7E-8F7A-407E-9D13-7303C4ED0E6F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0 2" xfId="550" xr:uid="{1E83907D-80DE-4B56-AF61-578E3D40E42C}"/>
    <cellStyle name="Normal 11" xfId="62" xr:uid="{72C2B803-E902-4910-A4E9-0F8831BE0F70}"/>
    <cellStyle name="Normal 11 2" xfId="557" xr:uid="{EA00B7A6-DC09-418D-A82A-3B838EF63143}"/>
    <cellStyle name="Normal 12" xfId="80" xr:uid="{13609235-6798-4800-92BD-BACB65BC46D0}"/>
    <cellStyle name="Normal 12 2" xfId="572" xr:uid="{7ADD517A-1C28-4E44-B827-73857B84F146}"/>
    <cellStyle name="Normal 13" xfId="46" xr:uid="{837DBDAC-A5A7-4A26-8B71-11F6141E79A3}"/>
    <cellStyle name="Normal 13 2" xfId="173" xr:uid="{D79C3C6D-269C-43A2-972E-DB9A8768E855}"/>
    <cellStyle name="Normal 13 2 2" xfId="822" xr:uid="{8408AB3D-7EC2-48D1-8583-97471D9A7A42}"/>
    <cellStyle name="Normal 13 3" xfId="712" xr:uid="{4A01705A-B904-4356-B18D-B5343BB8EAC2}"/>
    <cellStyle name="Normal 14" xfId="145" xr:uid="{2E23E46F-DAB0-4FFE-9321-61F39AC2A643}"/>
    <cellStyle name="Normal 14 2" xfId="629" xr:uid="{EFC7B9E7-198C-43A4-A5C0-D95542EA2472}"/>
    <cellStyle name="Normal 15" xfId="92" xr:uid="{9CBCE680-9437-4B1D-B2C3-6F9437B35E73}"/>
    <cellStyle name="Normal 15 2" xfId="745" xr:uid="{306E4561-9F00-4352-9B20-274A7FF00985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17 2" xfId="681" xr:uid="{124D7B3F-55F9-4FEA-A31D-9E689A35C2F8}"/>
    <cellStyle name="Normal 18" xfId="853" xr:uid="{9390A78F-1C41-4CA3-A687-511ACF5576E4}"/>
    <cellStyle name="Normal 19" xfId="514" xr:uid="{A9B190FC-8479-4489-8787-0F5E4903C400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2 2 2" xfId="521" xr:uid="{733BF713-76EC-48AB-9ECB-4082153297B4}"/>
    <cellStyle name="Normal 2 3" xfId="13" xr:uid="{9582AA67-FC85-444D-AB25-3116083DAEEB}"/>
    <cellStyle name="Normal 2 3 2" xfId="522" xr:uid="{727F13F6-030D-421D-9525-B9EA3DC60573}"/>
    <cellStyle name="Normal 2 4" xfId="14" xr:uid="{5B4EB9B3-76FB-4B60-ADE1-2AA40B645F2A}"/>
    <cellStyle name="Normal 2 4 2" xfId="523" xr:uid="{3DF75010-B1CC-4025-9B47-E44965275AE2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2 2 2 2" xfId="834" xr:uid="{4D3C5BB1-32CB-4E6B-9A0B-16D800E07175}"/>
    <cellStyle name="Normal 3 2 2 3" xfId="724" xr:uid="{7C82E4DC-F9E4-4E21-B8E1-F7CA1E313434}"/>
    <cellStyle name="Normal 3 2 3" xfId="525" xr:uid="{24DA4F5F-37F8-4EA2-836C-4A1270156FAC}"/>
    <cellStyle name="Normal 3 3" xfId="17" xr:uid="{023E0B35-F842-4942-9AE7-39DA83F6998B}"/>
    <cellStyle name="Normal 3 3 2" xfId="526" xr:uid="{7E71D093-1682-4AED-B7D6-4FCBE1025A03}"/>
    <cellStyle name="Normal 3 4" xfId="52" xr:uid="{12204D42-8607-4335-8C03-8D2893BE9FA8}"/>
    <cellStyle name="Normal 3 4 2" xfId="177" xr:uid="{34FB0234-95E7-4FC3-AD6B-BF102CF75C7A}"/>
    <cellStyle name="Normal 3 4 2 2" xfId="826" xr:uid="{3C4D988F-8209-4009-B949-EFF88FB9B70F}"/>
    <cellStyle name="Normal 3 4 3" xfId="716" xr:uid="{B8BE54EC-A83D-4A40-B853-9391A542EF2A}"/>
    <cellStyle name="Normal 3 5" xfId="524" xr:uid="{5FC57B74-523A-4785-AB55-AB9684CFD617}"/>
    <cellStyle name="Normal 4" xfId="18" xr:uid="{4A499DF9-CBE4-4226-98E3-A332A322D909}"/>
    <cellStyle name="Normal 4 2" xfId="69" xr:uid="{E72689AD-0168-49E5-A5DD-7F40BDC0B77B}"/>
    <cellStyle name="Normal 4 2 2" xfId="562" xr:uid="{9B3C351F-8440-442E-B835-71CA4B7BEA3B}"/>
    <cellStyle name="Normal 4 3" xfId="370" xr:uid="{FF555DCF-9C32-4175-9E41-DB11615BB643}"/>
    <cellStyle name="Normal 4 4" xfId="354" xr:uid="{10DB591F-8B0C-4849-A74B-8B304AB12F5B}"/>
    <cellStyle name="Normal 4 5" xfId="527" xr:uid="{7D85DDC0-2ABB-4112-A840-025A4C26612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2 2 2" xfId="821" xr:uid="{909053EA-2970-435A-95AF-C752E72432B9}"/>
    <cellStyle name="Normal 5 2 2 3" xfId="711" xr:uid="{088CB639-4B76-4DD4-8743-BF676DE559C7}"/>
    <cellStyle name="Normal 5 2 3" xfId="90" xr:uid="{293B13D9-2B53-45A6-B43F-C01188DAEBA6}"/>
    <cellStyle name="Normal 5 2 3 2" xfId="743" xr:uid="{2C57719A-761D-48CD-87D1-247347843E5D}"/>
    <cellStyle name="Normal 5 2 4" xfId="121" xr:uid="{5E8CE09A-DF11-4816-BF96-B9C4CBF33796}"/>
    <cellStyle name="Normal 5 2 4 2" xfId="773" xr:uid="{1111EF05-F4FC-43FD-BA00-FE0FAB5D6192}"/>
    <cellStyle name="Normal 5 2 5" xfId="696" xr:uid="{557A04E6-4D91-4F13-84B8-D244EF9EB5F9}"/>
    <cellStyle name="Normal 5 3" xfId="37" xr:uid="{56C45CC6-9D08-4F7F-82EB-0E597B5F7F9E}"/>
    <cellStyle name="Normal 5 3 2" xfId="113" xr:uid="{4843E492-2EBC-4D1C-874F-EFBFEA7F7776}"/>
    <cellStyle name="Normal 5 3 2 2" xfId="765" xr:uid="{D718614F-FF80-486A-B422-EC627E5A4ABF}"/>
    <cellStyle name="Normal 5 3 3" xfId="703" xr:uid="{2E759458-7119-4F83-B7FA-EFD88F4D689C}"/>
    <cellStyle name="Normal 5 4" xfId="48" xr:uid="{F60537B9-A8C0-4F5E-A1B8-30508EEFAE58}"/>
    <cellStyle name="Normal 5 4 2" xfId="549" xr:uid="{7761C901-B9DB-4C6E-A4A6-15F230767013}"/>
    <cellStyle name="Normal 5 5" xfId="89" xr:uid="{988A66A0-0A71-4CB7-8019-45C14725E729}"/>
    <cellStyle name="Normal 5 5 2" xfId="742" xr:uid="{D1F06E19-327F-4C8C-8064-72E014186664}"/>
    <cellStyle name="Normal 5 6" xfId="688" xr:uid="{0DE82854-B4E9-4BAC-84A8-0439B100276F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3 2" xfId="825" xr:uid="{BD3FECC9-B61E-435A-B8BB-0B93FCE033C6}"/>
    <cellStyle name="Normal 6 4" xfId="106" xr:uid="{080EBB74-D2EA-448F-A281-E3D63A276AE2}"/>
    <cellStyle name="Normal 6 4 2" xfId="594" xr:uid="{A025101B-D991-4806-8E95-C644BA0CE2FB}"/>
    <cellStyle name="Normal 6 5" xfId="715" xr:uid="{8C2FEFE5-5DBE-490A-AF09-C28B62255DD0}"/>
    <cellStyle name="Normal 7" xfId="49" xr:uid="{CD3E86BB-3FD9-4FED-B27D-BA65ECA40EFF}"/>
    <cellStyle name="Normal 7 2" xfId="175" xr:uid="{671E7A99-D142-4DF5-B17E-EFD9DE545943}"/>
    <cellStyle name="Normal 7 2 2" xfId="824" xr:uid="{6A7A720E-E9B6-4A6D-B97D-67BA28180A3D}"/>
    <cellStyle name="Normal 7 3" xfId="714" xr:uid="{EB1AE7B2-955F-478B-BE8D-E924799CD4F5}"/>
    <cellStyle name="Normal 8" xfId="56" xr:uid="{C1AED6FF-F81E-44F7-BDD6-A51B05EF6445}"/>
    <cellStyle name="Normal 8 2" xfId="57" xr:uid="{B4B4A6AB-8E31-4090-BFF6-02DBCDA65233}"/>
    <cellStyle name="Normal 8 2 2" xfId="553" xr:uid="{3227ED50-AEB4-4821-8677-9AADFB5DA44E}"/>
    <cellStyle name="Normal 8 3" xfId="552" xr:uid="{E8F09B74-0A25-4163-9CA4-CFC504D580EF}"/>
    <cellStyle name="Normal 9" xfId="59" xr:uid="{1CC834DC-8AFD-4C37-965E-C020CD494A03}"/>
    <cellStyle name="Normal 9 2" xfId="554" xr:uid="{3BA71CB5-AA24-4013-9094-41CAC36A9769}"/>
    <cellStyle name="Note 2" xfId="70" xr:uid="{35319198-3B29-49A5-A1D4-09BEE7C96168}"/>
    <cellStyle name="Note 2 2" xfId="186" xr:uid="{AC713CD0-6607-4B61-876B-33A8DD920D6B}"/>
    <cellStyle name="Note 2 2 2" xfId="835" xr:uid="{92451E4D-74E4-4CAA-A04E-27A8AE9D7B2C}"/>
    <cellStyle name="Note 2 3" xfId="725" xr:uid="{A103B35E-8F97-4E65-8955-1E3C3AEA10B2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2 5" xfId="563" xr:uid="{0EE991FC-6F80-4602-841B-3897E21142F1}"/>
    <cellStyle name="Percent 3" xfId="99" xr:uid="{91AB0697-506E-40B8-B04F-201AAC12808A}"/>
    <cellStyle name="Percent 3 2" xfId="752" xr:uid="{5D776FCA-7B80-488B-A087-4C10881D1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8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data!$B$77:$BA$77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data_orig!$B$79:$BA$79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CCC-805B-F08DD133A03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B-4CCC-805B-F08DD133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Occurring in England</a:t>
            </a:r>
            <a:r>
              <a:rPr lang="en-GB" baseline="0"/>
              <a:t> and Wales from 2000-2021</a:t>
            </a:r>
            <a:endParaRPr lang="en-GB"/>
          </a:p>
          <a:p>
            <a:pPr>
              <a:defRPr/>
            </a:pPr>
            <a:r>
              <a:rPr lang="en-GB"/>
              <a:t>All figures based on date of occurrence, rather than date of registration</a:t>
            </a:r>
          </a:p>
          <a:p>
            <a:pPr>
              <a:defRPr/>
            </a:pPr>
            <a:r>
              <a:rPr lang="en-GB" sz="1200"/>
              <a:t>Source: Office for National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data!$A$58</c:f>
              <c:strCache>
                <c:ptCount val="1"/>
                <c:pt idx="0">
                  <c:v>20 year min</c:v>
                </c:pt>
              </c:strCache>
            </c:strRef>
          </c:tx>
          <c:spPr>
            <a:noFill/>
            <a:ln>
              <a:noFill/>
              <a:prstDash val="solid"/>
            </a:ln>
            <a:effectLst/>
          </c:spPr>
          <c:cat>
            <c:numRef>
              <c:f>data!$B$1:$BA$1</c:f>
              <c:numCache>
                <c:formatCode>d\-mmm\-yy</c:formatCode>
                <c:ptCount val="52"/>
                <c:pt idx="0">
                  <c:v>44050</c:v>
                </c:pt>
                <c:pt idx="1">
                  <c:v>44057</c:v>
                </c:pt>
                <c:pt idx="2">
                  <c:v>44064</c:v>
                </c:pt>
                <c:pt idx="3">
                  <c:v>44071</c:v>
                </c:pt>
                <c:pt idx="4">
                  <c:v>44078</c:v>
                </c:pt>
                <c:pt idx="5">
                  <c:v>44085</c:v>
                </c:pt>
                <c:pt idx="6">
                  <c:v>44092</c:v>
                </c:pt>
                <c:pt idx="7">
                  <c:v>44099</c:v>
                </c:pt>
                <c:pt idx="8">
                  <c:v>44106</c:v>
                </c:pt>
                <c:pt idx="9">
                  <c:v>44113</c:v>
                </c:pt>
                <c:pt idx="10">
                  <c:v>44120</c:v>
                </c:pt>
                <c:pt idx="11">
                  <c:v>44127</c:v>
                </c:pt>
                <c:pt idx="12">
                  <c:v>44134</c:v>
                </c:pt>
                <c:pt idx="13">
                  <c:v>44141</c:v>
                </c:pt>
                <c:pt idx="14">
                  <c:v>44148</c:v>
                </c:pt>
                <c:pt idx="15">
                  <c:v>44155</c:v>
                </c:pt>
                <c:pt idx="16">
                  <c:v>44162</c:v>
                </c:pt>
                <c:pt idx="17">
                  <c:v>44169</c:v>
                </c:pt>
                <c:pt idx="18">
                  <c:v>44176</c:v>
                </c:pt>
                <c:pt idx="19">
                  <c:v>44183</c:v>
                </c:pt>
                <c:pt idx="20">
                  <c:v>44190</c:v>
                </c:pt>
                <c:pt idx="21">
                  <c:v>44197</c:v>
                </c:pt>
                <c:pt idx="22">
                  <c:v>44204</c:v>
                </c:pt>
                <c:pt idx="23">
                  <c:v>44211</c:v>
                </c:pt>
                <c:pt idx="24">
                  <c:v>44218</c:v>
                </c:pt>
                <c:pt idx="25">
                  <c:v>44225</c:v>
                </c:pt>
                <c:pt idx="26">
                  <c:v>44232</c:v>
                </c:pt>
                <c:pt idx="27">
                  <c:v>44239</c:v>
                </c:pt>
                <c:pt idx="28">
                  <c:v>44246</c:v>
                </c:pt>
                <c:pt idx="29">
                  <c:v>44253</c:v>
                </c:pt>
                <c:pt idx="30">
                  <c:v>44260</c:v>
                </c:pt>
                <c:pt idx="31">
                  <c:v>44267</c:v>
                </c:pt>
                <c:pt idx="32">
                  <c:v>44274</c:v>
                </c:pt>
                <c:pt idx="33">
                  <c:v>44281</c:v>
                </c:pt>
                <c:pt idx="34">
                  <c:v>44288</c:v>
                </c:pt>
                <c:pt idx="35">
                  <c:v>44295</c:v>
                </c:pt>
                <c:pt idx="36">
                  <c:v>44302</c:v>
                </c:pt>
                <c:pt idx="37">
                  <c:v>44309</c:v>
                </c:pt>
                <c:pt idx="38">
                  <c:v>44316</c:v>
                </c:pt>
                <c:pt idx="39">
                  <c:v>44323</c:v>
                </c:pt>
                <c:pt idx="40">
                  <c:v>44330</c:v>
                </c:pt>
                <c:pt idx="41">
                  <c:v>44337</c:v>
                </c:pt>
                <c:pt idx="42">
                  <c:v>44344</c:v>
                </c:pt>
                <c:pt idx="43">
                  <c:v>44351</c:v>
                </c:pt>
                <c:pt idx="44">
                  <c:v>44358</c:v>
                </c:pt>
                <c:pt idx="45">
                  <c:v>44365</c:v>
                </c:pt>
                <c:pt idx="46">
                  <c:v>44372</c:v>
                </c:pt>
                <c:pt idx="47">
                  <c:v>44379</c:v>
                </c:pt>
                <c:pt idx="48">
                  <c:v>44386</c:v>
                </c:pt>
                <c:pt idx="49">
                  <c:v>44393</c:v>
                </c:pt>
                <c:pt idx="50">
                  <c:v>44400</c:v>
                </c:pt>
                <c:pt idx="51">
                  <c:v>44407</c:v>
                </c:pt>
              </c:numCache>
            </c:numRef>
          </c:cat>
          <c:val>
            <c:numRef>
              <c:f>data!$B$58:$BA$58</c:f>
              <c:numCache>
                <c:formatCode>#,##0</c:formatCode>
                <c:ptCount val="52"/>
                <c:pt idx="0">
                  <c:v>8069</c:v>
                </c:pt>
                <c:pt idx="1">
                  <c:v>8112</c:v>
                </c:pt>
                <c:pt idx="2">
                  <c:v>8076</c:v>
                </c:pt>
                <c:pt idx="3">
                  <c:v>8172</c:v>
                </c:pt>
                <c:pt idx="4">
                  <c:v>8267</c:v>
                </c:pt>
                <c:pt idx="5">
                  <c:v>8457</c:v>
                </c:pt>
                <c:pt idx="6">
                  <c:v>8478</c:v>
                </c:pt>
                <c:pt idx="7">
                  <c:v>8504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9176</c:v>
                </c:pt>
                <c:pt idx="12">
                  <c:v>9146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9428</c:v>
                </c:pt>
                <c:pt idx="17">
                  <c:v>9630</c:v>
                </c:pt>
                <c:pt idx="18">
                  <c:v>9797</c:v>
                </c:pt>
                <c:pt idx="19">
                  <c:v>9948</c:v>
                </c:pt>
                <c:pt idx="20">
                  <c:v>10323</c:v>
                </c:pt>
                <c:pt idx="21">
                  <c:v>10732</c:v>
                </c:pt>
                <c:pt idx="22">
                  <c:v>10310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9338</c:v>
                </c:pt>
                <c:pt idx="34">
                  <c:v>9346</c:v>
                </c:pt>
                <c:pt idx="35">
                  <c:v>9143</c:v>
                </c:pt>
                <c:pt idx="36">
                  <c:v>9239</c:v>
                </c:pt>
                <c:pt idx="37">
                  <c:v>8885</c:v>
                </c:pt>
                <c:pt idx="38">
                  <c:v>8854</c:v>
                </c:pt>
                <c:pt idx="39">
                  <c:v>8732</c:v>
                </c:pt>
                <c:pt idx="40">
                  <c:v>8801</c:v>
                </c:pt>
                <c:pt idx="41">
                  <c:v>8743</c:v>
                </c:pt>
                <c:pt idx="42">
                  <c:v>8765</c:v>
                </c:pt>
                <c:pt idx="43">
                  <c:v>8527</c:v>
                </c:pt>
                <c:pt idx="44">
                  <c:v>8331</c:v>
                </c:pt>
                <c:pt idx="45">
                  <c:v>8551</c:v>
                </c:pt>
                <c:pt idx="46">
                  <c:v>8383</c:v>
                </c:pt>
                <c:pt idx="47">
                  <c:v>8403</c:v>
                </c:pt>
                <c:pt idx="48">
                  <c:v>8106</c:v>
                </c:pt>
                <c:pt idx="49">
                  <c:v>8177</c:v>
                </c:pt>
                <c:pt idx="50">
                  <c:v>8185</c:v>
                </c:pt>
                <c:pt idx="51">
                  <c:v>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0-47A3-8EA3-BD4ECC9839A3}"/>
            </c:ext>
          </c:extLst>
        </c:ser>
        <c:ser>
          <c:idx val="0"/>
          <c:order val="1"/>
          <c:tx>
            <c:strRef>
              <c:f>data!$A$61</c:f>
              <c:strCache>
                <c:ptCount val="1"/>
                <c:pt idx="0">
                  <c:v>20 year range - min and max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cat>
            <c:numRef>
              <c:f>data!$B$1:$BA$1</c:f>
              <c:numCache>
                <c:formatCode>d\-mmm\-yy</c:formatCode>
                <c:ptCount val="52"/>
                <c:pt idx="0">
                  <c:v>44050</c:v>
                </c:pt>
                <c:pt idx="1">
                  <c:v>44057</c:v>
                </c:pt>
                <c:pt idx="2">
                  <c:v>44064</c:v>
                </c:pt>
                <c:pt idx="3">
                  <c:v>44071</c:v>
                </c:pt>
                <c:pt idx="4">
                  <c:v>44078</c:v>
                </c:pt>
                <c:pt idx="5">
                  <c:v>44085</c:v>
                </c:pt>
                <c:pt idx="6">
                  <c:v>44092</c:v>
                </c:pt>
                <c:pt idx="7">
                  <c:v>44099</c:v>
                </c:pt>
                <c:pt idx="8">
                  <c:v>44106</c:v>
                </c:pt>
                <c:pt idx="9">
                  <c:v>44113</c:v>
                </c:pt>
                <c:pt idx="10">
                  <c:v>44120</c:v>
                </c:pt>
                <c:pt idx="11">
                  <c:v>44127</c:v>
                </c:pt>
                <c:pt idx="12">
                  <c:v>44134</c:v>
                </c:pt>
                <c:pt idx="13">
                  <c:v>44141</c:v>
                </c:pt>
                <c:pt idx="14">
                  <c:v>44148</c:v>
                </c:pt>
                <c:pt idx="15">
                  <c:v>44155</c:v>
                </c:pt>
                <c:pt idx="16">
                  <c:v>44162</c:v>
                </c:pt>
                <c:pt idx="17">
                  <c:v>44169</c:v>
                </c:pt>
                <c:pt idx="18">
                  <c:v>44176</c:v>
                </c:pt>
                <c:pt idx="19">
                  <c:v>44183</c:v>
                </c:pt>
                <c:pt idx="20">
                  <c:v>44190</c:v>
                </c:pt>
                <c:pt idx="21">
                  <c:v>44197</c:v>
                </c:pt>
                <c:pt idx="22">
                  <c:v>44204</c:v>
                </c:pt>
                <c:pt idx="23">
                  <c:v>44211</c:v>
                </c:pt>
                <c:pt idx="24">
                  <c:v>44218</c:v>
                </c:pt>
                <c:pt idx="25">
                  <c:v>44225</c:v>
                </c:pt>
                <c:pt idx="26">
                  <c:v>44232</c:v>
                </c:pt>
                <c:pt idx="27">
                  <c:v>44239</c:v>
                </c:pt>
                <c:pt idx="28">
                  <c:v>44246</c:v>
                </c:pt>
                <c:pt idx="29">
                  <c:v>44253</c:v>
                </c:pt>
                <c:pt idx="30">
                  <c:v>44260</c:v>
                </c:pt>
                <c:pt idx="31">
                  <c:v>44267</c:v>
                </c:pt>
                <c:pt idx="32">
                  <c:v>44274</c:v>
                </c:pt>
                <c:pt idx="33">
                  <c:v>44281</c:v>
                </c:pt>
                <c:pt idx="34">
                  <c:v>44288</c:v>
                </c:pt>
                <c:pt idx="35">
                  <c:v>44295</c:v>
                </c:pt>
                <c:pt idx="36">
                  <c:v>44302</c:v>
                </c:pt>
                <c:pt idx="37">
                  <c:v>44309</c:v>
                </c:pt>
                <c:pt idx="38">
                  <c:v>44316</c:v>
                </c:pt>
                <c:pt idx="39">
                  <c:v>44323</c:v>
                </c:pt>
                <c:pt idx="40">
                  <c:v>44330</c:v>
                </c:pt>
                <c:pt idx="41">
                  <c:v>44337</c:v>
                </c:pt>
                <c:pt idx="42">
                  <c:v>44344</c:v>
                </c:pt>
                <c:pt idx="43">
                  <c:v>44351</c:v>
                </c:pt>
                <c:pt idx="44">
                  <c:v>44358</c:v>
                </c:pt>
                <c:pt idx="45">
                  <c:v>44365</c:v>
                </c:pt>
                <c:pt idx="46">
                  <c:v>44372</c:v>
                </c:pt>
                <c:pt idx="47">
                  <c:v>44379</c:v>
                </c:pt>
                <c:pt idx="48">
                  <c:v>44386</c:v>
                </c:pt>
                <c:pt idx="49">
                  <c:v>44393</c:v>
                </c:pt>
                <c:pt idx="50">
                  <c:v>44400</c:v>
                </c:pt>
                <c:pt idx="51">
                  <c:v>44407</c:v>
                </c:pt>
              </c:numCache>
            </c:numRef>
          </c:cat>
          <c:val>
            <c:numRef>
              <c:f>data!$B$61:$BA$61</c:f>
              <c:numCache>
                <c:formatCode>#,##0</c:formatCode>
                <c:ptCount val="52"/>
                <c:pt idx="0">
                  <c:v>1951</c:v>
                </c:pt>
                <c:pt idx="1">
                  <c:v>2398</c:v>
                </c:pt>
                <c:pt idx="2">
                  <c:v>1297</c:v>
                </c:pt>
                <c:pt idx="3">
                  <c:v>998</c:v>
                </c:pt>
                <c:pt idx="4">
                  <c:v>1056</c:v>
                </c:pt>
                <c:pt idx="5">
                  <c:v>904</c:v>
                </c:pt>
                <c:pt idx="6">
                  <c:v>1232</c:v>
                </c:pt>
                <c:pt idx="7">
                  <c:v>1445</c:v>
                </c:pt>
                <c:pt idx="8">
                  <c:v>1247</c:v>
                </c:pt>
                <c:pt idx="9">
                  <c:v>1438</c:v>
                </c:pt>
                <c:pt idx="10">
                  <c:v>1342</c:v>
                </c:pt>
                <c:pt idx="11">
                  <c:v>1403</c:v>
                </c:pt>
                <c:pt idx="12">
                  <c:v>1805</c:v>
                </c:pt>
                <c:pt idx="13">
                  <c:v>2340</c:v>
                </c:pt>
                <c:pt idx="14">
                  <c:v>2077</c:v>
                </c:pt>
                <c:pt idx="15">
                  <c:v>1505</c:v>
                </c:pt>
                <c:pt idx="16">
                  <c:v>1560</c:v>
                </c:pt>
                <c:pt idx="17">
                  <c:v>1693</c:v>
                </c:pt>
                <c:pt idx="18">
                  <c:v>2066</c:v>
                </c:pt>
                <c:pt idx="19">
                  <c:v>2650</c:v>
                </c:pt>
                <c:pt idx="20">
                  <c:v>2552</c:v>
                </c:pt>
                <c:pt idx="21">
                  <c:v>3443</c:v>
                </c:pt>
                <c:pt idx="22">
                  <c:v>4276</c:v>
                </c:pt>
                <c:pt idx="23">
                  <c:v>3536</c:v>
                </c:pt>
                <c:pt idx="24">
                  <c:v>3415</c:v>
                </c:pt>
                <c:pt idx="25">
                  <c:v>2721</c:v>
                </c:pt>
                <c:pt idx="26">
                  <c:v>2231</c:v>
                </c:pt>
                <c:pt idx="27">
                  <c:v>2712</c:v>
                </c:pt>
                <c:pt idx="28">
                  <c:v>2601</c:v>
                </c:pt>
                <c:pt idx="29">
                  <c:v>3051</c:v>
                </c:pt>
                <c:pt idx="30">
                  <c:v>3228</c:v>
                </c:pt>
                <c:pt idx="31">
                  <c:v>2593</c:v>
                </c:pt>
                <c:pt idx="32">
                  <c:v>2313</c:v>
                </c:pt>
                <c:pt idx="33">
                  <c:v>1853</c:v>
                </c:pt>
                <c:pt idx="34">
                  <c:v>1862</c:v>
                </c:pt>
                <c:pt idx="35">
                  <c:v>2282</c:v>
                </c:pt>
                <c:pt idx="36">
                  <c:v>1552</c:v>
                </c:pt>
                <c:pt idx="37">
                  <c:v>1473</c:v>
                </c:pt>
                <c:pt idx="38">
                  <c:v>1342</c:v>
                </c:pt>
                <c:pt idx="39">
                  <c:v>1277</c:v>
                </c:pt>
                <c:pt idx="40">
                  <c:v>1107</c:v>
                </c:pt>
                <c:pt idx="41">
                  <c:v>1153</c:v>
                </c:pt>
                <c:pt idx="42">
                  <c:v>962</c:v>
                </c:pt>
                <c:pt idx="43">
                  <c:v>1154</c:v>
                </c:pt>
                <c:pt idx="44">
                  <c:v>1436</c:v>
                </c:pt>
                <c:pt idx="45">
                  <c:v>1443</c:v>
                </c:pt>
                <c:pt idx="46">
                  <c:v>1351</c:v>
                </c:pt>
                <c:pt idx="47">
                  <c:v>1316</c:v>
                </c:pt>
                <c:pt idx="48">
                  <c:v>1352</c:v>
                </c:pt>
                <c:pt idx="49">
                  <c:v>1827</c:v>
                </c:pt>
                <c:pt idx="50">
                  <c:v>1589</c:v>
                </c:pt>
                <c:pt idx="51">
                  <c:v>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0-47A3-8EA3-BD4ECC98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031200"/>
        <c:axId val="650028904"/>
      </c:areaChart>
      <c:lineChart>
        <c:grouping val="standard"/>
        <c:varyColors val="0"/>
        <c:ser>
          <c:idx val="1"/>
          <c:order val="2"/>
          <c:tx>
            <c:strRef>
              <c:f>data!$A$59</c:f>
              <c:strCache>
                <c:ptCount val="1"/>
                <c:pt idx="0">
                  <c:v>20 year average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8838.5263157894733</c:v>
                </c:pt>
                <c:pt idx="1">
                  <c:v>8896.2631578947367</c:v>
                </c:pt>
                <c:pt idx="2">
                  <c:v>8759</c:v>
                </c:pt>
                <c:pt idx="3">
                  <c:v>8736.5263157894733</c:v>
                </c:pt>
                <c:pt idx="4">
                  <c:v>8795.6842105263149</c:v>
                </c:pt>
                <c:pt idx="5">
                  <c:v>8856.3684210526317</c:v>
                </c:pt>
                <c:pt idx="6">
                  <c:v>9011.894736842105</c:v>
                </c:pt>
                <c:pt idx="7">
                  <c:v>9112.4210526315783</c:v>
                </c:pt>
                <c:pt idx="8">
                  <c:v>9253.0526315789466</c:v>
                </c:pt>
                <c:pt idx="9">
                  <c:v>9380.105263157895</c:v>
                </c:pt>
                <c:pt idx="10">
                  <c:v>9483.7368421052633</c:v>
                </c:pt>
                <c:pt idx="11">
                  <c:v>9607.105263157895</c:v>
                </c:pt>
                <c:pt idx="12">
                  <c:v>9786.5263157894733</c:v>
                </c:pt>
                <c:pt idx="13">
                  <c:v>9825.4210526315783</c:v>
                </c:pt>
                <c:pt idx="14">
                  <c:v>9871.105263157895</c:v>
                </c:pt>
                <c:pt idx="15">
                  <c:v>9946.78947368421</c:v>
                </c:pt>
                <c:pt idx="16">
                  <c:v>10136.315789473685</c:v>
                </c:pt>
                <c:pt idx="17">
                  <c:v>10413.105263157895</c:v>
                </c:pt>
                <c:pt idx="18">
                  <c:v>10666.736842105263</c:v>
                </c:pt>
                <c:pt idx="19">
                  <c:v>11102.894736842105</c:v>
                </c:pt>
                <c:pt idx="20">
                  <c:v>11609.157894736842</c:v>
                </c:pt>
                <c:pt idx="21">
                  <c:v>12177.473684210527</c:v>
                </c:pt>
                <c:pt idx="22">
                  <c:v>12053.421052631578</c:v>
                </c:pt>
                <c:pt idx="23">
                  <c:v>11638.78947368421</c:v>
                </c:pt>
                <c:pt idx="24">
                  <c:v>11219.315789473685</c:v>
                </c:pt>
                <c:pt idx="25">
                  <c:v>11082.842105263158</c:v>
                </c:pt>
                <c:pt idx="26">
                  <c:v>10968.263157894737</c:v>
                </c:pt>
                <c:pt idx="27">
                  <c:v>10916.421052631578</c:v>
                </c:pt>
                <c:pt idx="28">
                  <c:v>10827</c:v>
                </c:pt>
                <c:pt idx="29">
                  <c:v>10772.736842105263</c:v>
                </c:pt>
                <c:pt idx="30">
                  <c:v>10754.368421052632</c:v>
                </c:pt>
                <c:pt idx="31">
                  <c:v>10461.736842105263</c:v>
                </c:pt>
                <c:pt idx="32">
                  <c:v>10318.315789473685</c:v>
                </c:pt>
                <c:pt idx="33">
                  <c:v>10155.157894736842</c:v>
                </c:pt>
                <c:pt idx="34">
                  <c:v>10132.421052631578</c:v>
                </c:pt>
                <c:pt idx="35">
                  <c:v>10067.78947368421</c:v>
                </c:pt>
                <c:pt idx="36">
                  <c:v>9928.894736842105</c:v>
                </c:pt>
                <c:pt idx="37">
                  <c:v>9730.2631578947367</c:v>
                </c:pt>
                <c:pt idx="38">
                  <c:v>9563.2631578947367</c:v>
                </c:pt>
                <c:pt idx="39">
                  <c:v>9476.2631578947367</c:v>
                </c:pt>
                <c:pt idx="40">
                  <c:v>9370.2631578947367</c:v>
                </c:pt>
                <c:pt idx="41">
                  <c:v>9336.8421052631584</c:v>
                </c:pt>
                <c:pt idx="42">
                  <c:v>9152.6842105263149</c:v>
                </c:pt>
                <c:pt idx="43">
                  <c:v>9073.78947368421</c:v>
                </c:pt>
                <c:pt idx="44">
                  <c:v>9111.3157894736851</c:v>
                </c:pt>
                <c:pt idx="45">
                  <c:v>9044.8421052631584</c:v>
                </c:pt>
                <c:pt idx="46">
                  <c:v>8981.8421052631584</c:v>
                </c:pt>
                <c:pt idx="47">
                  <c:v>9032.3684210526317</c:v>
                </c:pt>
                <c:pt idx="48">
                  <c:v>8798.5789473684217</c:v>
                </c:pt>
                <c:pt idx="49">
                  <c:v>8971.21052631579</c:v>
                </c:pt>
                <c:pt idx="50">
                  <c:v>8934.3684210526317</c:v>
                </c:pt>
                <c:pt idx="51">
                  <c:v>8798.3157894736851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0-47A3-8EA3-BD4ECC9839A3}"/>
            </c:ext>
          </c:extLst>
        </c:ser>
        <c:ser>
          <c:idx val="3"/>
          <c:order val="3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10-47A3-8EA3-BD4ECC9839A3}"/>
            </c:ext>
          </c:extLst>
        </c:ser>
        <c:ser>
          <c:idx val="4"/>
          <c:order val="4"/>
          <c:tx>
            <c:strRef>
              <c:f>data!$A$54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data!$B$54:$V$54</c:f>
              <c:numCache>
                <c:formatCode>#,##0</c:formatCode>
                <c:ptCount val="21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10-47A3-8EA3-BD4ECC983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031200"/>
        <c:axId val="650028904"/>
      </c:lineChart>
      <c:dateAx>
        <c:axId val="65003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as</a:t>
                </a:r>
                <a:r>
                  <a:rPr lang="en-GB" baseline="0"/>
                  <a:t> per the </a:t>
                </a:r>
                <a:r>
                  <a:rPr lang="en-GB"/>
                  <a:t>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 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28904"/>
        <c:crosses val="autoZero"/>
        <c:auto val="1"/>
        <c:lblOffset val="100"/>
        <c:baseTimeUnit val="days"/>
      </c:dateAx>
      <c:valAx>
        <c:axId val="6500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312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my weekly estimates against</a:t>
            </a:r>
            <a:r>
              <a:rPr lang="en-GB" baseline="0"/>
              <a:t> the ONS estimates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0DB-B6A1-316C3D153D8E}"/>
            </c:ext>
          </c:extLst>
        </c:ser>
        <c:ser>
          <c:idx val="1"/>
          <c:order val="1"/>
          <c:tx>
            <c:v>My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1-40DB-B6A1-316C3D15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7424"/>
        <c:axId val="621667752"/>
      </c:lineChart>
      <c:catAx>
        <c:axId val="6216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752"/>
        <c:crosses val="autoZero"/>
        <c:auto val="1"/>
        <c:lblAlgn val="ctr"/>
        <c:lblOffset val="100"/>
        <c:noMultiLvlLbl val="0"/>
      </c:catAx>
      <c:valAx>
        <c:axId val="6216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data!$A$8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data!$A$9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data!$A$10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data!$A$11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data!$A$12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data!$A$13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data!$A$14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data!$A$15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data!$A$16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data!$A$17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data!$A$18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data!$A$19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data!$A$20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data!$A$21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data!$A$22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data!$A$23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data!$A$24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data!$A$25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data!$A$26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data!$A$27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data!$A$28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data!$A$29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data!$A$30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data!$A$31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data!$A$32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data!$A$33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data!$A$54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data!$B$54:$BA$54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 by date of occurrence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393446555363651"/>
          <c:y val="1.2944999415819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data!$B$54:$BA$54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2163492291946525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data!$A$4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data!$A$5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data!$A$6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data!$A$7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data!$A$8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data!$A$9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data!$A$10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data!$A$11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data!$A$12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data!$A$13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data!$B$80:$BA$80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data!$A$14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data!$A$15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data!$A$16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data!$A$17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data!$A$18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data!$A$19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data!$A$20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data!$A$21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data!$A$22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data!$A$23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data!$A$24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data!$A$25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data!$A$26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data!$A$27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data!$A$28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data!$A$29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data!$A$30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data!$A$31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data!$A$32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data!$A$33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data!$A$34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data!$A$35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data!$A$36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data!$A$37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data!$A$38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data!$A$39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data!$A$40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data!$A$41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data!$A$42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data!$A$43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data!$A$44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data!$A$45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data!$A$46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data!$A$47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data!$A$48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data!$A$49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data!$A$50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data!$A$51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data!$A$52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data!$A$54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data!$B$54:$BA$54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data!$A$53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data!$A$65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data!$B$65:$BA$65</c:f>
              <c:numCache>
                <c:formatCode>#,##0</c:formatCode>
                <c:ptCount val="52"/>
                <c:pt idx="0">
                  <c:v>8941.6</c:v>
                </c:pt>
                <c:pt idx="1">
                  <c:v>9000.7999999999993</c:v>
                </c:pt>
                <c:pt idx="2">
                  <c:v>8948</c:v>
                </c:pt>
                <c:pt idx="3">
                  <c:v>8898.2000000000007</c:v>
                </c:pt>
                <c:pt idx="4">
                  <c:v>8934.4</c:v>
                </c:pt>
                <c:pt idx="5">
                  <c:v>9031</c:v>
                </c:pt>
                <c:pt idx="6">
                  <c:v>9184.6</c:v>
                </c:pt>
                <c:pt idx="7">
                  <c:v>9282.2000000000007</c:v>
                </c:pt>
                <c:pt idx="8">
                  <c:v>9489</c:v>
                </c:pt>
                <c:pt idx="9">
                  <c:v>9635.2000000000007</c:v>
                </c:pt>
                <c:pt idx="10">
                  <c:v>9728.7999999999993</c:v>
                </c:pt>
                <c:pt idx="11">
                  <c:v>9765</c:v>
                </c:pt>
                <c:pt idx="12">
                  <c:v>9950.6</c:v>
                </c:pt>
                <c:pt idx="13">
                  <c:v>9999.4</c:v>
                </c:pt>
                <c:pt idx="14">
                  <c:v>10133.799999999999</c:v>
                </c:pt>
                <c:pt idx="15">
                  <c:v>10072.200000000001</c:v>
                </c:pt>
                <c:pt idx="16">
                  <c:v>10275</c:v>
                </c:pt>
                <c:pt idx="17">
                  <c:v>10742.2</c:v>
                </c:pt>
                <c:pt idx="18">
                  <c:v>11004.2</c:v>
                </c:pt>
                <c:pt idx="19">
                  <c:v>11428.4</c:v>
                </c:pt>
                <c:pt idx="20">
                  <c:v>11730.2</c:v>
                </c:pt>
                <c:pt idx="21">
                  <c:v>12700.4</c:v>
                </c:pt>
                <c:pt idx="22">
                  <c:v>12895</c:v>
                </c:pt>
                <c:pt idx="23">
                  <c:v>12618.6</c:v>
                </c:pt>
                <c:pt idx="24">
                  <c:v>12173.4</c:v>
                </c:pt>
                <c:pt idx="25">
                  <c:v>12079.6</c:v>
                </c:pt>
                <c:pt idx="26">
                  <c:v>11670.8</c:v>
                </c:pt>
                <c:pt idx="27">
                  <c:v>11660.6</c:v>
                </c:pt>
                <c:pt idx="28">
                  <c:v>11402.4</c:v>
                </c:pt>
                <c:pt idx="29">
                  <c:v>11323.2</c:v>
                </c:pt>
                <c:pt idx="30">
                  <c:v>11252.8</c:v>
                </c:pt>
                <c:pt idx="31">
                  <c:v>10910</c:v>
                </c:pt>
                <c:pt idx="32">
                  <c:v>10607.2</c:v>
                </c:pt>
                <c:pt idx="33">
                  <c:v>10448.799999999999</c:v>
                </c:pt>
                <c:pt idx="34">
                  <c:v>10360.4</c:v>
                </c:pt>
                <c:pt idx="35">
                  <c:v>10263.4</c:v>
                </c:pt>
                <c:pt idx="36">
                  <c:v>10084.799999999999</c:v>
                </c:pt>
                <c:pt idx="37">
                  <c:v>9812.2000000000007</c:v>
                </c:pt>
                <c:pt idx="38">
                  <c:v>9743.7999999999993</c:v>
                </c:pt>
                <c:pt idx="39">
                  <c:v>9746</c:v>
                </c:pt>
                <c:pt idx="40">
                  <c:v>9537</c:v>
                </c:pt>
                <c:pt idx="41">
                  <c:v>9500.2000000000007</c:v>
                </c:pt>
                <c:pt idx="42">
                  <c:v>9197</c:v>
                </c:pt>
                <c:pt idx="43">
                  <c:v>9223.4</c:v>
                </c:pt>
                <c:pt idx="44">
                  <c:v>9205.6</c:v>
                </c:pt>
                <c:pt idx="45">
                  <c:v>9275</c:v>
                </c:pt>
                <c:pt idx="46">
                  <c:v>9051.6</c:v>
                </c:pt>
                <c:pt idx="47">
                  <c:v>9271.6</c:v>
                </c:pt>
                <c:pt idx="48">
                  <c:v>8903</c:v>
                </c:pt>
                <c:pt idx="49">
                  <c:v>9113.4</c:v>
                </c:pt>
                <c:pt idx="50">
                  <c:v>9125.7999999999993</c:v>
                </c:pt>
                <c:pt idx="51">
                  <c:v>8783.6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data!$B$82:$BA$82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data!$B$85:$BA$85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data!$B$88:$BA$88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data!$B$2:$BA$2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data_orig!$B$68:$BA$68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71F-9A16-4FA0799DB367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71F-9A16-4FA0799D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data_orig!$B$71:$BA$71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4-4CC6-A913-35216A8C6FC9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4-4CC6-A913-35216A8C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data_orig!$B$73:$BA$73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8B1-838A-F09E87648E2F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8B1-838A-F09E8764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data_orig!$B$76:$BA$76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C50-943E-A8234693B2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C50-943E-A8234693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91</xdr:row>
      <xdr:rowOff>0</xdr:rowOff>
    </xdr:from>
    <xdr:to>
      <xdr:col>20</xdr:col>
      <xdr:colOff>133425</xdr:colOff>
      <xdr:row>126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20</xdr:col>
      <xdr:colOff>133425</xdr:colOff>
      <xdr:row>163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20</xdr:col>
      <xdr:colOff>133425</xdr:colOff>
      <xdr:row>200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91</xdr:row>
      <xdr:rowOff>0</xdr:rowOff>
    </xdr:from>
    <xdr:to>
      <xdr:col>40</xdr:col>
      <xdr:colOff>485850</xdr:colOff>
      <xdr:row>126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128</xdr:row>
      <xdr:rowOff>0</xdr:rowOff>
    </xdr:from>
    <xdr:to>
      <xdr:col>40</xdr:col>
      <xdr:colOff>485850</xdr:colOff>
      <xdr:row>163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38100</xdr:colOff>
      <xdr:row>29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C7ABF-3C5A-4AD0-8ABC-5026E64B6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0.85897</cdr:x>
      <cdr:y>0.01601</cdr:y>
    </cdr:from>
    <cdr:to>
      <cdr:x>1</cdr:x>
      <cdr:y>0.10005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08990F-D295-4F73-B045-8AA7B1276A2F}"/>
            </a:ext>
          </a:extLst>
        </cdr:cNvPr>
        <cdr:cNvSpPr txBox="1"/>
      </cdr:nvSpPr>
      <cdr:spPr>
        <a:xfrm xmlns:a="http://schemas.openxmlformats.org/drawingml/2006/main">
          <a:off x="8934424" y="88900"/>
          <a:ext cx="1466876" cy="4667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14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0.06044</cdr:x>
      <cdr:y>0.34305</cdr:y>
    </cdr:from>
    <cdr:to>
      <cdr:x>0.38645</cdr:x>
      <cdr:y>0.45283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2F6988-9EA5-4E46-B1F3-FBCF1EE97822}"/>
            </a:ext>
          </a:extLst>
        </cdr:cNvPr>
        <cdr:cNvSpPr txBox="1"/>
      </cdr:nvSpPr>
      <cdr:spPr>
        <a:xfrm xmlns:a="http://schemas.openxmlformats.org/drawingml/2006/main">
          <a:off x="628648" y="1905001"/>
          <a:ext cx="3390901" cy="6096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These</a:t>
          </a:r>
          <a:r>
            <a:rPr lang="en-GB" sz="1100" baseline="0"/>
            <a:t> weeks during Nov / Dec 2020</a:t>
          </a:r>
          <a:r>
            <a:rPr lang="en-GB" sz="1100"/>
            <a:t> were not "normal". They are too far outside of the 20 year range.</a:t>
          </a:r>
        </a:p>
        <a:p xmlns:a="http://schemas.openxmlformats.org/drawingml/2006/main">
          <a:r>
            <a:rPr lang="en-GB" sz="1100" baseline="0"/>
            <a:t>They are the start of the "second wave" of COVID-19.</a:t>
          </a:r>
          <a:endParaRPr lang="en-GB" sz="1100"/>
        </a:p>
      </cdr:txBody>
    </cdr:sp>
  </cdr:relSizeAnchor>
  <cdr:relSizeAnchor xmlns:cdr="http://schemas.openxmlformats.org/drawingml/2006/chartDrawing">
    <cdr:from>
      <cdr:x>0.75122</cdr:x>
      <cdr:y>0.27158</cdr:y>
    </cdr:from>
    <cdr:to>
      <cdr:x>0.91026</cdr:x>
      <cdr:y>0.35334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93F86D-14DC-4353-A46B-267B621349DE}"/>
            </a:ext>
          </a:extLst>
        </cdr:cNvPr>
        <cdr:cNvSpPr txBox="1"/>
      </cdr:nvSpPr>
      <cdr:spPr>
        <a:xfrm xmlns:a="http://schemas.openxmlformats.org/drawingml/2006/main">
          <a:off x="7813675" y="1508125"/>
          <a:ext cx="1654175" cy="4540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This was </a:t>
          </a:r>
          <a:r>
            <a:rPr lang="en-GB" sz="1100" baseline="0"/>
            <a:t>the "first wave" of COVID-19 in 2020.</a:t>
          </a:r>
          <a:endParaRPr lang="en-GB" sz="1100"/>
        </a:p>
      </cdr:txBody>
    </cdr:sp>
  </cdr:relSizeAnchor>
  <cdr:relSizeAnchor xmlns:cdr="http://schemas.openxmlformats.org/drawingml/2006/chartDrawing">
    <cdr:from>
      <cdr:x>0.74542</cdr:x>
      <cdr:y>0.35563</cdr:y>
    </cdr:from>
    <cdr:to>
      <cdr:x>0.76954</cdr:x>
      <cdr:y>0.39966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D6A5DB23-53AF-4BC6-9C6A-53801D532ECB}"/>
            </a:ext>
          </a:extLst>
        </cdr:cNvPr>
        <cdr:cNvCxnSpPr/>
      </cdr:nvCxnSpPr>
      <cdr:spPr>
        <a:xfrm xmlns:a="http://schemas.openxmlformats.org/drawingml/2006/main" flipH="1">
          <a:off x="7753350" y="1974850"/>
          <a:ext cx="250826" cy="2444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0.40965</cdr:x>
      <cdr:y>0.29388</cdr:y>
    </cdr:from>
    <cdr:to>
      <cdr:x>0.65293</cdr:x>
      <cdr:y>0.40137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C7E014E-C0C9-4CDD-AD53-340197A3C730}"/>
            </a:ext>
          </a:extLst>
        </cdr:cNvPr>
        <cdr:cNvSpPr txBox="1"/>
      </cdr:nvSpPr>
      <cdr:spPr>
        <a:xfrm xmlns:a="http://schemas.openxmlformats.org/drawingml/2006/main">
          <a:off x="4260851" y="1631951"/>
          <a:ext cx="2530474" cy="596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This shows deaths prior to </a:t>
          </a:r>
          <a:r>
            <a:rPr lang="en-GB" sz="1100" baseline="0"/>
            <a:t>27 Dec 2020. Over 12,000 COVID-19 deaths have been reported over the 15 days since 30 Dec.</a:t>
          </a:r>
          <a:endParaRPr lang="en-GB" sz="1100"/>
        </a:p>
      </cdr:txBody>
    </cdr:sp>
  </cdr:relSizeAnchor>
  <cdr:relSizeAnchor xmlns:cdr="http://schemas.openxmlformats.org/drawingml/2006/chartDrawing">
    <cdr:from>
      <cdr:x>0.41941</cdr:x>
      <cdr:y>0.40137</cdr:y>
    </cdr:from>
    <cdr:to>
      <cdr:x>0.43956</cdr:x>
      <cdr:y>0.45798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7B7E96A1-7511-4D99-ABEF-7D27FF873498}"/>
            </a:ext>
          </a:extLst>
        </cdr:cNvPr>
        <cdr:cNvCxnSpPr/>
      </cdr:nvCxnSpPr>
      <cdr:spPr>
        <a:xfrm xmlns:a="http://schemas.openxmlformats.org/drawingml/2006/main" flipH="1">
          <a:off x="4362450" y="2228850"/>
          <a:ext cx="209550" cy="3143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0.3199</cdr:x>
      <cdr:y>0.45855</cdr:y>
    </cdr:from>
    <cdr:to>
      <cdr:x>0.3373</cdr:x>
      <cdr:y>0.51172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D6A5DB23-53AF-4BC6-9C6A-53801D532ECB}"/>
            </a:ext>
          </a:extLst>
        </cdr:cNvPr>
        <cdr:cNvCxnSpPr/>
      </cdr:nvCxnSpPr>
      <cdr:spPr>
        <a:xfrm xmlns:a="http://schemas.openxmlformats.org/drawingml/2006/main">
          <a:off x="3327400" y="2546350"/>
          <a:ext cx="180975" cy="2952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5421-8530-4DD0-A2AE-14965367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520B-ADD8-4A79-8AB6-C30A82C2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0.88271</cdr:x>
      <cdr:y>0.02087</cdr:y>
    </cdr:from>
    <cdr:to>
      <cdr:x>1</cdr:x>
      <cdr:y>0.08903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53284F5-023E-42EA-8F9F-E6C4F63AC2AD}"/>
            </a:ext>
          </a:extLst>
        </cdr:cNvPr>
        <cdr:cNvSpPr txBox="1"/>
      </cdr:nvSpPr>
      <cdr:spPr>
        <a:xfrm xmlns:a="http://schemas.openxmlformats.org/drawingml/2006/main">
          <a:off x="11039511" y="142875"/>
          <a:ext cx="1466889" cy="46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0.36507</cdr:x>
      <cdr:y>0.85737</cdr:y>
    </cdr:from>
    <cdr:to>
      <cdr:x>0.67809</cdr:x>
      <cdr:y>0.9158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865DD4A-54B2-42C0-8721-25A88A1A7B0F}"/>
            </a:ext>
          </a:extLst>
        </cdr:cNvPr>
        <cdr:cNvSpPr txBox="1"/>
      </cdr:nvSpPr>
      <cdr:spPr>
        <a:xfrm xmlns:a="http://schemas.openxmlformats.org/drawingml/2006/main">
          <a:off x="4565650" y="5870575"/>
          <a:ext cx="3914753" cy="400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  <cdr:relSizeAnchor xmlns:cdr="http://schemas.openxmlformats.org/drawingml/2006/chartDrawing">
    <cdr:from>
      <cdr:x>0.0429</cdr:x>
      <cdr:y>0.53325</cdr:y>
    </cdr:from>
    <cdr:to>
      <cdr:x>0.24016</cdr:x>
      <cdr:y>0.59167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62EBF08-5EB3-4158-8E39-C5670C8BF9A1}"/>
            </a:ext>
          </a:extLst>
        </cdr:cNvPr>
        <cdr:cNvSpPr txBox="1"/>
      </cdr:nvSpPr>
      <cdr:spPr>
        <a:xfrm xmlns:a="http://schemas.openxmlformats.org/drawingml/2006/main">
          <a:off x="536575" y="3651250"/>
          <a:ext cx="24669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Heatwaves of 2003 + 2020</a:t>
          </a:r>
        </a:p>
      </cdr:txBody>
    </cdr:sp>
  </cdr:relSizeAnchor>
  <cdr:relSizeAnchor xmlns:cdr="http://schemas.openxmlformats.org/drawingml/2006/chartDrawing">
    <cdr:from>
      <cdr:x>0.07413</cdr:x>
      <cdr:y>0.57637</cdr:y>
    </cdr:from>
    <cdr:to>
      <cdr:x>0.08175</cdr:x>
      <cdr:y>0.61532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85783D1E-CA64-4F7D-90B3-CC5260060379}"/>
            </a:ext>
          </a:extLst>
        </cdr:cNvPr>
        <cdr:cNvCxnSpPr/>
      </cdr:nvCxnSpPr>
      <cdr:spPr>
        <a:xfrm xmlns:a="http://schemas.openxmlformats.org/drawingml/2006/main" flipH="1">
          <a:off x="927100" y="3946525"/>
          <a:ext cx="95250" cy="2667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0.3605</cdr:x>
      <cdr:y>0.21284</cdr:y>
    </cdr:from>
    <cdr:to>
      <cdr:x>0.65346</cdr:x>
      <cdr:y>0.44793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A372211-B29D-4391-8CDD-F59AD7AEB279}"/>
            </a:ext>
          </a:extLst>
        </cdr:cNvPr>
        <cdr:cNvSpPr txBox="1"/>
      </cdr:nvSpPr>
      <cdr:spPr>
        <a:xfrm xmlns:a="http://schemas.openxmlformats.org/drawingml/2006/main">
          <a:off x="4508498" y="1457324"/>
          <a:ext cx="3663952" cy="16097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Red line relates to cases + hospitalisations prior to ~14 Dec 2020, due to an approximate delay of</a:t>
          </a:r>
          <a:b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</a:br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around 10-12 days between new cases and deaths.</a:t>
          </a:r>
        </a:p>
        <a:p xmlns:a="http://schemas.openxmlformats.org/drawingml/2006/main">
          <a:endParaRPr lang="en-GB" sz="1400" b="0" baseline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ONS estimate of total death occurrences per week, accounting for registration delays and B/H delays.</a:t>
          </a:r>
        </a:p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Estimates tend to get revised upwards with new data.</a:t>
          </a:r>
        </a:p>
        <a:p xmlns:a="http://schemas.openxmlformats.org/drawingml/2006/main">
          <a:endParaRPr lang="en-GB" sz="1400" b="0" baseline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  <a:p xmlns:a="http://schemas.openxmlformats.org/drawingml/2006/main">
          <a:endParaRPr lang="en-GB" sz="1400" b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0.41279</cdr:x>
      <cdr:y>0.44097</cdr:y>
    </cdr:from>
    <cdr:to>
      <cdr:x>0.41305</cdr:x>
      <cdr:y>0.49012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6EB5A582-CA8B-44B9-A6C0-EE6873E3596B}"/>
            </a:ext>
          </a:extLst>
        </cdr:cNvPr>
        <cdr:cNvCxnSpPr/>
      </cdr:nvCxnSpPr>
      <cdr:spPr>
        <a:xfrm xmlns:a="http://schemas.openxmlformats.org/drawingml/2006/main">
          <a:off x="5162550" y="3019425"/>
          <a:ext cx="3178" cy="33654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0.35973</cdr:x>
      <cdr:y>0.20217</cdr:y>
    </cdr:from>
    <cdr:to>
      <cdr:x>0.65143</cdr:x>
      <cdr:y>0.91719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7FC4A585-E827-4DDF-9601-A1EC08B1844E}"/>
            </a:ext>
          </a:extLst>
        </cdr:cNvPr>
        <cdr:cNvSpPr/>
      </cdr:nvSpPr>
      <cdr:spPr>
        <a:xfrm xmlns:a="http://schemas.openxmlformats.org/drawingml/2006/main">
          <a:off x="4498927" y="1384298"/>
          <a:ext cx="3648117" cy="489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82</xdr:row>
      <xdr:rowOff>0</xdr:rowOff>
    </xdr:from>
    <xdr:to>
      <xdr:col>20</xdr:col>
      <xdr:colOff>133425</xdr:colOff>
      <xdr:row>117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2FFD-20F4-4B4E-9419-263C6251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20</xdr:col>
      <xdr:colOff>133425</xdr:colOff>
      <xdr:row>154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DB642-B44B-465F-8F5B-3F07ABB6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20</xdr:col>
      <xdr:colOff>133425</xdr:colOff>
      <xdr:row>191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2D961-E3FE-476F-B25D-110D2A62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40</xdr:col>
      <xdr:colOff>485850</xdr:colOff>
      <xdr:row>117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A8540-2F77-4FFB-8C16-DC960616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119</xdr:row>
      <xdr:rowOff>0</xdr:rowOff>
    </xdr:from>
    <xdr:to>
      <xdr:col>40</xdr:col>
      <xdr:colOff>485850</xdr:colOff>
      <xdr:row>154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3C39E-A093-4776-8CAD-A0A02D80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  <cdr:relSizeAnchor xmlns:cdr="http://schemas.openxmlformats.org/drawingml/2006/chartDrawing">
    <cdr:from>
      <cdr:x>0.41381</cdr:x>
      <cdr:y>0.34684</cdr:y>
    </cdr:from>
    <cdr:to>
      <cdr:x>0.54176</cdr:x>
      <cdr:y>0.38719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3C8D7DE-58CB-472F-8B63-20A7E9F8E19D}"/>
            </a:ext>
          </a:extLst>
        </cdr:cNvPr>
        <cdr:cNvSpPr txBox="1"/>
      </cdr:nvSpPr>
      <cdr:spPr>
        <a:xfrm xmlns:a="http://schemas.openxmlformats.org/drawingml/2006/main">
          <a:off x="5175250" y="2374900"/>
          <a:ext cx="1600194" cy="276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New Year's </a:t>
          </a:r>
          <a:r>
            <a:rPr lang="en-GB" sz="1100" baseline="0"/>
            <a:t>Day</a:t>
          </a:r>
          <a:endParaRPr lang="en-GB" sz="1100"/>
        </a:p>
      </cdr:txBody>
    </cdr:sp>
  </cdr:relSizeAnchor>
  <cdr:relSizeAnchor xmlns:cdr="http://schemas.openxmlformats.org/drawingml/2006/chartDrawing">
    <cdr:from>
      <cdr:x>0.88271</cdr:x>
      <cdr:y>0.01716</cdr:y>
    </cdr:from>
    <cdr:to>
      <cdr:x>1</cdr:x>
      <cdr:y>0.08532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390676-7EDE-4C62-8311-1D2AC46B61BA}"/>
            </a:ext>
          </a:extLst>
        </cdr:cNvPr>
        <cdr:cNvSpPr txBox="1"/>
      </cdr:nvSpPr>
      <cdr:spPr>
        <a:xfrm xmlns:a="http://schemas.openxmlformats.org/drawingml/2006/main">
          <a:off x="11039537" y="117475"/>
          <a:ext cx="1466863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12 Jan 2021</a:t>
          </a:r>
        </a:p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  <cdr:relSizeAnchor xmlns:cdr="http://schemas.openxmlformats.org/drawingml/2006/chartDrawing">
    <cdr:from>
      <cdr:x>0.41381</cdr:x>
      <cdr:y>0.26616</cdr:y>
    </cdr:from>
    <cdr:to>
      <cdr:x>0.54176</cdr:x>
      <cdr:y>0.30651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92265B4-8BD7-4F5D-8793-CE731B46B545}"/>
            </a:ext>
          </a:extLst>
        </cdr:cNvPr>
        <cdr:cNvSpPr txBox="1"/>
      </cdr:nvSpPr>
      <cdr:spPr>
        <a:xfrm xmlns:a="http://schemas.openxmlformats.org/drawingml/2006/main">
          <a:off x="5175250" y="1822450"/>
          <a:ext cx="1600194" cy="276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New Year's </a:t>
          </a:r>
          <a:r>
            <a:rPr lang="en-GB" sz="1100" baseline="0"/>
            <a:t>Day</a:t>
          </a:r>
          <a:endParaRPr lang="en-GB" sz="1100"/>
        </a:p>
      </cdr:txBody>
    </cdr:sp>
  </cdr:relSizeAnchor>
  <cdr:relSizeAnchor xmlns:cdr="http://schemas.openxmlformats.org/drawingml/2006/chartDrawing">
    <cdr:from>
      <cdr:x>0.88271</cdr:x>
      <cdr:y>0.01994</cdr:y>
    </cdr:from>
    <cdr:to>
      <cdr:x>1</cdr:x>
      <cdr:y>0.0881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3A17F9-4385-4A6B-950A-0E5F2D7D4D18}"/>
            </a:ext>
          </a:extLst>
        </cdr:cNvPr>
        <cdr:cNvSpPr txBox="1"/>
      </cdr:nvSpPr>
      <cdr:spPr>
        <a:xfrm xmlns:a="http://schemas.openxmlformats.org/drawingml/2006/main">
          <a:off x="11039537" y="136525"/>
          <a:ext cx="1466863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12 Jan 2021</a:t>
          </a:r>
        </a:p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9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x14ac:dyDescent="0.25">
      <c r="B1" s="33">
        <v>44050</v>
      </c>
      <c r="C1" s="33">
        <f>B1+7</f>
        <v>44057</v>
      </c>
      <c r="D1" s="33">
        <f t="shared" ref="D1:BA1" si="0">C1+7</f>
        <v>44064</v>
      </c>
      <c r="E1" s="33">
        <f t="shared" si="0"/>
        <v>44071</v>
      </c>
      <c r="F1" s="33">
        <f t="shared" si="0"/>
        <v>44078</v>
      </c>
      <c r="G1" s="33">
        <f t="shared" si="0"/>
        <v>44085</v>
      </c>
      <c r="H1" s="33">
        <f t="shared" si="0"/>
        <v>44092</v>
      </c>
      <c r="I1" s="33">
        <f t="shared" si="0"/>
        <v>44099</v>
      </c>
      <c r="J1" s="33">
        <f t="shared" si="0"/>
        <v>44106</v>
      </c>
      <c r="K1" s="33">
        <f t="shared" si="0"/>
        <v>44113</v>
      </c>
      <c r="L1" s="33">
        <f t="shared" si="0"/>
        <v>44120</v>
      </c>
      <c r="M1" s="33">
        <f t="shared" si="0"/>
        <v>44127</v>
      </c>
      <c r="N1" s="33">
        <f t="shared" si="0"/>
        <v>44134</v>
      </c>
      <c r="O1" s="33">
        <f t="shared" si="0"/>
        <v>44141</v>
      </c>
      <c r="P1" s="33">
        <f t="shared" si="0"/>
        <v>44148</v>
      </c>
      <c r="Q1" s="33">
        <f t="shared" si="0"/>
        <v>44155</v>
      </c>
      <c r="R1" s="33">
        <f t="shared" si="0"/>
        <v>44162</v>
      </c>
      <c r="S1" s="33">
        <f t="shared" si="0"/>
        <v>44169</v>
      </c>
      <c r="T1" s="33">
        <f t="shared" si="0"/>
        <v>44176</v>
      </c>
      <c r="U1" s="33">
        <f t="shared" si="0"/>
        <v>44183</v>
      </c>
      <c r="V1" s="33">
        <f t="shared" si="0"/>
        <v>44190</v>
      </c>
      <c r="W1" s="33">
        <f t="shared" si="0"/>
        <v>44197</v>
      </c>
      <c r="X1" s="33">
        <f t="shared" si="0"/>
        <v>44204</v>
      </c>
      <c r="Y1" s="33">
        <f t="shared" si="0"/>
        <v>44211</v>
      </c>
      <c r="Z1" s="33">
        <f t="shared" si="0"/>
        <v>44218</v>
      </c>
      <c r="AA1" s="33">
        <f t="shared" si="0"/>
        <v>44225</v>
      </c>
      <c r="AB1" s="33">
        <f t="shared" si="0"/>
        <v>44232</v>
      </c>
      <c r="AC1" s="33">
        <f t="shared" si="0"/>
        <v>44239</v>
      </c>
      <c r="AD1" s="33">
        <f t="shared" si="0"/>
        <v>44246</v>
      </c>
      <c r="AE1" s="33">
        <f t="shared" si="0"/>
        <v>44253</v>
      </c>
      <c r="AF1" s="33">
        <f t="shared" si="0"/>
        <v>44260</v>
      </c>
      <c r="AG1" s="33">
        <f t="shared" si="0"/>
        <v>44267</v>
      </c>
      <c r="AH1" s="33">
        <f t="shared" si="0"/>
        <v>44274</v>
      </c>
      <c r="AI1" s="33">
        <f t="shared" si="0"/>
        <v>44281</v>
      </c>
      <c r="AJ1" s="33">
        <f t="shared" si="0"/>
        <v>44288</v>
      </c>
      <c r="AK1" s="33">
        <f t="shared" si="0"/>
        <v>44295</v>
      </c>
      <c r="AL1" s="33">
        <f t="shared" si="0"/>
        <v>44302</v>
      </c>
      <c r="AM1" s="33">
        <f t="shared" si="0"/>
        <v>44309</v>
      </c>
      <c r="AN1" s="33">
        <f t="shared" si="0"/>
        <v>44316</v>
      </c>
      <c r="AO1" s="33">
        <f t="shared" si="0"/>
        <v>44323</v>
      </c>
      <c r="AP1" s="33">
        <f t="shared" si="0"/>
        <v>44330</v>
      </c>
      <c r="AQ1" s="33">
        <f t="shared" si="0"/>
        <v>44337</v>
      </c>
      <c r="AR1" s="33">
        <f t="shared" si="0"/>
        <v>44344</v>
      </c>
      <c r="AS1" s="33">
        <f t="shared" si="0"/>
        <v>44351</v>
      </c>
      <c r="AT1" s="33">
        <f t="shared" si="0"/>
        <v>44358</v>
      </c>
      <c r="AU1" s="33">
        <f t="shared" si="0"/>
        <v>44365</v>
      </c>
      <c r="AV1" s="33">
        <f t="shared" si="0"/>
        <v>44372</v>
      </c>
      <c r="AW1" s="33">
        <f t="shared" si="0"/>
        <v>44379</v>
      </c>
      <c r="AX1" s="33">
        <f t="shared" si="0"/>
        <v>44386</v>
      </c>
      <c r="AY1" s="33">
        <f t="shared" si="0"/>
        <v>44393</v>
      </c>
      <c r="AZ1" s="33">
        <f t="shared" si="0"/>
        <v>44400</v>
      </c>
      <c r="BA1" s="33">
        <f t="shared" si="0"/>
        <v>44407</v>
      </c>
    </row>
    <row r="2" spans="1:53" s="1" customFormat="1" x14ac:dyDescent="0.25">
      <c r="A2" s="1" t="s">
        <v>0</v>
      </c>
      <c r="B2" s="1">
        <v>32</v>
      </c>
      <c r="C2" s="1">
        <v>33</v>
      </c>
      <c r="D2" s="1">
        <v>34</v>
      </c>
      <c r="E2" s="1">
        <v>35</v>
      </c>
      <c r="F2" s="1">
        <v>36</v>
      </c>
      <c r="G2" s="1">
        <v>37</v>
      </c>
      <c r="H2" s="1">
        <v>38</v>
      </c>
      <c r="I2" s="1">
        <v>39</v>
      </c>
      <c r="J2" s="1">
        <v>40</v>
      </c>
      <c r="K2" s="1">
        <v>41</v>
      </c>
      <c r="L2" s="1">
        <v>42</v>
      </c>
      <c r="M2" s="1">
        <v>43</v>
      </c>
      <c r="N2" s="1">
        <v>44</v>
      </c>
      <c r="O2" s="1">
        <v>45</v>
      </c>
      <c r="P2" s="1">
        <v>46</v>
      </c>
      <c r="Q2" s="1">
        <v>47</v>
      </c>
      <c r="R2" s="1">
        <v>48</v>
      </c>
      <c r="S2" s="1">
        <v>49</v>
      </c>
      <c r="T2" s="1">
        <v>50</v>
      </c>
      <c r="U2" s="1">
        <v>51</v>
      </c>
      <c r="V2" s="1">
        <v>52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  <c r="AJ2" s="1">
        <v>14</v>
      </c>
      <c r="AK2" s="1">
        <v>15</v>
      </c>
      <c r="AL2" s="1">
        <v>16</v>
      </c>
      <c r="AM2" s="1">
        <v>17</v>
      </c>
      <c r="AN2" s="1">
        <v>18</v>
      </c>
      <c r="AO2" s="1">
        <v>19</v>
      </c>
      <c r="AP2" s="1">
        <v>20</v>
      </c>
      <c r="AQ2" s="1">
        <v>21</v>
      </c>
      <c r="AR2" s="1">
        <v>22</v>
      </c>
      <c r="AS2" s="1">
        <v>23</v>
      </c>
      <c r="AT2" s="1">
        <v>24</v>
      </c>
      <c r="AU2" s="1">
        <v>25</v>
      </c>
      <c r="AV2" s="1">
        <v>26</v>
      </c>
      <c r="AW2" s="1">
        <v>27</v>
      </c>
      <c r="AX2" s="1">
        <v>28</v>
      </c>
      <c r="AY2" s="1">
        <v>29</v>
      </c>
      <c r="AZ2" s="1">
        <v>30</v>
      </c>
      <c r="BA2" s="1">
        <v>31</v>
      </c>
    </row>
    <row r="3" spans="1:53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20444</v>
      </c>
      <c r="Y3" s="3">
        <v>16864</v>
      </c>
      <c r="Z3" s="3">
        <v>13126</v>
      </c>
      <c r="AA3" s="3">
        <v>11831</v>
      </c>
      <c r="AB3" s="3">
        <v>11665</v>
      </c>
      <c r="AC3" s="3">
        <v>11875</v>
      </c>
      <c r="AD3" s="3">
        <v>12510</v>
      </c>
      <c r="AE3" s="3">
        <v>11977</v>
      </c>
      <c r="AF3" s="3">
        <v>11915</v>
      </c>
      <c r="AG3" s="3">
        <v>12175</v>
      </c>
      <c r="AH3" s="3">
        <v>12060</v>
      </c>
      <c r="AI3" s="3">
        <v>11282</v>
      </c>
      <c r="AJ3" s="3">
        <v>11572</v>
      </c>
      <c r="AK3" s="3">
        <v>11695</v>
      </c>
      <c r="AL3" s="3">
        <v>11753</v>
      </c>
      <c r="AM3" s="3">
        <v>10738</v>
      </c>
      <c r="AN3" s="3">
        <v>10668</v>
      </c>
      <c r="AO3" s="3">
        <v>10833</v>
      </c>
      <c r="AP3" s="3">
        <v>10198</v>
      </c>
      <c r="AQ3" s="3">
        <v>10123</v>
      </c>
      <c r="AR3" s="3">
        <v>10040</v>
      </c>
      <c r="AS3" s="3">
        <v>9843</v>
      </c>
      <c r="AT3" s="3">
        <v>10809</v>
      </c>
      <c r="AU3" s="3">
        <v>9459</v>
      </c>
      <c r="AV3" s="3">
        <v>9467</v>
      </c>
      <c r="AW3" s="3">
        <v>9261</v>
      </c>
      <c r="AX3" s="3">
        <v>10122</v>
      </c>
      <c r="AY3" s="3">
        <v>9091</v>
      </c>
      <c r="AZ3" s="3">
        <v>9277</v>
      </c>
      <c r="BA3" s="3">
        <v>9425</v>
      </c>
    </row>
    <row r="4" spans="1:53" x14ac:dyDescent="0.25">
      <c r="A4" s="2" t="s">
        <v>2</v>
      </c>
      <c r="B4" s="3">
        <v>9538</v>
      </c>
      <c r="C4" s="3">
        <v>9038</v>
      </c>
      <c r="D4" s="3">
        <v>9027</v>
      </c>
      <c r="E4" s="3">
        <v>9380</v>
      </c>
      <c r="F4" s="3">
        <v>9381</v>
      </c>
      <c r="G4" s="3">
        <v>9468</v>
      </c>
      <c r="H4" s="3">
        <v>9629</v>
      </c>
      <c r="I4" s="3">
        <v>9627</v>
      </c>
      <c r="J4" s="3">
        <v>9483</v>
      </c>
      <c r="K4" s="3">
        <v>9705</v>
      </c>
      <c r="L4" s="3">
        <v>10080</v>
      </c>
      <c r="M4" s="3">
        <v>10105</v>
      </c>
      <c r="N4" s="3">
        <v>10600</v>
      </c>
      <c r="O4" s="3">
        <v>9951</v>
      </c>
      <c r="P4" s="3">
        <v>10611</v>
      </c>
      <c r="Q4" s="3">
        <v>10927</v>
      </c>
      <c r="R4" s="3">
        <v>11128</v>
      </c>
      <c r="S4" s="3">
        <v>10782</v>
      </c>
      <c r="T4" s="3">
        <v>11083</v>
      </c>
      <c r="U4" s="3">
        <v>11853</v>
      </c>
      <c r="V4" s="3">
        <v>11814</v>
      </c>
      <c r="W4" s="3">
        <v>14613</v>
      </c>
      <c r="X4" s="3">
        <v>13512</v>
      </c>
      <c r="Y4" s="3">
        <v>12585</v>
      </c>
      <c r="Z4" s="3">
        <v>11976</v>
      </c>
      <c r="AA4" s="3">
        <v>11637</v>
      </c>
      <c r="AB4" s="3">
        <v>11703</v>
      </c>
      <c r="AC4" s="3">
        <v>11765</v>
      </c>
      <c r="AD4" s="3">
        <v>11954</v>
      </c>
      <c r="AE4" s="3">
        <v>11646</v>
      </c>
      <c r="AF4" s="3">
        <v>12420</v>
      </c>
      <c r="AG4" s="3">
        <v>12381</v>
      </c>
      <c r="AH4" s="3">
        <v>11647</v>
      </c>
      <c r="AI4" s="3">
        <v>11567</v>
      </c>
      <c r="AJ4" s="3">
        <v>11487</v>
      </c>
      <c r="AK4" s="3">
        <v>11454</v>
      </c>
      <c r="AL4" s="3">
        <v>11338</v>
      </c>
      <c r="AM4" s="3">
        <v>10765</v>
      </c>
      <c r="AN4" s="3">
        <v>10985</v>
      </c>
      <c r="AO4" s="3">
        <v>10342</v>
      </c>
      <c r="AP4" s="3">
        <v>10111</v>
      </c>
      <c r="AQ4" s="3">
        <v>10152</v>
      </c>
      <c r="AR4" s="3">
        <v>9998</v>
      </c>
      <c r="AS4" s="3">
        <v>10086</v>
      </c>
      <c r="AT4" s="3">
        <v>10113</v>
      </c>
      <c r="AU4" s="3">
        <v>10377</v>
      </c>
      <c r="AV4" s="3">
        <v>10156</v>
      </c>
      <c r="AW4" s="3">
        <v>9938</v>
      </c>
      <c r="AX4" s="3">
        <v>9472</v>
      </c>
      <c r="AY4" s="3">
        <v>9423</v>
      </c>
      <c r="AZ4" s="3">
        <v>9323</v>
      </c>
      <c r="BA4" s="3">
        <v>9197</v>
      </c>
    </row>
    <row r="5" spans="1:53" x14ac:dyDescent="0.25">
      <c r="A5" s="2" t="s">
        <v>3</v>
      </c>
      <c r="B5" s="3">
        <v>9232</v>
      </c>
      <c r="C5" s="3">
        <v>9360</v>
      </c>
      <c r="D5" s="3">
        <v>9455</v>
      </c>
      <c r="E5" s="3">
        <v>9323</v>
      </c>
      <c r="F5" s="3">
        <v>9275</v>
      </c>
      <c r="G5" s="3">
        <v>9452</v>
      </c>
      <c r="H5" s="3">
        <v>9801</v>
      </c>
      <c r="I5" s="3">
        <v>10038</v>
      </c>
      <c r="J5" s="3">
        <v>9807</v>
      </c>
      <c r="K5" s="3">
        <v>10061</v>
      </c>
      <c r="L5" s="3">
        <v>10567</v>
      </c>
      <c r="M5" s="3">
        <v>10279</v>
      </c>
      <c r="N5" s="3">
        <v>10578</v>
      </c>
      <c r="O5" s="3">
        <v>10676</v>
      </c>
      <c r="P5" s="3">
        <v>11042</v>
      </c>
      <c r="Q5" s="3">
        <v>11974</v>
      </c>
      <c r="R5" s="3">
        <v>11590</v>
      </c>
      <c r="S5" s="3">
        <v>12081</v>
      </c>
      <c r="T5" s="3">
        <v>11584</v>
      </c>
      <c r="U5" s="3">
        <v>11939</v>
      </c>
      <c r="V5" s="3">
        <v>12284</v>
      </c>
      <c r="W5" s="3">
        <v>13921</v>
      </c>
      <c r="X5" s="3">
        <v>14186</v>
      </c>
      <c r="Y5" s="3">
        <v>13426</v>
      </c>
      <c r="Z5" s="3">
        <v>13231</v>
      </c>
      <c r="AA5" s="3">
        <v>14323</v>
      </c>
      <c r="AB5" s="3">
        <v>14288</v>
      </c>
      <c r="AC5" s="3">
        <v>13566</v>
      </c>
      <c r="AD5" s="3">
        <v>13219</v>
      </c>
      <c r="AE5" s="3">
        <v>13095</v>
      </c>
      <c r="AF5" s="3">
        <v>12713</v>
      </c>
      <c r="AG5" s="3">
        <v>12205</v>
      </c>
      <c r="AH5" s="3">
        <v>11838</v>
      </c>
      <c r="AI5" s="3">
        <v>11590</v>
      </c>
      <c r="AJ5" s="3">
        <v>11068</v>
      </c>
      <c r="AK5" s="3">
        <v>11075</v>
      </c>
      <c r="AL5" s="3">
        <v>10708</v>
      </c>
      <c r="AM5" s="3">
        <v>10666</v>
      </c>
      <c r="AN5" s="3">
        <v>11023</v>
      </c>
      <c r="AO5" s="3">
        <v>10383</v>
      </c>
      <c r="AP5" s="3">
        <v>10531</v>
      </c>
      <c r="AQ5" s="3">
        <v>10628</v>
      </c>
      <c r="AR5" s="3">
        <v>10250</v>
      </c>
      <c r="AS5" s="3">
        <v>10473</v>
      </c>
      <c r="AT5" s="3">
        <v>10261</v>
      </c>
      <c r="AU5" s="3">
        <v>10240</v>
      </c>
      <c r="AV5" s="3">
        <v>10045</v>
      </c>
      <c r="AW5" s="3">
        <v>9940</v>
      </c>
      <c r="AX5" s="3">
        <v>9974</v>
      </c>
      <c r="AY5" s="3">
        <v>10071</v>
      </c>
      <c r="AZ5" s="3">
        <v>9572</v>
      </c>
      <c r="BA5" s="3">
        <v>9556</v>
      </c>
    </row>
    <row r="6" spans="1:53" x14ac:dyDescent="0.25">
      <c r="A6" s="2" t="s">
        <v>4</v>
      </c>
      <c r="B6" s="3">
        <v>9765</v>
      </c>
      <c r="C6" s="3">
        <v>9804</v>
      </c>
      <c r="D6" s="3">
        <v>9734</v>
      </c>
      <c r="E6" s="3">
        <v>9495</v>
      </c>
      <c r="F6" s="3">
        <v>9628</v>
      </c>
      <c r="G6" s="3">
        <v>10060</v>
      </c>
      <c r="H6" s="3">
        <v>10403</v>
      </c>
      <c r="I6" s="3">
        <v>10431</v>
      </c>
      <c r="J6" s="3">
        <v>10527</v>
      </c>
      <c r="K6" s="3">
        <v>10694</v>
      </c>
      <c r="L6" s="3">
        <v>10262</v>
      </c>
      <c r="M6" s="3">
        <v>10858</v>
      </c>
      <c r="N6" s="3">
        <v>10527</v>
      </c>
      <c r="O6" s="3">
        <v>10522</v>
      </c>
      <c r="P6" s="3">
        <v>11224</v>
      </c>
      <c r="Q6" s="3">
        <v>11848</v>
      </c>
      <c r="R6" s="3">
        <v>12692</v>
      </c>
      <c r="S6" s="3">
        <v>12878</v>
      </c>
      <c r="T6" s="3">
        <v>13431</v>
      </c>
      <c r="U6" s="3">
        <v>13855</v>
      </c>
      <c r="V6" s="3">
        <v>16380</v>
      </c>
      <c r="W6" s="3">
        <v>17180</v>
      </c>
      <c r="X6" s="3">
        <v>14831</v>
      </c>
      <c r="Y6" s="3">
        <v>14188</v>
      </c>
      <c r="Z6" s="3">
        <v>13648</v>
      </c>
      <c r="AA6" s="3">
        <v>12424</v>
      </c>
      <c r="AB6" s="3">
        <v>12012</v>
      </c>
      <c r="AC6" s="3">
        <v>12035</v>
      </c>
      <c r="AD6" s="3">
        <v>12256</v>
      </c>
      <c r="AE6" s="3">
        <v>12259</v>
      </c>
      <c r="AF6" s="3">
        <v>12168</v>
      </c>
      <c r="AG6" s="3">
        <v>11767</v>
      </c>
      <c r="AH6" s="3">
        <v>11816</v>
      </c>
      <c r="AI6" s="3">
        <v>11336</v>
      </c>
      <c r="AJ6" s="3">
        <v>11282</v>
      </c>
      <c r="AK6" s="3">
        <v>11133</v>
      </c>
      <c r="AL6" s="3">
        <v>11274</v>
      </c>
      <c r="AM6" s="3">
        <v>10978</v>
      </c>
      <c r="AN6" s="3">
        <v>11098</v>
      </c>
      <c r="AO6" s="3">
        <v>10799</v>
      </c>
      <c r="AP6" s="3">
        <v>10686</v>
      </c>
      <c r="AQ6" s="3">
        <v>10491</v>
      </c>
      <c r="AR6" s="3">
        <v>10227</v>
      </c>
      <c r="AS6" s="3">
        <v>10277</v>
      </c>
      <c r="AT6" s="3">
        <v>9866</v>
      </c>
      <c r="AU6" s="3">
        <v>10157</v>
      </c>
      <c r="AV6" s="3">
        <v>9837</v>
      </c>
      <c r="AW6" s="3">
        <v>10129</v>
      </c>
      <c r="AX6" s="3">
        <v>9388</v>
      </c>
      <c r="AY6" s="3">
        <v>9360</v>
      </c>
      <c r="AZ6" s="3">
        <v>9619</v>
      </c>
      <c r="BA6" s="3">
        <v>10252</v>
      </c>
    </row>
    <row r="7" spans="1:53" x14ac:dyDescent="0.25">
      <c r="A7" s="2" t="s">
        <v>5</v>
      </c>
      <c r="B7" s="3">
        <v>9751</v>
      </c>
      <c r="C7" s="3">
        <v>10516</v>
      </c>
      <c r="D7" s="3">
        <v>9480</v>
      </c>
      <c r="E7" s="3">
        <v>9503</v>
      </c>
      <c r="F7" s="3">
        <v>9967</v>
      </c>
      <c r="G7" s="3">
        <v>9453</v>
      </c>
      <c r="H7" s="3">
        <v>9695</v>
      </c>
      <c r="I7" s="3">
        <v>10044</v>
      </c>
      <c r="J7" s="3">
        <v>10937</v>
      </c>
      <c r="K7" s="3">
        <v>10550</v>
      </c>
      <c r="L7" s="3">
        <v>10991</v>
      </c>
      <c r="M7" s="3">
        <v>11100</v>
      </c>
      <c r="N7" s="3">
        <v>11082</v>
      </c>
      <c r="O7" s="3">
        <v>11075</v>
      </c>
      <c r="P7" s="3">
        <v>10561</v>
      </c>
      <c r="Q7" s="3">
        <v>11239</v>
      </c>
      <c r="R7" s="3">
        <v>11518</v>
      </c>
      <c r="S7" s="3">
        <v>12531</v>
      </c>
      <c r="T7" s="3">
        <v>12144</v>
      </c>
      <c r="U7" s="3">
        <v>12821</v>
      </c>
      <c r="V7" s="3">
        <v>12827</v>
      </c>
      <c r="W7" s="3">
        <v>12744</v>
      </c>
      <c r="X7" s="3">
        <v>13220</v>
      </c>
      <c r="Y7" s="3">
        <v>12693</v>
      </c>
      <c r="Z7" s="3">
        <v>11842</v>
      </c>
      <c r="AA7" s="3">
        <v>11841</v>
      </c>
      <c r="AB7" s="3">
        <v>12135</v>
      </c>
      <c r="AC7" s="3">
        <v>12588</v>
      </c>
      <c r="AD7" s="3">
        <v>12254</v>
      </c>
      <c r="AE7" s="3">
        <v>12296</v>
      </c>
      <c r="AF7" s="3">
        <v>12903</v>
      </c>
      <c r="AG7" s="3">
        <v>13387</v>
      </c>
      <c r="AH7" s="3">
        <v>13669</v>
      </c>
      <c r="AI7" s="3">
        <v>12730</v>
      </c>
      <c r="AJ7" s="3">
        <v>12271</v>
      </c>
      <c r="AK7" s="3">
        <v>12090</v>
      </c>
      <c r="AL7" s="3">
        <v>11205</v>
      </c>
      <c r="AM7" s="3">
        <v>11371</v>
      </c>
      <c r="AN7" s="3">
        <v>11655</v>
      </c>
      <c r="AO7" s="3">
        <v>11187</v>
      </c>
      <c r="AP7" s="3">
        <v>11087</v>
      </c>
      <c r="AQ7" s="3">
        <v>10423</v>
      </c>
      <c r="AR7" s="3">
        <v>10343</v>
      </c>
      <c r="AS7" s="3">
        <v>10091</v>
      </c>
      <c r="AT7" s="3">
        <v>10237</v>
      </c>
      <c r="AU7" s="3">
        <v>10337</v>
      </c>
      <c r="AV7" s="3">
        <v>9673</v>
      </c>
      <c r="AW7" s="3">
        <v>9952</v>
      </c>
      <c r="AX7" s="3">
        <v>9843</v>
      </c>
      <c r="AY7" s="3">
        <v>10043</v>
      </c>
      <c r="AZ7" s="3">
        <v>9755</v>
      </c>
      <c r="BA7" s="3">
        <v>9639</v>
      </c>
    </row>
    <row r="8" spans="1:53" x14ac:dyDescent="0.25">
      <c r="A8" s="2" t="s">
        <v>6</v>
      </c>
      <c r="B8" s="3">
        <v>9678</v>
      </c>
      <c r="C8" s="3">
        <v>9591</v>
      </c>
      <c r="D8" s="3">
        <v>9676</v>
      </c>
      <c r="E8" s="3">
        <v>9801</v>
      </c>
      <c r="F8" s="3">
        <v>9758</v>
      </c>
      <c r="G8" s="3">
        <v>10335</v>
      </c>
      <c r="H8" s="3">
        <v>10103</v>
      </c>
      <c r="I8" s="3">
        <v>10433</v>
      </c>
      <c r="J8" s="3">
        <v>10873</v>
      </c>
      <c r="K8" s="3">
        <v>11264</v>
      </c>
      <c r="L8" s="3">
        <v>11261</v>
      </c>
      <c r="M8" s="3">
        <v>11010</v>
      </c>
      <c r="N8" s="3">
        <v>11441</v>
      </c>
      <c r="O8" s="3">
        <v>11450</v>
      </c>
      <c r="P8" s="3">
        <v>11129</v>
      </c>
      <c r="Q8" s="3">
        <v>11410</v>
      </c>
      <c r="R8" s="3">
        <v>11270</v>
      </c>
      <c r="S8" s="3">
        <v>11577</v>
      </c>
      <c r="T8" s="3">
        <v>11425</v>
      </c>
      <c r="U8" s="3">
        <v>12110</v>
      </c>
      <c r="V8" s="3">
        <v>12117</v>
      </c>
      <c r="W8" s="3">
        <v>12824</v>
      </c>
      <c r="X8" s="3">
        <v>12407</v>
      </c>
      <c r="Y8" s="3">
        <v>12223</v>
      </c>
      <c r="Z8" s="3">
        <v>12097</v>
      </c>
      <c r="AA8" s="3">
        <v>12615</v>
      </c>
      <c r="AB8" s="3">
        <v>12477</v>
      </c>
      <c r="AC8" s="3">
        <v>13600</v>
      </c>
      <c r="AD8" s="3">
        <v>13209</v>
      </c>
      <c r="AE8" s="3">
        <v>13392</v>
      </c>
      <c r="AF8" s="3">
        <v>13524</v>
      </c>
      <c r="AG8" s="3">
        <v>12432</v>
      </c>
      <c r="AH8" s="3">
        <v>12564</v>
      </c>
      <c r="AI8" s="3">
        <v>12837</v>
      </c>
      <c r="AJ8" s="3">
        <v>12634</v>
      </c>
      <c r="AK8" s="3">
        <v>12653</v>
      </c>
      <c r="AL8" s="3">
        <v>12126</v>
      </c>
      <c r="AM8" s="3">
        <v>11035</v>
      </c>
      <c r="AN8" s="3">
        <v>10335</v>
      </c>
      <c r="AO8" s="3">
        <v>10539</v>
      </c>
      <c r="AP8" s="3">
        <v>10647</v>
      </c>
      <c r="AQ8" s="3">
        <v>10691</v>
      </c>
      <c r="AR8" s="3">
        <v>10555</v>
      </c>
      <c r="AS8" s="3">
        <v>10992</v>
      </c>
      <c r="AT8" s="3">
        <v>10825</v>
      </c>
      <c r="AU8" s="3">
        <v>10222</v>
      </c>
      <c r="AV8" s="3">
        <v>10007</v>
      </c>
      <c r="AW8" s="3">
        <v>9822</v>
      </c>
      <c r="AX8" s="3">
        <v>9828</v>
      </c>
      <c r="AY8" s="3">
        <v>9703</v>
      </c>
      <c r="AZ8" s="3">
        <v>9243</v>
      </c>
      <c r="BA8" s="3">
        <v>10313</v>
      </c>
    </row>
    <row r="9" spans="1:53" x14ac:dyDescent="0.25">
      <c r="A9" s="2" t="s">
        <v>7</v>
      </c>
      <c r="B9" s="3">
        <v>11223</v>
      </c>
      <c r="C9" s="3">
        <v>9921</v>
      </c>
      <c r="D9" s="3">
        <v>8972</v>
      </c>
      <c r="E9" s="3">
        <v>9596</v>
      </c>
      <c r="F9" s="3">
        <v>9100</v>
      </c>
      <c r="G9" s="3">
        <v>9357</v>
      </c>
      <c r="H9" s="3">
        <v>10092</v>
      </c>
      <c r="I9" s="3">
        <v>10076</v>
      </c>
      <c r="J9" s="3">
        <v>10132</v>
      </c>
      <c r="K9" s="3">
        <v>10258</v>
      </c>
      <c r="L9" s="3">
        <v>10498</v>
      </c>
      <c r="M9" s="3">
        <v>10569</v>
      </c>
      <c r="N9" s="3">
        <v>10644</v>
      </c>
      <c r="O9" s="3">
        <v>10377</v>
      </c>
      <c r="P9" s="3">
        <v>10621</v>
      </c>
      <c r="Q9" s="3">
        <v>11333</v>
      </c>
      <c r="R9" s="3">
        <v>11517</v>
      </c>
      <c r="S9" s="3">
        <v>11695</v>
      </c>
      <c r="T9" s="3">
        <v>11456</v>
      </c>
      <c r="U9" s="3">
        <v>12344</v>
      </c>
      <c r="V9" s="3">
        <v>12495</v>
      </c>
      <c r="W9" s="3">
        <v>13272</v>
      </c>
      <c r="X9" s="3">
        <v>13031</v>
      </c>
      <c r="Y9" s="3">
        <v>11961</v>
      </c>
      <c r="Z9" s="3">
        <v>11798</v>
      </c>
      <c r="AA9" s="3">
        <v>12358</v>
      </c>
      <c r="AB9" s="3">
        <v>14782</v>
      </c>
      <c r="AC9" s="3">
        <v>15905</v>
      </c>
      <c r="AD9" s="3">
        <v>16640</v>
      </c>
      <c r="AE9" s="3">
        <v>16960</v>
      </c>
      <c r="AF9" s="3">
        <v>15445</v>
      </c>
      <c r="AG9" s="3">
        <v>14725</v>
      </c>
      <c r="AH9" s="3">
        <v>14153</v>
      </c>
      <c r="AI9" s="3">
        <v>13555</v>
      </c>
      <c r="AJ9" s="3">
        <v>12777</v>
      </c>
      <c r="AK9" s="3">
        <v>11935</v>
      </c>
      <c r="AL9" s="3">
        <v>11537</v>
      </c>
      <c r="AM9" s="3">
        <v>10738</v>
      </c>
      <c r="AN9" s="3">
        <v>10648</v>
      </c>
      <c r="AO9" s="3">
        <v>10988</v>
      </c>
      <c r="AP9" s="3">
        <v>10295</v>
      </c>
      <c r="AQ9" s="3">
        <v>9976</v>
      </c>
      <c r="AR9" s="3">
        <v>10011</v>
      </c>
      <c r="AS9" s="3">
        <v>9960</v>
      </c>
      <c r="AT9" s="3">
        <v>10283</v>
      </c>
      <c r="AU9" s="3">
        <v>9760</v>
      </c>
      <c r="AV9" s="3">
        <v>10034</v>
      </c>
      <c r="AW9" s="3">
        <v>11919</v>
      </c>
      <c r="AX9" s="3">
        <v>11295</v>
      </c>
      <c r="AY9" s="3">
        <v>9484</v>
      </c>
      <c r="AZ9" s="3">
        <v>8724</v>
      </c>
      <c r="BA9" s="3">
        <v>9036</v>
      </c>
    </row>
    <row r="10" spans="1:53" x14ac:dyDescent="0.25">
      <c r="A10" s="2" t="s">
        <v>8</v>
      </c>
      <c r="B10" s="3">
        <v>9274</v>
      </c>
      <c r="C10" s="3">
        <v>9550</v>
      </c>
      <c r="D10" s="3">
        <v>9311</v>
      </c>
      <c r="E10" s="3">
        <v>9408</v>
      </c>
      <c r="F10" s="3">
        <v>8631</v>
      </c>
      <c r="G10" s="3">
        <v>9213</v>
      </c>
      <c r="H10" s="3">
        <v>9939</v>
      </c>
      <c r="I10" s="3">
        <v>10317</v>
      </c>
      <c r="J10" s="3">
        <v>9764</v>
      </c>
      <c r="K10" s="3">
        <v>9836</v>
      </c>
      <c r="L10" s="3">
        <v>10171</v>
      </c>
      <c r="M10" s="3">
        <v>10235</v>
      </c>
      <c r="N10" s="3">
        <v>10642</v>
      </c>
      <c r="O10" s="3">
        <v>10645</v>
      </c>
      <c r="P10" s="3">
        <v>11192</v>
      </c>
      <c r="Q10" s="3">
        <v>11210</v>
      </c>
      <c r="R10" s="3">
        <v>11247</v>
      </c>
      <c r="S10" s="3">
        <v>11560</v>
      </c>
      <c r="T10" s="3">
        <v>12616</v>
      </c>
      <c r="U10" s="3">
        <v>12892</v>
      </c>
      <c r="V10" s="3">
        <v>13157</v>
      </c>
      <c r="W10" s="3">
        <v>13696</v>
      </c>
      <c r="X10" s="3">
        <v>13488</v>
      </c>
      <c r="Y10" s="3">
        <v>13290</v>
      </c>
      <c r="Z10" s="3">
        <v>12746</v>
      </c>
      <c r="AA10" s="3">
        <v>12211</v>
      </c>
      <c r="AB10" s="3">
        <v>12178</v>
      </c>
      <c r="AC10" s="3">
        <v>11931</v>
      </c>
      <c r="AD10" s="3">
        <v>11899</v>
      </c>
      <c r="AE10" s="3">
        <v>12223</v>
      </c>
      <c r="AF10" s="3">
        <v>11931</v>
      </c>
      <c r="AG10" s="3">
        <v>11876</v>
      </c>
      <c r="AH10" s="3">
        <v>11753</v>
      </c>
      <c r="AI10" s="3">
        <v>12033</v>
      </c>
      <c r="AJ10" s="3">
        <v>12433</v>
      </c>
      <c r="AK10" s="3">
        <v>12980</v>
      </c>
      <c r="AL10" s="3">
        <v>12394</v>
      </c>
      <c r="AM10" s="3">
        <v>11804</v>
      </c>
      <c r="AN10" s="3">
        <v>11364</v>
      </c>
      <c r="AO10" s="3">
        <v>11114</v>
      </c>
      <c r="AP10" s="3">
        <v>10742</v>
      </c>
      <c r="AQ10" s="3">
        <v>10653</v>
      </c>
      <c r="AR10" s="3">
        <v>10130</v>
      </c>
      <c r="AS10" s="3">
        <v>10211</v>
      </c>
      <c r="AT10" s="3">
        <v>10152</v>
      </c>
      <c r="AU10" s="3">
        <v>10288</v>
      </c>
      <c r="AV10" s="3">
        <v>10117</v>
      </c>
      <c r="AW10" s="3">
        <v>10259</v>
      </c>
      <c r="AX10" s="3">
        <v>9292</v>
      </c>
      <c r="AY10" s="3">
        <v>9702</v>
      </c>
      <c r="AZ10" s="3">
        <v>9500</v>
      </c>
      <c r="BA10" s="3">
        <v>9783</v>
      </c>
    </row>
    <row r="11" spans="1:53" x14ac:dyDescent="0.25">
      <c r="A11" s="2" t="s">
        <v>9</v>
      </c>
      <c r="B11" s="3">
        <v>9499</v>
      </c>
      <c r="C11" s="3">
        <v>9469</v>
      </c>
      <c r="D11" s="3">
        <v>9613</v>
      </c>
      <c r="E11" s="3">
        <v>9588</v>
      </c>
      <c r="F11" s="3">
        <v>9421</v>
      </c>
      <c r="G11" s="3">
        <v>9767</v>
      </c>
      <c r="H11" s="3">
        <v>9839</v>
      </c>
      <c r="I11" s="3">
        <v>10175</v>
      </c>
      <c r="J11" s="3">
        <v>10202</v>
      </c>
      <c r="K11" s="3">
        <v>10279</v>
      </c>
      <c r="L11" s="3">
        <v>10350</v>
      </c>
      <c r="M11" s="3">
        <v>9916</v>
      </c>
      <c r="N11" s="3">
        <v>10202</v>
      </c>
      <c r="O11" s="3">
        <v>10494</v>
      </c>
      <c r="P11" s="3">
        <v>10703</v>
      </c>
      <c r="Q11" s="3">
        <v>11493</v>
      </c>
      <c r="R11" s="3">
        <v>12051</v>
      </c>
      <c r="S11" s="3">
        <v>12511</v>
      </c>
      <c r="T11" s="3">
        <v>11795</v>
      </c>
      <c r="U11" s="3">
        <v>11894</v>
      </c>
      <c r="V11" s="3">
        <v>12077</v>
      </c>
      <c r="W11" s="3">
        <v>12283</v>
      </c>
      <c r="X11" s="3">
        <v>12532</v>
      </c>
      <c r="Y11" s="3">
        <v>13135</v>
      </c>
      <c r="Z11" s="3">
        <v>13053</v>
      </c>
      <c r="AA11" s="3">
        <v>13129</v>
      </c>
      <c r="AB11" s="3">
        <v>12953</v>
      </c>
      <c r="AC11" s="3">
        <v>14633</v>
      </c>
      <c r="AD11" s="3">
        <v>15306</v>
      </c>
      <c r="AE11" s="3">
        <v>14321</v>
      </c>
      <c r="AF11" s="3">
        <v>13175</v>
      </c>
      <c r="AG11" s="3">
        <v>12220</v>
      </c>
      <c r="AH11" s="3">
        <v>12009</v>
      </c>
      <c r="AI11" s="3">
        <v>11849</v>
      </c>
      <c r="AJ11" s="3">
        <v>11655</v>
      </c>
      <c r="AK11" s="3">
        <v>11515</v>
      </c>
      <c r="AL11" s="3">
        <v>11618</v>
      </c>
      <c r="AM11" s="3">
        <v>11217</v>
      </c>
      <c r="AN11" s="3">
        <v>11500</v>
      </c>
      <c r="AO11" s="3">
        <v>10902</v>
      </c>
      <c r="AP11" s="3">
        <v>10544</v>
      </c>
      <c r="AQ11" s="3">
        <v>10760</v>
      </c>
      <c r="AR11" s="3">
        <v>10980</v>
      </c>
      <c r="AS11" s="3">
        <v>10221</v>
      </c>
      <c r="AT11" s="3">
        <v>10157</v>
      </c>
      <c r="AU11" s="3">
        <v>10080</v>
      </c>
      <c r="AV11" s="3">
        <v>10188</v>
      </c>
      <c r="AW11" s="3">
        <v>9979</v>
      </c>
      <c r="AX11" s="3">
        <v>10268</v>
      </c>
      <c r="AY11" s="3">
        <v>9878</v>
      </c>
      <c r="AZ11" s="3">
        <v>10158</v>
      </c>
      <c r="BA11" s="3">
        <v>9717</v>
      </c>
    </row>
    <row r="12" spans="1:53" x14ac:dyDescent="0.25">
      <c r="A12" s="2" t="s">
        <v>10</v>
      </c>
      <c r="B12" s="3">
        <v>9597</v>
      </c>
      <c r="C12" s="3">
        <v>9858</v>
      </c>
      <c r="D12" s="3">
        <v>9500</v>
      </c>
      <c r="E12" s="3">
        <v>9518</v>
      </c>
      <c r="F12" s="3">
        <v>9987</v>
      </c>
      <c r="G12" s="3">
        <v>9802</v>
      </c>
      <c r="H12" s="3">
        <v>10062</v>
      </c>
      <c r="I12" s="3">
        <v>9967</v>
      </c>
      <c r="J12" s="3">
        <v>10491</v>
      </c>
      <c r="K12" s="3">
        <v>10547</v>
      </c>
      <c r="L12" s="3">
        <v>10140</v>
      </c>
      <c r="M12" s="3">
        <v>10365</v>
      </c>
      <c r="N12" s="3">
        <v>10236</v>
      </c>
      <c r="O12" s="3">
        <v>10248</v>
      </c>
      <c r="P12" s="3">
        <v>10465</v>
      </c>
      <c r="Q12" s="3">
        <v>10354</v>
      </c>
      <c r="R12" s="3">
        <v>11615</v>
      </c>
      <c r="S12" s="3">
        <v>12590</v>
      </c>
      <c r="T12" s="3">
        <v>12509</v>
      </c>
      <c r="U12" s="3">
        <v>12563</v>
      </c>
      <c r="V12" s="3">
        <v>13776</v>
      </c>
      <c r="W12" s="3">
        <v>14205</v>
      </c>
      <c r="X12" s="3">
        <v>14757</v>
      </c>
      <c r="Y12" s="3">
        <v>13519</v>
      </c>
      <c r="Z12" s="3">
        <v>13727</v>
      </c>
      <c r="AA12" s="3">
        <v>13573</v>
      </c>
      <c r="AB12" s="3">
        <v>13019</v>
      </c>
      <c r="AC12" s="3">
        <v>13687</v>
      </c>
      <c r="AD12" s="3">
        <v>14029</v>
      </c>
      <c r="AE12" s="3">
        <v>13250</v>
      </c>
      <c r="AF12" s="3">
        <v>13100</v>
      </c>
      <c r="AG12" s="3">
        <v>12517</v>
      </c>
      <c r="AH12" s="3">
        <v>12857</v>
      </c>
      <c r="AI12" s="3">
        <v>12519</v>
      </c>
      <c r="AJ12" s="3">
        <v>12261</v>
      </c>
      <c r="AK12" s="3">
        <v>12112</v>
      </c>
      <c r="AL12" s="3">
        <v>11526</v>
      </c>
      <c r="AM12" s="3">
        <v>11292</v>
      </c>
      <c r="AN12" s="3">
        <v>11159</v>
      </c>
      <c r="AO12" s="3">
        <v>11077</v>
      </c>
      <c r="AP12" s="3">
        <v>11071</v>
      </c>
      <c r="AQ12" s="3">
        <v>10668</v>
      </c>
      <c r="AR12" s="3">
        <v>10468</v>
      </c>
      <c r="AS12" s="3">
        <v>10044</v>
      </c>
      <c r="AT12" s="3">
        <v>10184</v>
      </c>
      <c r="AU12" s="3">
        <v>10445</v>
      </c>
      <c r="AV12" s="3">
        <v>9990</v>
      </c>
      <c r="AW12" s="3">
        <v>10140</v>
      </c>
      <c r="AX12" s="3">
        <v>9947</v>
      </c>
      <c r="AY12" s="3">
        <v>9875</v>
      </c>
      <c r="AZ12" s="3">
        <v>10050</v>
      </c>
      <c r="BA12" s="3">
        <v>9899</v>
      </c>
    </row>
    <row r="13" spans="1:53" x14ac:dyDescent="0.25">
      <c r="A13" s="2" t="s">
        <v>11</v>
      </c>
      <c r="B13" s="3">
        <v>9415</v>
      </c>
      <c r="C13" s="3">
        <v>9616</v>
      </c>
      <c r="D13" s="3">
        <v>9674</v>
      </c>
      <c r="E13" s="3">
        <v>9952</v>
      </c>
      <c r="F13" s="3">
        <v>10006</v>
      </c>
      <c r="G13" s="3">
        <v>9650</v>
      </c>
      <c r="H13" s="3">
        <v>9829</v>
      </c>
      <c r="I13" s="3">
        <v>10146</v>
      </c>
      <c r="J13" s="3">
        <v>10449</v>
      </c>
      <c r="K13" s="3">
        <v>10349</v>
      </c>
      <c r="L13" s="3">
        <v>9989</v>
      </c>
      <c r="M13" s="3">
        <v>10339</v>
      </c>
      <c r="N13" s="3">
        <v>10836</v>
      </c>
      <c r="O13" s="3">
        <v>10868</v>
      </c>
      <c r="P13" s="3">
        <v>11459</v>
      </c>
      <c r="Q13" s="3">
        <v>11551</v>
      </c>
      <c r="R13" s="3">
        <v>11304</v>
      </c>
      <c r="S13" s="3">
        <v>11110</v>
      </c>
      <c r="T13" s="3">
        <v>10881</v>
      </c>
      <c r="U13" s="3">
        <v>11964</v>
      </c>
      <c r="V13" s="3">
        <v>12679</v>
      </c>
      <c r="W13" s="3">
        <v>13205</v>
      </c>
      <c r="X13" s="3">
        <v>12945</v>
      </c>
      <c r="Y13" s="3">
        <v>13395</v>
      </c>
      <c r="Z13" s="3">
        <v>13220</v>
      </c>
      <c r="AA13" s="3">
        <v>12741</v>
      </c>
      <c r="AB13" s="3">
        <v>12446</v>
      </c>
      <c r="AC13" s="3">
        <v>11824</v>
      </c>
      <c r="AD13" s="3">
        <v>11380</v>
      </c>
      <c r="AE13" s="3">
        <v>11465</v>
      </c>
      <c r="AF13" s="3">
        <v>11488</v>
      </c>
      <c r="AG13" s="3">
        <v>11665</v>
      </c>
      <c r="AH13" s="3">
        <v>12100</v>
      </c>
      <c r="AI13" s="3">
        <v>12910</v>
      </c>
      <c r="AJ13" s="3">
        <v>12056</v>
      </c>
      <c r="AK13" s="3">
        <v>11952</v>
      </c>
      <c r="AL13" s="3">
        <v>11789</v>
      </c>
      <c r="AM13" s="3">
        <v>11345</v>
      </c>
      <c r="AN13" s="3">
        <v>10842</v>
      </c>
      <c r="AO13" s="3">
        <v>10979</v>
      </c>
      <c r="AP13" s="3">
        <v>11007</v>
      </c>
      <c r="AQ13" s="3">
        <v>10612</v>
      </c>
      <c r="AR13" s="3">
        <v>10405</v>
      </c>
      <c r="AS13" s="3">
        <v>10733</v>
      </c>
      <c r="AT13" s="3">
        <v>9946</v>
      </c>
      <c r="AU13" s="3">
        <v>9750</v>
      </c>
      <c r="AV13" s="3">
        <v>10027</v>
      </c>
      <c r="AW13" s="3">
        <v>10057</v>
      </c>
      <c r="AX13" s="3">
        <v>10158</v>
      </c>
      <c r="AY13" s="3">
        <v>10141</v>
      </c>
      <c r="AZ13" s="3">
        <v>10261</v>
      </c>
      <c r="BA13" s="3">
        <v>10042</v>
      </c>
    </row>
    <row r="14" spans="1:53" x14ac:dyDescent="0.25">
      <c r="A14" s="2" t="s">
        <v>12</v>
      </c>
      <c r="B14" s="3">
        <v>9853</v>
      </c>
      <c r="C14" s="3">
        <v>9520</v>
      </c>
      <c r="D14" s="3">
        <v>9298</v>
      </c>
      <c r="E14" s="3">
        <v>9843</v>
      </c>
      <c r="F14" s="3">
        <v>9681</v>
      </c>
      <c r="G14" s="3">
        <v>9545</v>
      </c>
      <c r="H14" s="3">
        <v>9759</v>
      </c>
      <c r="I14" s="3">
        <v>9671</v>
      </c>
      <c r="J14" s="3">
        <v>9784</v>
      </c>
      <c r="K14" s="3">
        <v>10580</v>
      </c>
      <c r="L14" s="3">
        <v>11054</v>
      </c>
      <c r="M14" s="3">
        <v>11082</v>
      </c>
      <c r="N14" s="3">
        <v>10778</v>
      </c>
      <c r="O14" s="3">
        <v>11203</v>
      </c>
      <c r="P14" s="3">
        <v>11656</v>
      </c>
      <c r="Q14" s="3">
        <v>11166</v>
      </c>
      <c r="R14" s="3">
        <v>10963</v>
      </c>
      <c r="S14" s="3">
        <v>11397</v>
      </c>
      <c r="T14" s="3">
        <v>11840</v>
      </c>
      <c r="U14" s="3">
        <v>12240</v>
      </c>
      <c r="V14" s="3">
        <v>12550</v>
      </c>
      <c r="W14" s="3">
        <v>13062</v>
      </c>
      <c r="X14" s="3">
        <v>13059</v>
      </c>
      <c r="Y14" s="3">
        <v>12957</v>
      </c>
      <c r="Z14" s="3">
        <v>13062</v>
      </c>
      <c r="AA14" s="3">
        <v>11824</v>
      </c>
      <c r="AB14" s="3">
        <v>12128</v>
      </c>
      <c r="AC14" s="3">
        <v>11885</v>
      </c>
      <c r="AD14" s="3">
        <v>12421</v>
      </c>
      <c r="AE14" s="3">
        <v>13023</v>
      </c>
      <c r="AF14" s="3">
        <v>13427</v>
      </c>
      <c r="AG14" s="3">
        <v>12577</v>
      </c>
      <c r="AH14" s="3">
        <v>11772</v>
      </c>
      <c r="AI14" s="3">
        <v>11610</v>
      </c>
      <c r="AJ14" s="3">
        <v>10899</v>
      </c>
      <c r="AK14" s="3">
        <v>10916</v>
      </c>
      <c r="AL14" s="3">
        <v>10837</v>
      </c>
      <c r="AM14" s="3">
        <v>10919</v>
      </c>
      <c r="AN14" s="3">
        <v>11441</v>
      </c>
      <c r="AO14" s="3">
        <v>11154</v>
      </c>
      <c r="AP14" s="3">
        <v>10837</v>
      </c>
      <c r="AQ14" s="3">
        <v>10499</v>
      </c>
      <c r="AR14" s="3">
        <v>10288</v>
      </c>
      <c r="AS14" s="3">
        <v>10100</v>
      </c>
      <c r="AT14" s="3">
        <v>9964</v>
      </c>
      <c r="AU14" s="3">
        <v>10052</v>
      </c>
      <c r="AV14" s="3">
        <v>9974</v>
      </c>
      <c r="AW14" s="3">
        <v>10321</v>
      </c>
      <c r="AX14" s="3">
        <v>10421</v>
      </c>
      <c r="AY14" s="3">
        <v>9715</v>
      </c>
      <c r="AZ14" s="3">
        <v>9791</v>
      </c>
      <c r="BA14" s="3">
        <v>10099</v>
      </c>
    </row>
    <row r="15" spans="1:53" x14ac:dyDescent="0.25">
      <c r="A15" s="2" t="s">
        <v>13</v>
      </c>
      <c r="B15" s="3">
        <v>10038</v>
      </c>
      <c r="C15" s="3">
        <v>9797</v>
      </c>
      <c r="D15" s="3">
        <v>9553</v>
      </c>
      <c r="E15" s="3">
        <v>9712</v>
      </c>
      <c r="F15" s="3">
        <v>9241</v>
      </c>
      <c r="G15" s="3">
        <v>9702</v>
      </c>
      <c r="H15" s="3">
        <v>9574</v>
      </c>
      <c r="I15" s="3">
        <v>9843</v>
      </c>
      <c r="J15" s="3">
        <v>10128</v>
      </c>
      <c r="K15" s="3">
        <v>10471</v>
      </c>
      <c r="L15" s="3">
        <v>10734</v>
      </c>
      <c r="M15" s="3">
        <v>10945</v>
      </c>
      <c r="N15" s="3">
        <v>11179</v>
      </c>
      <c r="O15" s="3">
        <v>10751</v>
      </c>
      <c r="P15" s="3">
        <v>10935</v>
      </c>
      <c r="Q15" s="3">
        <v>10737</v>
      </c>
      <c r="R15" s="3">
        <v>10727</v>
      </c>
      <c r="S15" s="3">
        <v>10952</v>
      </c>
      <c r="T15" s="3">
        <v>11850</v>
      </c>
      <c r="U15" s="3">
        <v>13380</v>
      </c>
      <c r="V15" s="3">
        <v>14383</v>
      </c>
      <c r="W15" s="3">
        <v>13828</v>
      </c>
      <c r="X15" s="3">
        <v>14712</v>
      </c>
      <c r="Y15" s="3">
        <v>14112</v>
      </c>
      <c r="Z15" s="3">
        <v>12783</v>
      </c>
      <c r="AA15" s="3">
        <v>12347</v>
      </c>
      <c r="AB15" s="3">
        <v>11952</v>
      </c>
      <c r="AC15" s="3">
        <v>11919</v>
      </c>
      <c r="AD15" s="3">
        <v>12555</v>
      </c>
      <c r="AE15" s="3">
        <v>12994</v>
      </c>
      <c r="AF15" s="3">
        <v>12459</v>
      </c>
      <c r="AG15" s="3">
        <v>12503</v>
      </c>
      <c r="AH15" s="3">
        <v>11999</v>
      </c>
      <c r="AI15" s="3">
        <v>12122</v>
      </c>
      <c r="AJ15" s="3">
        <v>11947</v>
      </c>
      <c r="AK15" s="3">
        <v>11900</v>
      </c>
      <c r="AL15" s="3">
        <v>11593</v>
      </c>
      <c r="AM15" s="3">
        <v>11140</v>
      </c>
      <c r="AN15" s="3">
        <v>11085</v>
      </c>
      <c r="AO15" s="3">
        <v>11046</v>
      </c>
      <c r="AP15" s="3">
        <v>10732</v>
      </c>
      <c r="AQ15" s="3">
        <v>10323</v>
      </c>
      <c r="AR15" s="3">
        <v>10473</v>
      </c>
      <c r="AS15" s="3">
        <v>10087</v>
      </c>
      <c r="AT15" s="3">
        <v>9755</v>
      </c>
      <c r="AU15" s="3">
        <v>9911</v>
      </c>
      <c r="AV15" s="3">
        <v>9800</v>
      </c>
      <c r="AW15" s="3">
        <v>10328</v>
      </c>
      <c r="AX15" s="3">
        <v>9681</v>
      </c>
      <c r="AY15" s="3">
        <v>9563</v>
      </c>
      <c r="AZ15" s="3">
        <v>9558</v>
      </c>
      <c r="BA15" s="3">
        <v>9940</v>
      </c>
    </row>
    <row r="16" spans="1:53" x14ac:dyDescent="0.25">
      <c r="A16" s="2" t="s">
        <v>14</v>
      </c>
      <c r="B16" s="3">
        <v>9344</v>
      </c>
      <c r="C16" s="3">
        <v>9276</v>
      </c>
      <c r="D16" s="3">
        <v>9830</v>
      </c>
      <c r="E16" s="3">
        <v>9477</v>
      </c>
      <c r="F16" s="3">
        <v>9674</v>
      </c>
      <c r="G16" s="3">
        <v>9584</v>
      </c>
      <c r="H16" s="3">
        <v>9682</v>
      </c>
      <c r="I16" s="3">
        <v>9870</v>
      </c>
      <c r="J16" s="3">
        <v>10085</v>
      </c>
      <c r="K16" s="3">
        <v>10429</v>
      </c>
      <c r="L16" s="3">
        <v>10649</v>
      </c>
      <c r="M16" s="3">
        <v>10677</v>
      </c>
      <c r="N16" s="3">
        <v>10293</v>
      </c>
      <c r="O16" s="3">
        <v>10511</v>
      </c>
      <c r="P16" s="3">
        <v>10743</v>
      </c>
      <c r="Q16" s="3">
        <v>10865</v>
      </c>
      <c r="R16" s="3">
        <v>11445</v>
      </c>
      <c r="S16" s="3">
        <v>11934</v>
      </c>
      <c r="T16" s="3">
        <v>12464</v>
      </c>
      <c r="U16" s="3">
        <v>13304</v>
      </c>
      <c r="V16" s="3">
        <v>14042</v>
      </c>
      <c r="W16" s="3">
        <v>14340</v>
      </c>
      <c r="X16" s="3">
        <v>13435</v>
      </c>
      <c r="Y16" s="3">
        <v>12785</v>
      </c>
      <c r="Z16" s="3">
        <v>12411</v>
      </c>
      <c r="AA16" s="3">
        <v>12534</v>
      </c>
      <c r="AB16" s="3">
        <v>13135</v>
      </c>
      <c r="AC16" s="3">
        <v>13556</v>
      </c>
      <c r="AD16" s="3">
        <v>13960</v>
      </c>
      <c r="AE16" s="3">
        <v>13911</v>
      </c>
      <c r="AF16" s="3">
        <v>12907</v>
      </c>
      <c r="AG16" s="3">
        <v>11914</v>
      </c>
      <c r="AH16" s="3">
        <v>11446</v>
      </c>
      <c r="AI16" s="3">
        <v>11358</v>
      </c>
      <c r="AJ16" s="3">
        <v>11272</v>
      </c>
      <c r="AK16" s="3">
        <v>11251</v>
      </c>
      <c r="AL16" s="3">
        <v>11260</v>
      </c>
      <c r="AM16" s="3">
        <v>10719</v>
      </c>
      <c r="AN16" s="3">
        <v>10902</v>
      </c>
      <c r="AO16" s="3">
        <v>10416</v>
      </c>
      <c r="AP16" s="3">
        <v>10479</v>
      </c>
      <c r="AQ16" s="3">
        <v>10469</v>
      </c>
      <c r="AR16" s="3">
        <v>10581</v>
      </c>
      <c r="AS16" s="3">
        <v>10417</v>
      </c>
      <c r="AT16" s="3">
        <v>9796</v>
      </c>
      <c r="AU16" s="3">
        <v>10313</v>
      </c>
      <c r="AV16" s="3">
        <v>10130</v>
      </c>
      <c r="AW16" s="3">
        <v>10517</v>
      </c>
      <c r="AX16" s="3">
        <v>10941</v>
      </c>
      <c r="AY16" s="3">
        <v>10255</v>
      </c>
      <c r="AZ16" s="3">
        <v>9824</v>
      </c>
      <c r="BA16" s="3">
        <v>9535</v>
      </c>
    </row>
    <row r="17" spans="1:53" x14ac:dyDescent="0.25">
      <c r="A17" s="2" t="s">
        <v>15</v>
      </c>
      <c r="B17" s="3">
        <v>9399</v>
      </c>
      <c r="C17" s="3">
        <v>9562</v>
      </c>
      <c r="D17" s="3">
        <v>9353</v>
      </c>
      <c r="E17" s="3">
        <v>9194</v>
      </c>
      <c r="F17" s="3">
        <v>9602</v>
      </c>
      <c r="G17" s="3">
        <v>10252</v>
      </c>
      <c r="H17" s="3">
        <v>10129</v>
      </c>
      <c r="I17" s="3">
        <v>10172</v>
      </c>
      <c r="J17" s="3">
        <v>10032</v>
      </c>
      <c r="K17" s="3">
        <v>10208</v>
      </c>
      <c r="L17" s="3">
        <v>10370</v>
      </c>
      <c r="M17" s="3">
        <v>10795</v>
      </c>
      <c r="N17" s="3">
        <v>10973</v>
      </c>
      <c r="O17" s="3">
        <v>10495</v>
      </c>
      <c r="P17" s="3">
        <v>10720</v>
      </c>
      <c r="Q17" s="3">
        <v>11354</v>
      </c>
      <c r="R17" s="3">
        <v>11147</v>
      </c>
      <c r="S17" s="3">
        <v>11477</v>
      </c>
      <c r="T17" s="3">
        <v>12145</v>
      </c>
      <c r="U17" s="3">
        <v>12537</v>
      </c>
      <c r="V17" s="3">
        <v>12135</v>
      </c>
      <c r="W17" s="3">
        <v>12131</v>
      </c>
      <c r="X17" s="3">
        <v>12024</v>
      </c>
      <c r="Y17" s="3">
        <v>12290</v>
      </c>
      <c r="Z17" s="3">
        <v>12445</v>
      </c>
      <c r="AA17" s="3">
        <v>12236</v>
      </c>
      <c r="AB17" s="3">
        <v>11827</v>
      </c>
      <c r="AC17" s="3">
        <v>11435</v>
      </c>
      <c r="AD17" s="3">
        <v>12047</v>
      </c>
      <c r="AE17" s="3">
        <v>12482</v>
      </c>
      <c r="AF17" s="3">
        <v>12036</v>
      </c>
      <c r="AG17" s="3">
        <v>11958</v>
      </c>
      <c r="AH17" s="3">
        <v>12154</v>
      </c>
      <c r="AI17" s="3">
        <v>12335</v>
      </c>
      <c r="AJ17" s="3">
        <v>12219</v>
      </c>
      <c r="AK17" s="3">
        <v>12234</v>
      </c>
      <c r="AL17" s="3">
        <v>11893</v>
      </c>
      <c r="AM17" s="3">
        <v>11310</v>
      </c>
      <c r="AN17" s="3">
        <v>11377</v>
      </c>
      <c r="AO17" s="3">
        <v>10907</v>
      </c>
      <c r="AP17" s="3">
        <v>10778</v>
      </c>
      <c r="AQ17" s="3">
        <v>10720</v>
      </c>
      <c r="AR17" s="3">
        <v>10239</v>
      </c>
      <c r="AS17" s="3">
        <v>10373</v>
      </c>
      <c r="AT17" s="3">
        <v>10160</v>
      </c>
      <c r="AU17" s="3">
        <v>9841</v>
      </c>
      <c r="AV17" s="3">
        <v>9625</v>
      </c>
      <c r="AW17" s="3">
        <v>9878</v>
      </c>
      <c r="AX17" s="3">
        <v>9814</v>
      </c>
      <c r="AY17" s="3">
        <v>9399</v>
      </c>
      <c r="AZ17" s="3">
        <v>9326</v>
      </c>
      <c r="BA17" s="3">
        <v>9486</v>
      </c>
    </row>
    <row r="18" spans="1:53" x14ac:dyDescent="0.25">
      <c r="A18" s="2" t="s">
        <v>16</v>
      </c>
      <c r="B18" s="3">
        <v>9083</v>
      </c>
      <c r="C18" s="3">
        <v>9311</v>
      </c>
      <c r="D18" s="3">
        <v>9495</v>
      </c>
      <c r="E18" s="3">
        <v>9119</v>
      </c>
      <c r="F18" s="3">
        <v>9218</v>
      </c>
      <c r="G18" s="3">
        <v>9802</v>
      </c>
      <c r="H18" s="3">
        <v>9707</v>
      </c>
      <c r="I18" s="3">
        <v>10085</v>
      </c>
      <c r="J18" s="3">
        <v>10486</v>
      </c>
      <c r="K18" s="3">
        <v>10317</v>
      </c>
      <c r="L18" s="3">
        <v>10321</v>
      </c>
      <c r="M18" s="3">
        <v>10360</v>
      </c>
      <c r="N18" s="3">
        <v>10256</v>
      </c>
      <c r="O18" s="3">
        <v>10652</v>
      </c>
      <c r="P18" s="3">
        <v>10469</v>
      </c>
      <c r="Q18" s="3">
        <v>11048</v>
      </c>
      <c r="R18" s="3">
        <v>10873</v>
      </c>
      <c r="S18" s="3">
        <v>10779</v>
      </c>
      <c r="T18" s="3">
        <v>11149</v>
      </c>
      <c r="U18" s="3">
        <v>11654</v>
      </c>
      <c r="V18" s="3">
        <v>12201</v>
      </c>
      <c r="W18" s="3">
        <v>12976</v>
      </c>
      <c r="X18" s="3">
        <v>13695</v>
      </c>
      <c r="Y18" s="3">
        <v>14133</v>
      </c>
      <c r="Z18" s="3">
        <v>14431</v>
      </c>
      <c r="AA18" s="3">
        <v>13417</v>
      </c>
      <c r="AB18" s="3">
        <v>12467</v>
      </c>
      <c r="AC18" s="3">
        <v>13306</v>
      </c>
      <c r="AD18" s="3">
        <v>14093</v>
      </c>
      <c r="AE18" s="3">
        <v>14393</v>
      </c>
      <c r="AF18" s="3">
        <v>13870</v>
      </c>
      <c r="AG18" s="3">
        <v>13155</v>
      </c>
      <c r="AH18" s="3">
        <v>13536</v>
      </c>
      <c r="AI18" s="3">
        <v>13171</v>
      </c>
      <c r="AJ18" s="3">
        <v>12892</v>
      </c>
      <c r="AK18" s="3">
        <v>11783</v>
      </c>
      <c r="AL18" s="3">
        <v>11633</v>
      </c>
      <c r="AM18" s="3">
        <v>10917</v>
      </c>
      <c r="AN18" s="3">
        <v>10833</v>
      </c>
      <c r="AO18" s="3">
        <v>10754</v>
      </c>
      <c r="AP18" s="3">
        <v>10547</v>
      </c>
      <c r="AQ18" s="3">
        <v>10214</v>
      </c>
      <c r="AR18" s="3">
        <v>10292</v>
      </c>
      <c r="AS18" s="3">
        <v>10063</v>
      </c>
      <c r="AT18" s="3">
        <v>10223</v>
      </c>
      <c r="AU18" s="3">
        <v>10143</v>
      </c>
      <c r="AV18" s="3">
        <v>10201</v>
      </c>
      <c r="AW18" s="3">
        <v>10429</v>
      </c>
      <c r="AX18" s="3">
        <v>9592</v>
      </c>
      <c r="AY18" s="3">
        <v>9465</v>
      </c>
      <c r="AZ18" s="3">
        <v>9791</v>
      </c>
      <c r="BA18" s="3">
        <v>9531</v>
      </c>
    </row>
    <row r="19" spans="1:53" x14ac:dyDescent="0.25">
      <c r="A19" s="2" t="s">
        <v>17</v>
      </c>
      <c r="B19" s="3">
        <v>9556</v>
      </c>
      <c r="C19" s="3">
        <v>9955</v>
      </c>
      <c r="D19" s="3">
        <v>9680</v>
      </c>
      <c r="E19" s="3">
        <v>9588</v>
      </c>
      <c r="F19" s="3">
        <v>9594</v>
      </c>
      <c r="G19" s="3">
        <v>9876</v>
      </c>
      <c r="H19" s="3">
        <v>9879</v>
      </c>
      <c r="I19" s="3">
        <v>9897</v>
      </c>
      <c r="J19" s="3">
        <v>9908</v>
      </c>
      <c r="K19" s="3">
        <v>9822</v>
      </c>
      <c r="L19" s="3">
        <v>9944</v>
      </c>
      <c r="M19" s="3">
        <v>10170</v>
      </c>
      <c r="N19" s="3">
        <v>10862</v>
      </c>
      <c r="O19" s="3">
        <v>11631</v>
      </c>
      <c r="P19" s="3">
        <v>11493</v>
      </c>
      <c r="Q19" s="3">
        <v>11551</v>
      </c>
      <c r="R19" s="3">
        <v>12070</v>
      </c>
      <c r="S19" s="3">
        <v>11921</v>
      </c>
      <c r="T19" s="3">
        <v>11593</v>
      </c>
      <c r="U19" s="3">
        <v>11382</v>
      </c>
      <c r="V19" s="3">
        <v>11943</v>
      </c>
      <c r="W19" s="3">
        <v>13474</v>
      </c>
      <c r="X19" s="3">
        <v>14083</v>
      </c>
      <c r="Y19" s="3">
        <v>13542</v>
      </c>
      <c r="Z19" s="3">
        <v>13335</v>
      </c>
      <c r="AA19" s="3">
        <v>13064</v>
      </c>
      <c r="AB19" s="3">
        <v>13226</v>
      </c>
      <c r="AC19" s="3">
        <v>13886</v>
      </c>
      <c r="AD19" s="3">
        <v>14918</v>
      </c>
      <c r="AE19" s="3">
        <v>15098</v>
      </c>
      <c r="AF19" s="3">
        <v>15448</v>
      </c>
      <c r="AG19" s="3">
        <v>13629</v>
      </c>
      <c r="AH19" s="3">
        <v>12643</v>
      </c>
      <c r="AI19" s="3">
        <v>12020</v>
      </c>
      <c r="AJ19" s="3">
        <v>11359</v>
      </c>
      <c r="AK19" s="3">
        <v>11146</v>
      </c>
      <c r="AL19" s="3">
        <v>11295</v>
      </c>
      <c r="AM19" s="3">
        <v>10891</v>
      </c>
      <c r="AN19" s="3">
        <v>10571</v>
      </c>
      <c r="AO19" s="3">
        <v>10415</v>
      </c>
      <c r="AP19" s="3">
        <v>10195</v>
      </c>
      <c r="AQ19" s="3">
        <v>10128</v>
      </c>
      <c r="AR19" s="3">
        <v>9882</v>
      </c>
      <c r="AS19" s="3">
        <v>9995</v>
      </c>
      <c r="AT19" s="3">
        <v>10274</v>
      </c>
      <c r="AU19" s="3">
        <v>10160</v>
      </c>
      <c r="AV19" s="3">
        <v>9947</v>
      </c>
      <c r="AW19" s="3">
        <v>9871</v>
      </c>
      <c r="AX19" s="3">
        <v>9501</v>
      </c>
      <c r="AY19" s="3">
        <v>9532</v>
      </c>
      <c r="AZ19" s="3">
        <v>9434</v>
      </c>
      <c r="BA19" s="3">
        <v>9675</v>
      </c>
    </row>
    <row r="20" spans="1:53" x14ac:dyDescent="0.25">
      <c r="A20" s="2" t="s">
        <v>18</v>
      </c>
      <c r="B20" s="3">
        <v>9767</v>
      </c>
      <c r="C20" s="3">
        <v>9605</v>
      </c>
      <c r="D20" s="3">
        <v>9568</v>
      </c>
      <c r="E20" s="3">
        <v>9790</v>
      </c>
      <c r="F20" s="3">
        <v>9994</v>
      </c>
      <c r="G20" s="3">
        <v>9998</v>
      </c>
      <c r="H20" s="3">
        <v>10221</v>
      </c>
      <c r="I20" s="3">
        <v>10488</v>
      </c>
      <c r="J20" s="3">
        <v>10150</v>
      </c>
      <c r="K20" s="3">
        <v>9815</v>
      </c>
      <c r="L20" s="3">
        <v>9761</v>
      </c>
      <c r="M20" s="3">
        <v>10166</v>
      </c>
      <c r="N20" s="3">
        <v>10453</v>
      </c>
      <c r="O20" s="3">
        <v>10577</v>
      </c>
      <c r="P20" s="3">
        <v>10609</v>
      </c>
      <c r="Q20" s="3">
        <v>10570</v>
      </c>
      <c r="R20" s="3">
        <v>10529</v>
      </c>
      <c r="S20" s="3">
        <v>10732</v>
      </c>
      <c r="T20" s="3">
        <v>10705</v>
      </c>
      <c r="U20" s="3">
        <v>11381</v>
      </c>
      <c r="V20" s="3">
        <v>11963</v>
      </c>
      <c r="W20" s="3">
        <v>12485</v>
      </c>
      <c r="X20" s="3">
        <v>12269</v>
      </c>
      <c r="Y20" s="3">
        <v>13364</v>
      </c>
      <c r="Z20" s="3">
        <v>13214</v>
      </c>
      <c r="AA20" s="3">
        <v>12228</v>
      </c>
      <c r="AB20" s="3">
        <v>12005</v>
      </c>
      <c r="AC20" s="3">
        <v>11549</v>
      </c>
      <c r="AD20" s="3">
        <v>11506</v>
      </c>
      <c r="AE20" s="3">
        <v>11628</v>
      </c>
      <c r="AF20" s="3">
        <v>11345</v>
      </c>
      <c r="AG20" s="3">
        <v>11411</v>
      </c>
      <c r="AH20" s="3">
        <v>11563</v>
      </c>
      <c r="AI20" s="3">
        <v>11442</v>
      </c>
      <c r="AJ20" s="3">
        <v>11002</v>
      </c>
      <c r="AK20" s="3">
        <v>11114</v>
      </c>
      <c r="AL20" s="3">
        <v>10709</v>
      </c>
      <c r="AM20" s="3">
        <v>10420</v>
      </c>
      <c r="AN20" s="3">
        <v>10277</v>
      </c>
      <c r="AO20" s="3">
        <v>10032</v>
      </c>
      <c r="AP20" s="3">
        <v>10319</v>
      </c>
      <c r="AQ20" s="3">
        <v>10270</v>
      </c>
      <c r="AR20" s="3">
        <v>10475</v>
      </c>
      <c r="AS20" s="3">
        <v>10220</v>
      </c>
      <c r="AT20" s="3">
        <v>10275</v>
      </c>
      <c r="AU20" s="3">
        <v>10350</v>
      </c>
      <c r="AV20" s="3">
        <v>9966</v>
      </c>
      <c r="AW20" s="3">
        <v>10195</v>
      </c>
      <c r="AX20" s="3">
        <v>10255</v>
      </c>
      <c r="AY20" s="3">
        <v>9796</v>
      </c>
      <c r="AZ20" s="3">
        <v>9680</v>
      </c>
      <c r="BA20" s="3">
        <v>9935</v>
      </c>
    </row>
    <row r="21" spans="1:53" x14ac:dyDescent="0.25">
      <c r="A21" s="2" t="s">
        <v>19</v>
      </c>
      <c r="B21" s="3">
        <v>9693</v>
      </c>
      <c r="C21" s="3">
        <v>9857</v>
      </c>
      <c r="D21" s="3">
        <v>9895</v>
      </c>
      <c r="E21" s="3">
        <v>9539</v>
      </c>
      <c r="F21" s="3">
        <v>9453</v>
      </c>
      <c r="G21" s="3">
        <v>9492</v>
      </c>
      <c r="H21" s="3">
        <v>9775</v>
      </c>
      <c r="I21" s="3">
        <v>9915</v>
      </c>
      <c r="J21" s="3">
        <v>10398</v>
      </c>
      <c r="K21" s="3">
        <v>10813</v>
      </c>
      <c r="L21" s="3">
        <v>10883</v>
      </c>
      <c r="M21" s="3">
        <v>10770</v>
      </c>
      <c r="N21" s="3">
        <v>10891</v>
      </c>
      <c r="O21" s="3">
        <v>10649</v>
      </c>
      <c r="P21" s="3">
        <v>11202</v>
      </c>
      <c r="Q21" s="3">
        <v>10997</v>
      </c>
      <c r="R21" s="3">
        <v>10939</v>
      </c>
      <c r="S21" s="3">
        <v>11657</v>
      </c>
      <c r="T21" s="3">
        <v>12035</v>
      </c>
      <c r="U21" s="3">
        <v>12583</v>
      </c>
      <c r="V21" s="3">
        <v>12431</v>
      </c>
      <c r="W21" s="3">
        <v>12462</v>
      </c>
      <c r="X21" s="3">
        <v>12080</v>
      </c>
      <c r="Y21" s="3">
        <v>12167</v>
      </c>
      <c r="Z21" s="3">
        <v>11856</v>
      </c>
      <c r="AA21" s="3">
        <v>11920</v>
      </c>
      <c r="AB21" s="3">
        <v>12031</v>
      </c>
      <c r="AC21" s="3">
        <v>12229</v>
      </c>
      <c r="AD21" s="3">
        <v>11978</v>
      </c>
      <c r="AE21" s="3">
        <v>12474</v>
      </c>
      <c r="AF21" s="3">
        <v>12578</v>
      </c>
      <c r="AG21" s="3">
        <v>12548</v>
      </c>
      <c r="AH21" s="3">
        <v>12186</v>
      </c>
      <c r="AI21" s="3">
        <v>11567</v>
      </c>
      <c r="AJ21" s="3">
        <v>11505</v>
      </c>
      <c r="AK21" s="3">
        <v>11387</v>
      </c>
      <c r="AL21" s="3">
        <v>10814</v>
      </c>
      <c r="AM21" s="3">
        <v>10612</v>
      </c>
      <c r="AN21" s="3">
        <v>10733</v>
      </c>
      <c r="AO21" s="3">
        <v>10139</v>
      </c>
      <c r="AP21" s="3">
        <v>10197</v>
      </c>
      <c r="AQ21" s="3">
        <v>10160</v>
      </c>
      <c r="AR21" s="3">
        <v>10242</v>
      </c>
      <c r="AS21" s="3">
        <v>10274</v>
      </c>
      <c r="AT21" s="3">
        <v>10121</v>
      </c>
      <c r="AU21" s="3">
        <v>9852</v>
      </c>
      <c r="AV21" s="3">
        <v>9885</v>
      </c>
      <c r="AW21" s="3">
        <v>9632</v>
      </c>
      <c r="AX21" s="3">
        <v>9572</v>
      </c>
      <c r="AY21" s="3">
        <v>10077</v>
      </c>
      <c r="AZ21" s="3">
        <v>9816</v>
      </c>
      <c r="BA21" s="3">
        <v>9972</v>
      </c>
    </row>
    <row r="22" spans="1:53" x14ac:dyDescent="0.25">
      <c r="A22" s="2" t="s">
        <v>20</v>
      </c>
      <c r="B22" s="3">
        <v>10015</v>
      </c>
      <c r="C22" s="3">
        <v>9995</v>
      </c>
      <c r="D22" s="3">
        <v>9569</v>
      </c>
      <c r="E22" s="3">
        <v>9958</v>
      </c>
      <c r="F22" s="3">
        <v>9806</v>
      </c>
      <c r="G22" s="3">
        <v>9597</v>
      </c>
      <c r="H22" s="3">
        <v>9878</v>
      </c>
      <c r="I22" s="3">
        <v>10230</v>
      </c>
      <c r="J22" s="3">
        <v>10667</v>
      </c>
      <c r="K22" s="3">
        <v>10561</v>
      </c>
      <c r="L22" s="3">
        <v>10610</v>
      </c>
      <c r="M22" s="3">
        <v>10058</v>
      </c>
      <c r="N22" s="3">
        <v>10403</v>
      </c>
      <c r="O22" s="3">
        <v>11289</v>
      </c>
      <c r="P22" s="3">
        <v>10892</v>
      </c>
      <c r="Q22" s="3">
        <v>11476</v>
      </c>
      <c r="R22" s="3">
        <v>12067</v>
      </c>
      <c r="S22" s="3">
        <v>11856</v>
      </c>
      <c r="T22" s="3">
        <v>12134</v>
      </c>
      <c r="U22" s="3">
        <v>12517</v>
      </c>
      <c r="V22" s="3">
        <v>12813</v>
      </c>
      <c r="W22" s="3">
        <v>12855</v>
      </c>
      <c r="X22" s="3">
        <v>12433</v>
      </c>
      <c r="Y22" s="3">
        <v>11596</v>
      </c>
      <c r="Z22" s="3">
        <v>11536</v>
      </c>
      <c r="AA22" s="3">
        <v>11195</v>
      </c>
      <c r="AB22" s="3">
        <v>11111</v>
      </c>
      <c r="AC22" s="3">
        <v>11198</v>
      </c>
      <c r="AD22" s="3">
        <v>11199</v>
      </c>
      <c r="AE22" s="3">
        <v>11656</v>
      </c>
      <c r="AF22" s="3">
        <v>10977</v>
      </c>
      <c r="AG22" s="3">
        <v>11033</v>
      </c>
      <c r="AH22" s="3">
        <v>11163</v>
      </c>
      <c r="AI22" s="3">
        <v>10794</v>
      </c>
      <c r="AJ22" s="3">
        <v>10947</v>
      </c>
      <c r="AK22" s="3">
        <v>11233</v>
      </c>
      <c r="AL22" s="3">
        <v>10674</v>
      </c>
      <c r="AM22" s="3">
        <v>10738</v>
      </c>
      <c r="AN22" s="3">
        <v>10572</v>
      </c>
      <c r="AO22" s="3">
        <v>10292</v>
      </c>
      <c r="AP22" s="3">
        <v>10456</v>
      </c>
      <c r="AQ22" s="3">
        <v>10303</v>
      </c>
      <c r="AR22" s="3">
        <v>10065</v>
      </c>
      <c r="AS22" s="3">
        <v>10384</v>
      </c>
      <c r="AT22" s="3">
        <v>10692</v>
      </c>
      <c r="AU22" s="3">
        <v>10203</v>
      </c>
      <c r="AV22" s="3">
        <v>9736</v>
      </c>
      <c r="AW22" s="3">
        <v>9898</v>
      </c>
      <c r="AX22" s="3">
        <v>9596</v>
      </c>
      <c r="AY22" s="3">
        <v>9826</v>
      </c>
      <c r="AZ22" s="3">
        <v>10358</v>
      </c>
      <c r="BA22" s="3">
        <v>9168</v>
      </c>
    </row>
    <row r="23" spans="1:53" x14ac:dyDescent="0.25">
      <c r="A23" s="2" t="s">
        <v>21</v>
      </c>
      <c r="B23" s="3">
        <v>9653</v>
      </c>
      <c r="C23" s="3">
        <v>9461</v>
      </c>
      <c r="D23" s="3">
        <v>9513</v>
      </c>
      <c r="E23" s="3">
        <v>9454</v>
      </c>
      <c r="F23" s="3">
        <v>9706</v>
      </c>
      <c r="G23" s="3">
        <v>9715</v>
      </c>
      <c r="H23" s="3">
        <v>9931</v>
      </c>
      <c r="I23" s="3">
        <v>9718</v>
      </c>
      <c r="J23" s="3">
        <v>10216</v>
      </c>
      <c r="K23" s="3">
        <v>10435</v>
      </c>
      <c r="L23" s="3">
        <v>10652</v>
      </c>
      <c r="M23" s="3">
        <v>10324</v>
      </c>
      <c r="N23" s="3">
        <v>10833</v>
      </c>
      <c r="O23" s="3">
        <v>11160</v>
      </c>
      <c r="P23" s="3">
        <v>10917</v>
      </c>
      <c r="Q23" s="3">
        <v>11241</v>
      </c>
      <c r="R23" s="3">
        <v>12826</v>
      </c>
      <c r="S23" s="3">
        <v>15026</v>
      </c>
      <c r="T23" s="3">
        <v>18258</v>
      </c>
      <c r="U23" s="3">
        <v>18791</v>
      </c>
      <c r="V23" s="3">
        <v>16820</v>
      </c>
      <c r="W23" s="3">
        <v>15193</v>
      </c>
      <c r="X23" s="3">
        <v>13314</v>
      </c>
      <c r="Y23" s="3">
        <v>12276</v>
      </c>
      <c r="Z23" s="3">
        <v>12002</v>
      </c>
      <c r="AA23" s="3">
        <v>12057</v>
      </c>
      <c r="AB23" s="3">
        <v>11641</v>
      </c>
      <c r="AC23" s="3">
        <v>11737</v>
      </c>
      <c r="AD23" s="3">
        <v>11389</v>
      </c>
      <c r="AE23" s="3">
        <v>11093</v>
      </c>
      <c r="AF23" s="3">
        <v>11110</v>
      </c>
      <c r="AG23" s="3">
        <v>10871</v>
      </c>
      <c r="AH23" s="3">
        <v>10633</v>
      </c>
      <c r="AI23" s="3">
        <v>10635</v>
      </c>
      <c r="AJ23" s="3">
        <v>10775</v>
      </c>
      <c r="AK23" s="3">
        <v>10897</v>
      </c>
      <c r="AL23" s="3">
        <v>10834</v>
      </c>
      <c r="AM23" s="3">
        <v>10877</v>
      </c>
      <c r="AN23" s="3">
        <v>10819</v>
      </c>
      <c r="AO23" s="3">
        <v>10356</v>
      </c>
      <c r="AP23" s="3">
        <v>10226</v>
      </c>
      <c r="AQ23" s="3">
        <v>10051</v>
      </c>
      <c r="AR23" s="3">
        <v>10173</v>
      </c>
      <c r="AS23" s="3">
        <v>10169</v>
      </c>
      <c r="AT23" s="3">
        <v>10090</v>
      </c>
      <c r="AU23" s="3">
        <v>10138</v>
      </c>
      <c r="AV23" s="3">
        <v>10099</v>
      </c>
      <c r="AW23" s="3">
        <v>9822</v>
      </c>
      <c r="AX23" s="3">
        <v>9889</v>
      </c>
      <c r="AY23" s="3">
        <v>10132</v>
      </c>
      <c r="AZ23" s="3">
        <v>9938</v>
      </c>
      <c r="BA23" s="3">
        <v>10341</v>
      </c>
    </row>
    <row r="24" spans="1:53" x14ac:dyDescent="0.25">
      <c r="A24" s="2" t="s">
        <v>22</v>
      </c>
      <c r="B24" s="3">
        <v>9689</v>
      </c>
      <c r="C24" s="3">
        <v>9261</v>
      </c>
      <c r="D24" s="3">
        <v>9555</v>
      </c>
      <c r="E24" s="3">
        <v>9058</v>
      </c>
      <c r="F24" s="3">
        <v>9368</v>
      </c>
      <c r="G24" s="3">
        <v>9555</v>
      </c>
      <c r="H24" s="3">
        <v>9797</v>
      </c>
      <c r="I24" s="3">
        <v>10295</v>
      </c>
      <c r="J24" s="3">
        <v>10596</v>
      </c>
      <c r="K24" s="3">
        <v>10295</v>
      </c>
      <c r="L24" s="3">
        <v>10086</v>
      </c>
      <c r="M24" s="3">
        <v>10072</v>
      </c>
      <c r="N24" s="3">
        <v>10582</v>
      </c>
      <c r="O24" s="3">
        <v>10491</v>
      </c>
      <c r="P24" s="3">
        <v>10686</v>
      </c>
      <c r="Q24" s="3">
        <v>10743</v>
      </c>
      <c r="R24" s="3">
        <v>11062</v>
      </c>
      <c r="S24" s="3">
        <v>11184</v>
      </c>
      <c r="T24" s="3">
        <v>11973</v>
      </c>
      <c r="U24" s="3">
        <v>12723</v>
      </c>
      <c r="V24" s="3">
        <v>13060</v>
      </c>
      <c r="W24" s="3">
        <v>13448</v>
      </c>
      <c r="X24" s="3">
        <v>13556</v>
      </c>
      <c r="Y24" s="3">
        <v>12967</v>
      </c>
      <c r="Z24" s="3">
        <v>12242</v>
      </c>
      <c r="AA24" s="3">
        <v>12431</v>
      </c>
      <c r="AB24" s="3">
        <v>13130</v>
      </c>
      <c r="AC24" s="3">
        <v>14111</v>
      </c>
      <c r="AD24" s="3">
        <v>13611</v>
      </c>
      <c r="AE24" s="3">
        <v>12597</v>
      </c>
      <c r="AF24" s="3">
        <v>12223</v>
      </c>
      <c r="AG24" s="3">
        <v>11230</v>
      </c>
      <c r="AH24" s="3">
        <v>10663</v>
      </c>
      <c r="AI24" s="3">
        <v>10756</v>
      </c>
      <c r="AJ24" s="3">
        <v>10729</v>
      </c>
      <c r="AK24" s="3">
        <v>10810</v>
      </c>
      <c r="AL24" s="3">
        <v>10470</v>
      </c>
      <c r="AM24" s="3">
        <v>10785</v>
      </c>
      <c r="AN24" s="3">
        <v>10437</v>
      </c>
      <c r="AO24" s="3">
        <v>10649</v>
      </c>
      <c r="AP24" s="3">
        <v>10353</v>
      </c>
      <c r="AQ24" s="3">
        <v>10527</v>
      </c>
      <c r="AR24" s="3">
        <v>9671</v>
      </c>
      <c r="AS24" s="3">
        <v>10209</v>
      </c>
      <c r="AT24" s="3">
        <v>10300</v>
      </c>
      <c r="AU24" s="3">
        <v>10205</v>
      </c>
      <c r="AV24" s="3">
        <v>10113</v>
      </c>
      <c r="AW24" s="3">
        <v>10006</v>
      </c>
      <c r="AX24" s="3">
        <v>9745</v>
      </c>
      <c r="AY24" s="3">
        <v>9339</v>
      </c>
      <c r="AZ24" s="3">
        <v>9463</v>
      </c>
      <c r="BA24" s="3">
        <v>9661</v>
      </c>
    </row>
    <row r="25" spans="1:53" x14ac:dyDescent="0.25">
      <c r="A25" s="2" t="s">
        <v>23</v>
      </c>
      <c r="B25" s="3">
        <v>9249</v>
      </c>
      <c r="C25" s="3">
        <v>9318</v>
      </c>
      <c r="D25" s="3">
        <v>9571</v>
      </c>
      <c r="E25" s="3">
        <v>9341</v>
      </c>
      <c r="F25" s="3">
        <v>9281</v>
      </c>
      <c r="G25" s="3">
        <v>9319</v>
      </c>
      <c r="H25" s="3">
        <v>9379</v>
      </c>
      <c r="I25" s="3">
        <v>9870</v>
      </c>
      <c r="J25" s="3">
        <v>10238</v>
      </c>
      <c r="K25" s="3">
        <v>10261</v>
      </c>
      <c r="L25" s="3">
        <v>10445</v>
      </c>
      <c r="M25" s="3">
        <v>10587</v>
      </c>
      <c r="N25" s="3">
        <v>10951</v>
      </c>
      <c r="O25" s="3">
        <v>10838</v>
      </c>
      <c r="P25" s="3">
        <v>11105</v>
      </c>
      <c r="Q25" s="3">
        <v>11197</v>
      </c>
      <c r="R25" s="3">
        <v>11236</v>
      </c>
      <c r="S25" s="3">
        <v>10904</v>
      </c>
      <c r="T25" s="3">
        <v>11801</v>
      </c>
      <c r="U25" s="3">
        <v>12812</v>
      </c>
      <c r="V25" s="3">
        <v>13059</v>
      </c>
      <c r="W25" s="3">
        <v>13854</v>
      </c>
      <c r="X25" s="3">
        <v>13493</v>
      </c>
      <c r="Y25" s="3">
        <v>12990</v>
      </c>
      <c r="Z25" s="3">
        <v>12304</v>
      </c>
      <c r="AA25" s="3">
        <v>12679</v>
      </c>
      <c r="AB25" s="3">
        <v>12922</v>
      </c>
      <c r="AC25" s="3">
        <v>12398</v>
      </c>
      <c r="AD25" s="3">
        <v>11720</v>
      </c>
      <c r="AE25" s="3">
        <v>11419</v>
      </c>
      <c r="AF25" s="3">
        <v>11155</v>
      </c>
      <c r="AG25" s="3">
        <v>10755</v>
      </c>
      <c r="AH25" s="3">
        <v>10624</v>
      </c>
      <c r="AI25" s="3">
        <v>10596</v>
      </c>
      <c r="AJ25" s="3">
        <v>11115</v>
      </c>
      <c r="AK25" s="3">
        <v>10695</v>
      </c>
      <c r="AL25" s="3">
        <v>10744</v>
      </c>
      <c r="AM25" s="3">
        <v>10511</v>
      </c>
      <c r="AN25" s="3">
        <v>10360</v>
      </c>
      <c r="AO25" s="3">
        <v>10142</v>
      </c>
      <c r="AP25" s="3">
        <v>10022</v>
      </c>
      <c r="AQ25" s="3">
        <v>10071</v>
      </c>
      <c r="AR25" s="3">
        <v>9878</v>
      </c>
      <c r="AS25" s="3">
        <v>9651</v>
      </c>
      <c r="AT25" s="3">
        <v>9648</v>
      </c>
      <c r="AU25" s="3">
        <v>9612</v>
      </c>
      <c r="AV25" s="3">
        <v>9825</v>
      </c>
      <c r="AW25" s="3">
        <v>9993</v>
      </c>
      <c r="AX25" s="3">
        <v>9527</v>
      </c>
      <c r="AY25" s="3">
        <v>9639</v>
      </c>
      <c r="AZ25" s="3">
        <v>9472</v>
      </c>
      <c r="BA25" s="3">
        <v>9587</v>
      </c>
    </row>
    <row r="26" spans="1:53" x14ac:dyDescent="0.25">
      <c r="A26" s="2" t="s">
        <v>24</v>
      </c>
      <c r="B26" s="3">
        <v>9313</v>
      </c>
      <c r="C26" s="3">
        <v>9437</v>
      </c>
      <c r="D26" s="3">
        <v>9546</v>
      </c>
      <c r="E26" s="3">
        <v>9404</v>
      </c>
      <c r="F26" s="3">
        <v>9573</v>
      </c>
      <c r="G26" s="3">
        <v>9843</v>
      </c>
      <c r="H26" s="3">
        <v>9839</v>
      </c>
      <c r="I26" s="3">
        <v>9648</v>
      </c>
      <c r="J26" s="3">
        <v>9650</v>
      </c>
      <c r="K26" s="3">
        <v>10140</v>
      </c>
      <c r="L26" s="3">
        <v>10448</v>
      </c>
      <c r="M26" s="3">
        <v>10722</v>
      </c>
      <c r="N26" s="3">
        <v>11090</v>
      </c>
      <c r="O26" s="3">
        <v>10883</v>
      </c>
      <c r="P26" s="3">
        <v>10647</v>
      </c>
      <c r="Q26" s="3">
        <v>11069</v>
      </c>
      <c r="R26" s="3">
        <v>10775</v>
      </c>
      <c r="S26" s="3">
        <v>10869</v>
      </c>
      <c r="T26" s="3">
        <v>11089</v>
      </c>
      <c r="U26" s="3">
        <v>11308</v>
      </c>
      <c r="V26" s="3">
        <v>11714</v>
      </c>
      <c r="W26" s="3">
        <v>13455</v>
      </c>
      <c r="X26" s="3">
        <v>12797</v>
      </c>
      <c r="Y26" s="3">
        <v>11982</v>
      </c>
      <c r="Z26" s="3">
        <v>11520</v>
      </c>
      <c r="AA26" s="3">
        <v>11211</v>
      </c>
      <c r="AB26" s="3">
        <v>11184</v>
      </c>
      <c r="AC26" s="3">
        <v>11298</v>
      </c>
      <c r="AD26" s="3">
        <v>11403</v>
      </c>
      <c r="AE26" s="3">
        <v>11759</v>
      </c>
      <c r="AF26" s="3">
        <v>11862</v>
      </c>
      <c r="AG26" s="3">
        <v>11675</v>
      </c>
      <c r="AH26" s="3">
        <v>11265</v>
      </c>
      <c r="AI26" s="3">
        <v>11629</v>
      </c>
      <c r="AJ26" s="3">
        <v>11559</v>
      </c>
      <c r="AK26" s="3">
        <v>11424</v>
      </c>
      <c r="AL26" s="3">
        <v>10964</v>
      </c>
      <c r="AM26" s="3">
        <v>10724</v>
      </c>
      <c r="AN26" s="3">
        <v>10173</v>
      </c>
      <c r="AO26" s="3">
        <v>10406</v>
      </c>
      <c r="AP26" s="3">
        <v>10120</v>
      </c>
      <c r="AQ26" s="3">
        <v>10180</v>
      </c>
      <c r="AR26" s="3">
        <v>9987</v>
      </c>
      <c r="AS26" s="3">
        <v>10262</v>
      </c>
      <c r="AT26" s="3">
        <v>9588</v>
      </c>
      <c r="AU26" s="3">
        <v>9655</v>
      </c>
      <c r="AV26" s="3">
        <v>9838</v>
      </c>
      <c r="AW26" s="3">
        <v>9537</v>
      </c>
      <c r="AX26" s="3">
        <v>9817</v>
      </c>
      <c r="AY26" s="3">
        <v>9595</v>
      </c>
      <c r="AZ26" s="3">
        <v>9575</v>
      </c>
      <c r="BA26" s="3">
        <v>9716</v>
      </c>
    </row>
    <row r="27" spans="1:53" x14ac:dyDescent="0.25">
      <c r="A27" s="2" t="s">
        <v>25</v>
      </c>
      <c r="B27" s="3">
        <v>9632</v>
      </c>
      <c r="C27" s="3">
        <v>9886</v>
      </c>
      <c r="D27" s="3">
        <v>9596</v>
      </c>
      <c r="E27" s="3">
        <v>9912</v>
      </c>
      <c r="F27" s="3">
        <v>9986</v>
      </c>
      <c r="G27" s="3">
        <v>9829</v>
      </c>
      <c r="H27" s="3">
        <v>10055</v>
      </c>
      <c r="I27" s="3">
        <v>10224</v>
      </c>
      <c r="J27" s="3">
        <v>10638</v>
      </c>
      <c r="K27" s="3">
        <v>10644</v>
      </c>
      <c r="L27" s="3">
        <v>11005</v>
      </c>
      <c r="M27" s="3">
        <v>11670</v>
      </c>
      <c r="N27" s="3">
        <v>12306</v>
      </c>
      <c r="O27" s="3">
        <v>12495</v>
      </c>
      <c r="P27" s="3">
        <v>12366</v>
      </c>
      <c r="Q27" s="3">
        <v>13478</v>
      </c>
      <c r="R27" s="3">
        <v>14033</v>
      </c>
      <c r="S27" s="3">
        <v>13376</v>
      </c>
      <c r="T27" s="3">
        <v>13262</v>
      </c>
      <c r="U27" s="3">
        <v>12803</v>
      </c>
      <c r="V27" s="3">
        <v>13259</v>
      </c>
      <c r="W27" s="3">
        <v>13368</v>
      </c>
      <c r="X27" s="3">
        <v>12863</v>
      </c>
      <c r="Y27" s="3">
        <v>12460</v>
      </c>
      <c r="Z27" s="3">
        <v>11798</v>
      </c>
      <c r="AA27" s="3">
        <v>11738</v>
      </c>
      <c r="AB27" s="3">
        <v>11280</v>
      </c>
      <c r="AC27" s="3">
        <v>11596</v>
      </c>
      <c r="AD27" s="3">
        <v>11674</v>
      </c>
      <c r="AE27" s="3">
        <v>11682</v>
      </c>
      <c r="AF27" s="3">
        <v>10854</v>
      </c>
      <c r="AG27" s="3">
        <v>10893</v>
      </c>
      <c r="AH27" s="3">
        <v>10692</v>
      </c>
      <c r="AI27" s="3">
        <v>10470</v>
      </c>
      <c r="AJ27" s="3">
        <v>10334</v>
      </c>
      <c r="AK27" s="3">
        <v>10495</v>
      </c>
      <c r="AL27" s="3">
        <v>10656</v>
      </c>
      <c r="AM27" s="3">
        <v>10448</v>
      </c>
      <c r="AN27" s="3">
        <v>10130</v>
      </c>
      <c r="AO27" s="3">
        <v>10009</v>
      </c>
      <c r="AP27" s="3">
        <v>10107</v>
      </c>
      <c r="AQ27" s="3">
        <v>10150</v>
      </c>
      <c r="AR27" s="3">
        <v>10208</v>
      </c>
      <c r="AS27" s="3">
        <v>10149</v>
      </c>
      <c r="AT27" s="3">
        <v>10064</v>
      </c>
      <c r="AU27" s="3">
        <v>10123</v>
      </c>
      <c r="AV27" s="3">
        <v>9789</v>
      </c>
      <c r="AW27" s="3">
        <v>9712</v>
      </c>
      <c r="AX27" s="3">
        <v>9760</v>
      </c>
      <c r="AY27" s="3">
        <v>9648</v>
      </c>
      <c r="AZ27" s="3">
        <v>9674</v>
      </c>
      <c r="BA27" s="3">
        <v>9414</v>
      </c>
    </row>
    <row r="28" spans="1:53" x14ac:dyDescent="0.25">
      <c r="A28" s="2" t="s">
        <v>26</v>
      </c>
      <c r="B28" s="3">
        <v>9144</v>
      </c>
      <c r="C28" s="3">
        <v>9640</v>
      </c>
      <c r="D28" s="3">
        <v>9611</v>
      </c>
      <c r="E28" s="3">
        <v>9392</v>
      </c>
      <c r="F28" s="3">
        <v>9643</v>
      </c>
      <c r="G28" s="3">
        <v>9845</v>
      </c>
      <c r="H28" s="3">
        <v>10225</v>
      </c>
      <c r="I28" s="3">
        <v>10113</v>
      </c>
      <c r="J28" s="3">
        <v>10087</v>
      </c>
      <c r="K28" s="3">
        <v>10412</v>
      </c>
      <c r="L28" s="3">
        <v>10732</v>
      </c>
      <c r="M28" s="3">
        <v>10813</v>
      </c>
      <c r="N28" s="3">
        <v>10729</v>
      </c>
      <c r="O28" s="3">
        <v>10464</v>
      </c>
      <c r="P28" s="3">
        <v>10280</v>
      </c>
      <c r="Q28" s="3">
        <v>10246</v>
      </c>
      <c r="R28" s="3">
        <v>10166</v>
      </c>
      <c r="S28" s="3">
        <v>11201</v>
      </c>
      <c r="T28" s="3">
        <v>11249</v>
      </c>
      <c r="U28" s="3">
        <v>11906</v>
      </c>
      <c r="V28" s="3">
        <v>13255</v>
      </c>
      <c r="W28" s="3">
        <v>13108</v>
      </c>
      <c r="X28" s="3">
        <v>12477</v>
      </c>
      <c r="Y28" s="3">
        <v>12413</v>
      </c>
      <c r="Z28" s="3">
        <v>12456</v>
      </c>
      <c r="AA28" s="3">
        <v>11999</v>
      </c>
      <c r="AB28" s="3">
        <v>11588</v>
      </c>
      <c r="AC28" s="3">
        <v>11422</v>
      </c>
      <c r="AD28" s="3">
        <v>11369</v>
      </c>
      <c r="AE28" s="3">
        <v>11421</v>
      </c>
      <c r="AF28" s="3">
        <v>11632</v>
      </c>
      <c r="AG28" s="3">
        <v>11466</v>
      </c>
      <c r="AH28" s="3">
        <v>11181</v>
      </c>
      <c r="AI28" s="3">
        <v>11032</v>
      </c>
      <c r="AJ28" s="3">
        <v>10996</v>
      </c>
      <c r="AK28" s="3">
        <v>10425</v>
      </c>
      <c r="AL28" s="3">
        <v>10684</v>
      </c>
      <c r="AM28" s="3">
        <v>10701</v>
      </c>
      <c r="AN28" s="3">
        <v>10843</v>
      </c>
      <c r="AO28" s="3">
        <v>10414</v>
      </c>
      <c r="AP28" s="3">
        <v>10455</v>
      </c>
      <c r="AQ28" s="3">
        <v>10328</v>
      </c>
      <c r="AR28" s="3">
        <v>9824</v>
      </c>
      <c r="AS28" s="3">
        <v>10064</v>
      </c>
      <c r="AT28" s="3">
        <v>9925</v>
      </c>
      <c r="AU28" s="3">
        <v>10260</v>
      </c>
      <c r="AV28" s="3">
        <v>10243</v>
      </c>
      <c r="AW28" s="3">
        <v>9760</v>
      </c>
      <c r="AX28" s="3">
        <v>9922</v>
      </c>
      <c r="AY28" s="3">
        <v>9716</v>
      </c>
      <c r="AZ28" s="3">
        <v>9579</v>
      </c>
      <c r="BA28" s="3">
        <v>10519</v>
      </c>
    </row>
    <row r="29" spans="1:53" x14ac:dyDescent="0.25">
      <c r="A29" s="2" t="s">
        <v>27</v>
      </c>
      <c r="B29" s="3">
        <v>9642</v>
      </c>
      <c r="C29" s="3">
        <v>9742</v>
      </c>
      <c r="D29" s="3">
        <v>9431</v>
      </c>
      <c r="E29" s="3">
        <v>9039</v>
      </c>
      <c r="F29" s="3">
        <v>9601</v>
      </c>
      <c r="G29" s="3">
        <v>9610</v>
      </c>
      <c r="H29" s="3">
        <v>9740</v>
      </c>
      <c r="I29" s="3">
        <v>9878</v>
      </c>
      <c r="J29" s="3">
        <v>10488</v>
      </c>
      <c r="K29" s="3">
        <v>10273</v>
      </c>
      <c r="L29" s="3">
        <v>10130</v>
      </c>
      <c r="M29" s="3">
        <v>10489</v>
      </c>
      <c r="N29" s="3">
        <v>10477</v>
      </c>
      <c r="O29" s="3">
        <v>11106</v>
      </c>
      <c r="P29" s="3">
        <v>11228</v>
      </c>
      <c r="Q29" s="3">
        <v>11750</v>
      </c>
      <c r="R29" s="3">
        <v>12094</v>
      </c>
      <c r="S29" s="3">
        <v>12375</v>
      </c>
      <c r="T29" s="3">
        <v>13163</v>
      </c>
      <c r="U29" s="3">
        <v>14357</v>
      </c>
      <c r="V29" s="3">
        <v>14898</v>
      </c>
      <c r="W29" s="3">
        <v>15806</v>
      </c>
      <c r="X29" s="3">
        <v>14497</v>
      </c>
      <c r="Y29" s="3">
        <v>12716</v>
      </c>
      <c r="Z29" s="3">
        <v>12051</v>
      </c>
      <c r="AA29" s="3">
        <v>12266</v>
      </c>
      <c r="AB29" s="3">
        <v>12263</v>
      </c>
      <c r="AC29" s="3">
        <v>11743</v>
      </c>
      <c r="AD29" s="3">
        <v>11661</v>
      </c>
      <c r="AE29" s="3">
        <v>11141</v>
      </c>
      <c r="AF29" s="3">
        <v>10757</v>
      </c>
      <c r="AG29" s="3">
        <v>10841</v>
      </c>
      <c r="AH29" s="3">
        <v>11021</v>
      </c>
      <c r="AI29" s="3">
        <v>10646</v>
      </c>
      <c r="AJ29" s="3">
        <v>10545</v>
      </c>
      <c r="AK29" s="3">
        <v>10761</v>
      </c>
      <c r="AL29" s="3">
        <v>10510</v>
      </c>
      <c r="AM29" s="3">
        <v>10283</v>
      </c>
      <c r="AN29" s="3">
        <v>10022</v>
      </c>
      <c r="AO29" s="3">
        <v>9972</v>
      </c>
      <c r="AP29" s="3">
        <v>10016</v>
      </c>
      <c r="AQ29" s="3">
        <v>10318</v>
      </c>
      <c r="AR29" s="3">
        <v>10119</v>
      </c>
      <c r="AS29" s="3">
        <v>10020</v>
      </c>
      <c r="AT29" s="3">
        <v>9627</v>
      </c>
      <c r="AU29" s="3">
        <v>9787</v>
      </c>
      <c r="AV29" s="3">
        <v>9752</v>
      </c>
      <c r="AW29" s="3">
        <v>9565</v>
      </c>
      <c r="AX29" s="3">
        <v>9634</v>
      </c>
      <c r="AY29" s="3">
        <v>9485</v>
      </c>
      <c r="AZ29" s="3">
        <v>9978</v>
      </c>
      <c r="BA29" s="3">
        <v>9406</v>
      </c>
    </row>
    <row r="30" spans="1:53" x14ac:dyDescent="0.25">
      <c r="A30" s="2" t="s">
        <v>28</v>
      </c>
      <c r="B30" s="3">
        <v>9311</v>
      </c>
      <c r="C30" s="3">
        <v>9288</v>
      </c>
      <c r="D30" s="3">
        <v>9705</v>
      </c>
      <c r="E30" s="3">
        <v>9150</v>
      </c>
      <c r="F30" s="3">
        <v>9332</v>
      </c>
      <c r="G30" s="3">
        <v>9394</v>
      </c>
      <c r="H30" s="3">
        <v>9851</v>
      </c>
      <c r="I30" s="3">
        <v>10173</v>
      </c>
      <c r="J30" s="3">
        <v>9920</v>
      </c>
      <c r="K30" s="3">
        <v>9913</v>
      </c>
      <c r="L30" s="3">
        <v>10274</v>
      </c>
      <c r="M30" s="3">
        <v>10121</v>
      </c>
      <c r="N30" s="3">
        <v>10083</v>
      </c>
      <c r="O30" s="3">
        <v>10190</v>
      </c>
      <c r="P30" s="3">
        <v>10319</v>
      </c>
      <c r="Q30" s="3">
        <v>10829</v>
      </c>
      <c r="R30" s="3">
        <v>10998</v>
      </c>
      <c r="S30" s="3">
        <v>11219</v>
      </c>
      <c r="T30" s="3">
        <v>11601</v>
      </c>
      <c r="U30" s="3">
        <v>12902</v>
      </c>
      <c r="V30" s="3">
        <v>14111</v>
      </c>
      <c r="W30" s="3">
        <v>17065</v>
      </c>
      <c r="X30" s="3">
        <v>17767</v>
      </c>
      <c r="Y30" s="3">
        <v>16262</v>
      </c>
      <c r="Z30" s="3">
        <v>14279</v>
      </c>
      <c r="AA30" s="3">
        <v>12807</v>
      </c>
      <c r="AB30" s="3">
        <v>12415</v>
      </c>
      <c r="AC30" s="3">
        <v>12161</v>
      </c>
      <c r="AD30" s="3">
        <v>11592</v>
      </c>
      <c r="AE30" s="3">
        <v>11173</v>
      </c>
      <c r="AF30" s="3">
        <v>10819</v>
      </c>
      <c r="AG30" s="3">
        <v>10281</v>
      </c>
      <c r="AH30" s="3">
        <v>10147</v>
      </c>
      <c r="AI30" s="3">
        <v>10309</v>
      </c>
      <c r="AJ30" s="3">
        <v>10133</v>
      </c>
      <c r="AK30" s="3">
        <v>10188</v>
      </c>
      <c r="AL30" s="3">
        <v>10025</v>
      </c>
      <c r="AM30" s="3">
        <v>10391</v>
      </c>
      <c r="AN30" s="3">
        <v>10222</v>
      </c>
      <c r="AO30" s="3">
        <v>10143</v>
      </c>
      <c r="AP30" s="3">
        <v>9793</v>
      </c>
      <c r="AQ30" s="3">
        <v>9637</v>
      </c>
      <c r="AR30" s="3">
        <v>9628</v>
      </c>
      <c r="AS30" s="3">
        <v>9906</v>
      </c>
      <c r="AT30" s="3">
        <v>9646</v>
      </c>
      <c r="AU30" s="3">
        <v>9399</v>
      </c>
      <c r="AV30" s="3">
        <v>9613</v>
      </c>
      <c r="AW30" s="3">
        <v>9947</v>
      </c>
      <c r="AX30" s="3">
        <v>10035</v>
      </c>
      <c r="AY30" s="3">
        <v>9231</v>
      </c>
      <c r="AZ30" s="3">
        <v>9283</v>
      </c>
      <c r="BA30" s="3">
        <v>9005</v>
      </c>
    </row>
    <row r="31" spans="1:53" x14ac:dyDescent="0.25">
      <c r="A31" s="2" t="s">
        <v>29</v>
      </c>
      <c r="B31" s="3">
        <v>9233</v>
      </c>
      <c r="C31" s="3">
        <v>9815</v>
      </c>
      <c r="D31" s="3">
        <v>9634</v>
      </c>
      <c r="E31" s="3">
        <v>8941</v>
      </c>
      <c r="F31" s="3">
        <v>9138</v>
      </c>
      <c r="G31" s="3">
        <v>9481</v>
      </c>
      <c r="H31" s="3">
        <v>9709</v>
      </c>
      <c r="I31" s="3">
        <v>9580</v>
      </c>
      <c r="J31" s="3">
        <v>9967</v>
      </c>
      <c r="K31" s="3">
        <v>9822</v>
      </c>
      <c r="L31" s="3">
        <v>10256</v>
      </c>
      <c r="M31" s="3">
        <v>9927</v>
      </c>
      <c r="N31" s="3">
        <v>10465</v>
      </c>
      <c r="O31" s="3">
        <v>11033</v>
      </c>
      <c r="P31" s="3">
        <v>10567</v>
      </c>
      <c r="Q31" s="3">
        <v>10561</v>
      </c>
      <c r="R31" s="3">
        <v>10537</v>
      </c>
      <c r="S31" s="3">
        <v>10718</v>
      </c>
      <c r="T31" s="3">
        <v>11191</v>
      </c>
      <c r="U31" s="3">
        <v>11356</v>
      </c>
      <c r="V31" s="3">
        <v>11757</v>
      </c>
      <c r="W31" s="3">
        <v>12156</v>
      </c>
      <c r="X31" s="3">
        <v>12170</v>
      </c>
      <c r="Y31" s="3">
        <v>11501</v>
      </c>
      <c r="Z31" s="3">
        <v>11106</v>
      </c>
      <c r="AA31" s="3">
        <v>11273</v>
      </c>
      <c r="AB31" s="3">
        <v>11624</v>
      </c>
      <c r="AC31" s="3">
        <v>11552</v>
      </c>
      <c r="AD31" s="3">
        <v>11317</v>
      </c>
      <c r="AE31" s="3">
        <v>11190</v>
      </c>
      <c r="AF31" s="3">
        <v>11410</v>
      </c>
      <c r="AG31" s="3">
        <v>11112</v>
      </c>
      <c r="AH31" s="3">
        <v>11178</v>
      </c>
      <c r="AI31" s="3">
        <v>11364</v>
      </c>
      <c r="AJ31" s="3">
        <v>11268</v>
      </c>
      <c r="AK31" s="3">
        <v>11227</v>
      </c>
      <c r="AL31" s="3">
        <v>10936</v>
      </c>
      <c r="AM31" s="3">
        <v>11105</v>
      </c>
      <c r="AN31" s="3">
        <v>10831</v>
      </c>
      <c r="AO31" s="3">
        <v>10449</v>
      </c>
      <c r="AP31" s="3">
        <v>10185</v>
      </c>
      <c r="AQ31" s="3">
        <v>9631</v>
      </c>
      <c r="AR31" s="3">
        <v>9641</v>
      </c>
      <c r="AS31" s="3">
        <v>9805</v>
      </c>
      <c r="AT31" s="3">
        <v>9854</v>
      </c>
      <c r="AU31" s="3">
        <v>9824</v>
      </c>
      <c r="AV31" s="3">
        <v>9817</v>
      </c>
      <c r="AW31" s="3">
        <v>9559</v>
      </c>
      <c r="AX31" s="3">
        <v>9752</v>
      </c>
      <c r="AY31" s="3">
        <v>9539</v>
      </c>
      <c r="AZ31" s="3">
        <v>9596</v>
      </c>
      <c r="BA31" s="3">
        <v>9609</v>
      </c>
    </row>
    <row r="32" spans="1:53" x14ac:dyDescent="0.25">
      <c r="A32" s="2" t="s">
        <v>30</v>
      </c>
      <c r="B32" s="3">
        <v>9558</v>
      </c>
      <c r="C32" s="3">
        <v>9643</v>
      </c>
      <c r="D32" s="3">
        <v>9116</v>
      </c>
      <c r="E32" s="3">
        <v>9499</v>
      </c>
      <c r="F32" s="3">
        <v>9632</v>
      </c>
      <c r="G32" s="3">
        <v>9324</v>
      </c>
      <c r="H32" s="3">
        <v>9864</v>
      </c>
      <c r="I32" s="3">
        <v>9758</v>
      </c>
      <c r="J32" s="3">
        <v>9902</v>
      </c>
      <c r="K32" s="3">
        <v>10019</v>
      </c>
      <c r="L32" s="3">
        <v>10237</v>
      </c>
      <c r="M32" s="3">
        <v>10406</v>
      </c>
      <c r="N32" s="3">
        <v>10512</v>
      </c>
      <c r="O32" s="3">
        <v>10469</v>
      </c>
      <c r="P32" s="3">
        <v>10592</v>
      </c>
      <c r="Q32" s="3">
        <v>10528</v>
      </c>
      <c r="R32" s="3">
        <v>10884</v>
      </c>
      <c r="S32" s="3">
        <v>11044</v>
      </c>
      <c r="T32" s="3">
        <v>11840</v>
      </c>
      <c r="U32" s="3">
        <v>12215</v>
      </c>
      <c r="V32" s="3">
        <v>13679</v>
      </c>
      <c r="W32" s="3">
        <v>16868</v>
      </c>
      <c r="X32" s="3">
        <v>15427</v>
      </c>
      <c r="Y32" s="3">
        <v>13747</v>
      </c>
      <c r="Z32" s="3">
        <v>12639</v>
      </c>
      <c r="AA32" s="3">
        <v>11802</v>
      </c>
      <c r="AB32" s="3">
        <v>11683</v>
      </c>
      <c r="AC32" s="3">
        <v>11793</v>
      </c>
      <c r="AD32" s="3">
        <v>11583</v>
      </c>
      <c r="AE32" s="3">
        <v>11395</v>
      </c>
      <c r="AF32" s="3">
        <v>11064</v>
      </c>
      <c r="AG32" s="3">
        <v>10735</v>
      </c>
      <c r="AH32" s="3">
        <v>10416</v>
      </c>
      <c r="AI32" s="3">
        <v>10342</v>
      </c>
      <c r="AJ32" s="3">
        <v>9856</v>
      </c>
      <c r="AK32" s="3">
        <v>10081</v>
      </c>
      <c r="AL32" s="3">
        <v>10060</v>
      </c>
      <c r="AM32" s="3">
        <v>9630</v>
      </c>
      <c r="AN32" s="3">
        <v>9591</v>
      </c>
      <c r="AO32" s="3">
        <v>9459</v>
      </c>
      <c r="AP32" s="3">
        <v>9669</v>
      </c>
      <c r="AQ32" s="3">
        <v>9746</v>
      </c>
      <c r="AR32" s="3">
        <v>9343</v>
      </c>
      <c r="AS32" s="3">
        <v>9437</v>
      </c>
      <c r="AT32" s="3">
        <v>9700</v>
      </c>
      <c r="AU32" s="3">
        <v>9530</v>
      </c>
      <c r="AV32" s="3">
        <v>9378</v>
      </c>
      <c r="AW32" s="3">
        <v>9511</v>
      </c>
      <c r="AX32" s="3">
        <v>9275</v>
      </c>
      <c r="AY32" s="3">
        <v>9079</v>
      </c>
      <c r="AZ32" s="3">
        <v>9185</v>
      </c>
      <c r="BA32" s="3">
        <v>9570</v>
      </c>
    </row>
    <row r="33" spans="1:53" x14ac:dyDescent="0.25">
      <c r="A33" s="2" t="s">
        <v>31</v>
      </c>
      <c r="B33" s="3">
        <v>9169</v>
      </c>
      <c r="C33" s="3">
        <v>9275</v>
      </c>
      <c r="D33" s="3">
        <v>9305</v>
      </c>
      <c r="E33" s="3">
        <v>9503</v>
      </c>
      <c r="F33" s="3">
        <v>9371</v>
      </c>
      <c r="G33" s="3">
        <v>9211</v>
      </c>
      <c r="H33" s="3">
        <v>9261</v>
      </c>
      <c r="I33" s="3">
        <v>9616</v>
      </c>
      <c r="J33" s="3">
        <v>9815</v>
      </c>
      <c r="K33" s="3">
        <v>10049</v>
      </c>
      <c r="L33" s="3">
        <v>10154</v>
      </c>
      <c r="M33" s="3">
        <v>10072</v>
      </c>
      <c r="N33" s="3">
        <v>10055</v>
      </c>
      <c r="O33" s="3">
        <v>9851</v>
      </c>
      <c r="P33" s="3">
        <v>10409</v>
      </c>
      <c r="Q33" s="3">
        <v>10601</v>
      </c>
      <c r="R33" s="3">
        <v>10692</v>
      </c>
      <c r="S33" s="3">
        <v>11628</v>
      </c>
      <c r="T33" s="3">
        <v>12373</v>
      </c>
      <c r="U33" s="3">
        <v>14619</v>
      </c>
      <c r="V33" s="3">
        <v>17947</v>
      </c>
      <c r="W33" s="3">
        <v>18731</v>
      </c>
      <c r="X33" s="3">
        <v>16259</v>
      </c>
      <c r="Y33" s="3">
        <v>13848</v>
      </c>
      <c r="Z33" s="3">
        <v>12573</v>
      </c>
      <c r="AA33" s="3">
        <v>11716</v>
      </c>
      <c r="AB33" s="3">
        <v>10831</v>
      </c>
      <c r="AC33" s="3">
        <v>10783</v>
      </c>
      <c r="AD33" s="3">
        <v>10286</v>
      </c>
      <c r="AE33" s="3">
        <v>10661</v>
      </c>
      <c r="AF33" s="3">
        <v>10157</v>
      </c>
      <c r="AG33" s="3">
        <v>9883</v>
      </c>
      <c r="AH33" s="3">
        <v>9802</v>
      </c>
      <c r="AI33" s="3">
        <v>9850</v>
      </c>
      <c r="AJ33" s="3">
        <v>9905</v>
      </c>
      <c r="AK33" s="3">
        <v>10186</v>
      </c>
      <c r="AL33" s="3">
        <v>10243</v>
      </c>
      <c r="AM33" s="3">
        <v>9912</v>
      </c>
      <c r="AN33" s="3">
        <v>9575</v>
      </c>
      <c r="AO33" s="3">
        <v>9529</v>
      </c>
      <c r="AP33" s="3">
        <v>9344</v>
      </c>
      <c r="AQ33" s="3">
        <v>9356</v>
      </c>
      <c r="AR33" s="3">
        <v>9420</v>
      </c>
      <c r="AS33" s="3">
        <v>9466</v>
      </c>
      <c r="AT33" s="3">
        <v>9504</v>
      </c>
      <c r="AU33" s="3">
        <v>9791</v>
      </c>
      <c r="AV33" s="3">
        <v>9192</v>
      </c>
      <c r="AW33" s="3">
        <v>9167</v>
      </c>
      <c r="AX33" s="3">
        <v>9388</v>
      </c>
      <c r="AY33" s="3">
        <v>9438</v>
      </c>
      <c r="AZ33" s="3">
        <v>9224</v>
      </c>
      <c r="BA33" s="3">
        <v>9105</v>
      </c>
    </row>
    <row r="34" spans="1:53" x14ac:dyDescent="0.25">
      <c r="A34" s="2" t="s">
        <v>32</v>
      </c>
      <c r="B34" s="3">
        <v>8980</v>
      </c>
      <c r="C34" s="3">
        <v>8964</v>
      </c>
      <c r="D34" s="3">
        <v>9093</v>
      </c>
      <c r="E34" s="3">
        <v>8920</v>
      </c>
      <c r="F34" s="3">
        <v>9100</v>
      </c>
      <c r="G34" s="3">
        <v>9095</v>
      </c>
      <c r="H34" s="3">
        <v>9176</v>
      </c>
      <c r="I34" s="3">
        <v>9242</v>
      </c>
      <c r="J34" s="3">
        <v>9151</v>
      </c>
      <c r="K34" s="3">
        <v>10018</v>
      </c>
      <c r="L34" s="3">
        <v>9747</v>
      </c>
      <c r="M34" s="3">
        <v>9680</v>
      </c>
      <c r="N34" s="3">
        <v>10445</v>
      </c>
      <c r="O34" s="3">
        <v>10489</v>
      </c>
      <c r="P34" s="3">
        <v>10189</v>
      </c>
      <c r="Q34" s="3">
        <v>10509</v>
      </c>
      <c r="R34" s="3">
        <v>10334</v>
      </c>
      <c r="S34" s="3">
        <v>10364</v>
      </c>
      <c r="T34" s="3">
        <v>10278</v>
      </c>
      <c r="U34" s="3">
        <v>10839</v>
      </c>
      <c r="V34" s="3">
        <v>11670</v>
      </c>
      <c r="W34" s="3">
        <v>12382</v>
      </c>
      <c r="X34" s="3">
        <v>11825</v>
      </c>
      <c r="Y34" s="3">
        <v>11519</v>
      </c>
      <c r="Z34" s="3">
        <v>11757</v>
      </c>
      <c r="AA34" s="3">
        <v>11347</v>
      </c>
      <c r="AB34" s="3">
        <v>11169</v>
      </c>
      <c r="AC34" s="3">
        <v>10932</v>
      </c>
      <c r="AD34" s="3">
        <v>10945</v>
      </c>
      <c r="AE34" s="3">
        <v>11422</v>
      </c>
      <c r="AF34" s="3">
        <v>11659</v>
      </c>
      <c r="AG34" s="3">
        <v>11056</v>
      </c>
      <c r="AH34" s="3">
        <v>10745</v>
      </c>
      <c r="AI34" s="3">
        <v>10330</v>
      </c>
      <c r="AJ34" s="3">
        <v>10416</v>
      </c>
      <c r="AK34" s="3">
        <v>10204</v>
      </c>
      <c r="AL34" s="3">
        <v>10169</v>
      </c>
      <c r="AM34" s="3">
        <v>10358</v>
      </c>
      <c r="AN34" s="3">
        <v>10196</v>
      </c>
      <c r="AO34" s="3">
        <v>10009</v>
      </c>
      <c r="AP34" s="3">
        <v>9908</v>
      </c>
      <c r="AQ34" s="3">
        <v>9698</v>
      </c>
      <c r="AR34" s="3">
        <v>9453</v>
      </c>
      <c r="AS34" s="3">
        <v>9334</v>
      </c>
      <c r="AT34" s="3">
        <v>9767</v>
      </c>
      <c r="AU34" s="3">
        <v>9375</v>
      </c>
      <c r="AV34" s="3">
        <v>9734</v>
      </c>
      <c r="AW34" s="3">
        <v>9719</v>
      </c>
      <c r="AX34" s="3">
        <v>9008</v>
      </c>
      <c r="AY34" s="3">
        <v>9114</v>
      </c>
      <c r="AZ34" s="3">
        <v>9467</v>
      </c>
      <c r="BA34" s="3">
        <v>9501</v>
      </c>
    </row>
    <row r="35" spans="1:53" x14ac:dyDescent="0.25">
      <c r="A35" s="2" t="s">
        <v>33</v>
      </c>
      <c r="B35" s="3">
        <v>8939</v>
      </c>
      <c r="C35" s="3">
        <v>9268</v>
      </c>
      <c r="D35" s="3">
        <v>9130</v>
      </c>
      <c r="E35" s="3">
        <v>9015</v>
      </c>
      <c r="F35" s="3">
        <v>9034</v>
      </c>
      <c r="G35" s="3">
        <v>9256</v>
      </c>
      <c r="H35" s="3">
        <v>9710</v>
      </c>
      <c r="I35" s="3">
        <v>9949</v>
      </c>
      <c r="J35" s="3">
        <v>9578</v>
      </c>
      <c r="K35" s="3">
        <v>9719</v>
      </c>
      <c r="L35" s="3">
        <v>9419</v>
      </c>
      <c r="M35" s="3">
        <v>9483</v>
      </c>
      <c r="N35" s="3">
        <v>9635</v>
      </c>
      <c r="O35" s="3">
        <v>9850</v>
      </c>
      <c r="P35" s="3">
        <v>10099</v>
      </c>
      <c r="Q35" s="3">
        <v>10327</v>
      </c>
      <c r="R35" s="3">
        <v>10591</v>
      </c>
      <c r="S35" s="3">
        <v>10391</v>
      </c>
      <c r="T35" s="3">
        <v>10407</v>
      </c>
      <c r="U35" s="3">
        <v>11139</v>
      </c>
      <c r="V35" s="3">
        <v>12281</v>
      </c>
      <c r="W35" s="3">
        <v>12965</v>
      </c>
      <c r="X35" s="3">
        <v>13097</v>
      </c>
      <c r="Y35" s="3">
        <v>12723</v>
      </c>
      <c r="Z35" s="3">
        <v>12053</v>
      </c>
      <c r="AA35" s="3">
        <v>11547</v>
      </c>
      <c r="AB35" s="3">
        <v>11264</v>
      </c>
      <c r="AC35" s="3">
        <v>10725</v>
      </c>
      <c r="AD35" s="3">
        <v>10886</v>
      </c>
      <c r="AE35" s="3">
        <v>10777</v>
      </c>
      <c r="AF35" s="3">
        <v>10887</v>
      </c>
      <c r="AG35" s="3">
        <v>10738</v>
      </c>
      <c r="AH35" s="3">
        <v>10730</v>
      </c>
      <c r="AI35" s="3">
        <v>9984</v>
      </c>
      <c r="AJ35" s="3">
        <v>10204</v>
      </c>
      <c r="AK35" s="3">
        <v>10169</v>
      </c>
      <c r="AL35" s="3">
        <v>10218</v>
      </c>
      <c r="AM35" s="3">
        <v>9960</v>
      </c>
      <c r="AN35" s="3">
        <v>9906</v>
      </c>
      <c r="AO35" s="3">
        <v>9691</v>
      </c>
      <c r="AP35" s="3">
        <v>9721</v>
      </c>
      <c r="AQ35" s="3">
        <v>9517</v>
      </c>
      <c r="AR35" s="3">
        <v>9619</v>
      </c>
      <c r="AS35" s="3">
        <v>9681</v>
      </c>
      <c r="AT35" s="3">
        <v>9545</v>
      </c>
      <c r="AU35" s="3">
        <v>9620</v>
      </c>
      <c r="AV35" s="3">
        <v>9392</v>
      </c>
      <c r="AW35" s="3">
        <v>9669</v>
      </c>
      <c r="AX35" s="3">
        <v>9457</v>
      </c>
      <c r="AY35" s="3">
        <v>9440</v>
      </c>
      <c r="AZ35" s="3">
        <v>9306</v>
      </c>
      <c r="BA35" s="3">
        <v>9822</v>
      </c>
    </row>
    <row r="36" spans="1:53" x14ac:dyDescent="0.25">
      <c r="A36" s="2" t="s">
        <v>34</v>
      </c>
      <c r="B36" s="3">
        <v>9201</v>
      </c>
      <c r="C36" s="3">
        <v>9341</v>
      </c>
      <c r="D36" s="3">
        <v>9121</v>
      </c>
      <c r="E36" s="3">
        <v>9035</v>
      </c>
      <c r="F36" s="3">
        <v>9159</v>
      </c>
      <c r="G36" s="3">
        <v>9361</v>
      </c>
      <c r="H36" s="3">
        <v>9291</v>
      </c>
      <c r="I36" s="3">
        <v>9610</v>
      </c>
      <c r="J36" s="3">
        <v>9799</v>
      </c>
      <c r="K36" s="3">
        <v>9590</v>
      </c>
      <c r="L36" s="3">
        <v>10168</v>
      </c>
      <c r="M36" s="3">
        <v>10579</v>
      </c>
      <c r="N36" s="3">
        <v>10444</v>
      </c>
      <c r="O36" s="3">
        <v>10119</v>
      </c>
      <c r="P36" s="3">
        <v>10348</v>
      </c>
      <c r="Q36" s="3">
        <v>10070</v>
      </c>
      <c r="R36" s="3">
        <v>10159</v>
      </c>
      <c r="S36" s="3">
        <v>10460</v>
      </c>
      <c r="T36" s="3">
        <v>10951</v>
      </c>
      <c r="U36" s="3">
        <v>11469</v>
      </c>
      <c r="V36" s="3">
        <v>12214</v>
      </c>
      <c r="W36" s="3">
        <v>12064</v>
      </c>
      <c r="X36" s="3">
        <v>11979</v>
      </c>
      <c r="Y36" s="3">
        <v>11908</v>
      </c>
      <c r="Z36" s="3">
        <v>11379</v>
      </c>
      <c r="AA36" s="3">
        <v>10971</v>
      </c>
      <c r="AB36" s="3">
        <v>11203</v>
      </c>
      <c r="AC36" s="3">
        <v>10944</v>
      </c>
      <c r="AD36" s="3">
        <v>11188</v>
      </c>
      <c r="AE36" s="3">
        <v>11161</v>
      </c>
      <c r="AF36" s="3">
        <v>11090</v>
      </c>
      <c r="AG36" s="3">
        <v>10629</v>
      </c>
      <c r="AH36" s="3">
        <v>10504</v>
      </c>
      <c r="AI36" s="3">
        <v>10567</v>
      </c>
      <c r="AJ36" s="3">
        <v>10435</v>
      </c>
      <c r="AK36" s="3">
        <v>10541</v>
      </c>
      <c r="AL36" s="3">
        <v>10791</v>
      </c>
      <c r="AM36" s="3">
        <v>10254</v>
      </c>
      <c r="AN36" s="3">
        <v>10180</v>
      </c>
      <c r="AO36" s="3">
        <v>9894</v>
      </c>
      <c r="AP36" s="3">
        <v>9892</v>
      </c>
      <c r="AQ36" s="3">
        <v>9783</v>
      </c>
      <c r="AR36" s="3">
        <v>9727</v>
      </c>
      <c r="AS36" s="3">
        <v>9583</v>
      </c>
      <c r="AT36" s="3">
        <v>9404</v>
      </c>
      <c r="AU36" s="3">
        <v>9250</v>
      </c>
      <c r="AV36" s="3">
        <v>9299</v>
      </c>
      <c r="AW36" s="3">
        <v>9074</v>
      </c>
      <c r="AX36" s="3">
        <v>9458</v>
      </c>
      <c r="AY36" s="3">
        <v>9727</v>
      </c>
      <c r="AZ36" s="3">
        <v>9062</v>
      </c>
      <c r="BA36" s="3">
        <v>9170</v>
      </c>
    </row>
    <row r="37" spans="1:53" x14ac:dyDescent="0.25">
      <c r="A37" s="2" t="s">
        <v>35</v>
      </c>
      <c r="B37" s="3">
        <v>10020</v>
      </c>
      <c r="C37" s="3">
        <v>10510</v>
      </c>
      <c r="D37" s="3">
        <v>9373</v>
      </c>
      <c r="E37" s="3">
        <v>8948</v>
      </c>
      <c r="F37" s="3">
        <v>9323</v>
      </c>
      <c r="G37" s="3">
        <v>9230</v>
      </c>
      <c r="H37" s="3">
        <v>9554</v>
      </c>
      <c r="I37" s="3">
        <v>9480</v>
      </c>
      <c r="J37" s="3">
        <v>9640</v>
      </c>
      <c r="K37" s="3">
        <v>9865</v>
      </c>
      <c r="L37" s="3">
        <v>9775</v>
      </c>
      <c r="M37" s="3">
        <v>10036</v>
      </c>
      <c r="N37" s="3">
        <v>10951</v>
      </c>
      <c r="O37" s="3">
        <v>11364</v>
      </c>
      <c r="P37" s="3">
        <v>11208</v>
      </c>
      <c r="Q37" s="3">
        <v>10803</v>
      </c>
      <c r="R37" s="3">
        <v>10988</v>
      </c>
      <c r="S37" s="3">
        <v>10960</v>
      </c>
      <c r="T37" s="3">
        <v>11381</v>
      </c>
      <c r="U37" s="3">
        <v>11646</v>
      </c>
      <c r="V37" s="3">
        <v>12138</v>
      </c>
      <c r="W37" s="3">
        <v>12385</v>
      </c>
      <c r="X37" s="3">
        <v>12656</v>
      </c>
      <c r="Y37" s="3">
        <v>12116</v>
      </c>
      <c r="Z37" s="3">
        <v>11328</v>
      </c>
      <c r="AA37" s="3">
        <v>10997</v>
      </c>
      <c r="AB37" s="3">
        <v>10959</v>
      </c>
      <c r="AC37" s="3">
        <v>10396</v>
      </c>
      <c r="AD37" s="3">
        <v>9905</v>
      </c>
      <c r="AE37" s="3">
        <v>10598</v>
      </c>
      <c r="AF37" s="3">
        <v>10545</v>
      </c>
      <c r="AG37" s="3">
        <v>10156</v>
      </c>
      <c r="AH37" s="3">
        <v>10428</v>
      </c>
      <c r="AI37" s="3">
        <v>10088</v>
      </c>
      <c r="AJ37" s="3">
        <v>9944</v>
      </c>
      <c r="AK37" s="3">
        <v>9880</v>
      </c>
      <c r="AL37" s="3">
        <v>9634</v>
      </c>
      <c r="AM37" s="3">
        <v>9664</v>
      </c>
      <c r="AN37" s="3">
        <v>9484</v>
      </c>
      <c r="AO37" s="3">
        <v>9432</v>
      </c>
      <c r="AP37" s="3">
        <v>9331</v>
      </c>
      <c r="AQ37" s="3">
        <v>9366</v>
      </c>
      <c r="AR37" s="3">
        <v>9339</v>
      </c>
      <c r="AS37" s="3">
        <v>9231</v>
      </c>
      <c r="AT37" s="3">
        <v>9425</v>
      </c>
      <c r="AU37" s="3">
        <v>9019</v>
      </c>
      <c r="AV37" s="3">
        <v>9196</v>
      </c>
      <c r="AW37" s="3">
        <v>9130</v>
      </c>
      <c r="AX37" s="3">
        <v>9133</v>
      </c>
      <c r="AY37" s="3">
        <v>9135</v>
      </c>
      <c r="AZ37" s="3">
        <v>9085</v>
      </c>
      <c r="BA37" s="3">
        <v>8970</v>
      </c>
    </row>
    <row r="38" spans="1:53" x14ac:dyDescent="0.25">
      <c r="A38" s="2" t="s">
        <v>36</v>
      </c>
      <c r="B38" s="3">
        <v>9309</v>
      </c>
      <c r="C38" s="3">
        <v>9312</v>
      </c>
      <c r="D38" s="3">
        <v>8736</v>
      </c>
      <c r="E38" s="3">
        <v>8862</v>
      </c>
      <c r="F38" s="3">
        <v>9047</v>
      </c>
      <c r="G38" s="3">
        <v>9166</v>
      </c>
      <c r="H38" s="3">
        <v>8771</v>
      </c>
      <c r="I38" s="3">
        <v>9082</v>
      </c>
      <c r="J38" s="3">
        <v>9264</v>
      </c>
      <c r="K38" s="3">
        <v>9223</v>
      </c>
      <c r="L38" s="3">
        <v>9803</v>
      </c>
      <c r="M38" s="3">
        <v>9680</v>
      </c>
      <c r="N38" s="3">
        <v>9639</v>
      </c>
      <c r="O38" s="3">
        <v>9485</v>
      </c>
      <c r="P38" s="3">
        <v>9419</v>
      </c>
      <c r="Q38" s="3">
        <v>9750</v>
      </c>
      <c r="R38" s="3">
        <v>9948</v>
      </c>
      <c r="S38" s="3">
        <v>9989</v>
      </c>
      <c r="T38" s="3">
        <v>10066</v>
      </c>
      <c r="U38" s="3">
        <v>10698</v>
      </c>
      <c r="V38" s="3">
        <v>11295</v>
      </c>
      <c r="W38" s="3">
        <v>12640</v>
      </c>
      <c r="X38" s="3">
        <v>12159</v>
      </c>
      <c r="Y38" s="3">
        <v>11369</v>
      </c>
      <c r="Z38" s="3">
        <v>11396</v>
      </c>
      <c r="AA38" s="3">
        <v>11040</v>
      </c>
      <c r="AB38" s="3">
        <v>10938</v>
      </c>
      <c r="AC38" s="3">
        <v>11058</v>
      </c>
      <c r="AD38" s="3">
        <v>11244</v>
      </c>
      <c r="AE38" s="3">
        <v>11598</v>
      </c>
      <c r="AF38" s="3">
        <v>11576</v>
      </c>
      <c r="AG38" s="3">
        <v>11271</v>
      </c>
      <c r="AH38" s="3">
        <v>10868</v>
      </c>
      <c r="AI38" s="3">
        <v>10283</v>
      </c>
      <c r="AJ38" s="3">
        <v>10062</v>
      </c>
      <c r="AK38" s="3">
        <v>10054</v>
      </c>
      <c r="AL38" s="3">
        <v>9858</v>
      </c>
      <c r="AM38" s="3">
        <v>9800</v>
      </c>
      <c r="AN38" s="3">
        <v>9623</v>
      </c>
      <c r="AO38" s="3">
        <v>9624</v>
      </c>
      <c r="AP38" s="3">
        <v>9722</v>
      </c>
      <c r="AQ38" s="3">
        <v>9626</v>
      </c>
      <c r="AR38" s="3">
        <v>9199</v>
      </c>
      <c r="AS38" s="3">
        <v>8850</v>
      </c>
      <c r="AT38" s="3">
        <v>9047</v>
      </c>
      <c r="AU38" s="3">
        <v>9601</v>
      </c>
      <c r="AV38" s="3">
        <v>8914</v>
      </c>
      <c r="AW38" s="3">
        <v>8761</v>
      </c>
      <c r="AX38" s="3">
        <v>9203</v>
      </c>
      <c r="AY38" s="3">
        <v>8600</v>
      </c>
      <c r="AZ38" s="3">
        <v>8754</v>
      </c>
      <c r="BA38" s="3">
        <v>8664</v>
      </c>
    </row>
    <row r="39" spans="1:53" x14ac:dyDescent="0.25">
      <c r="A39" s="2" t="s">
        <v>37</v>
      </c>
      <c r="B39" s="3">
        <v>8829</v>
      </c>
      <c r="C39" s="3">
        <v>8847</v>
      </c>
      <c r="D39" s="3">
        <v>8574</v>
      </c>
      <c r="E39" s="3">
        <v>8868</v>
      </c>
      <c r="F39" s="3">
        <v>8717</v>
      </c>
      <c r="G39" s="3">
        <v>8536</v>
      </c>
      <c r="H39" s="3">
        <v>8859</v>
      </c>
      <c r="I39" s="3">
        <v>8796</v>
      </c>
      <c r="J39" s="3">
        <v>9110</v>
      </c>
      <c r="K39" s="3">
        <v>9038</v>
      </c>
      <c r="L39" s="3">
        <v>9134</v>
      </c>
      <c r="M39" s="3">
        <v>9377</v>
      </c>
      <c r="N39" s="3">
        <v>9244</v>
      </c>
      <c r="O39" s="3">
        <v>9329</v>
      </c>
      <c r="P39" s="3">
        <v>9564</v>
      </c>
      <c r="Q39" s="3">
        <v>10014</v>
      </c>
      <c r="R39" s="3">
        <v>10470</v>
      </c>
      <c r="S39" s="3">
        <v>10290</v>
      </c>
      <c r="T39" s="3">
        <v>10588</v>
      </c>
      <c r="U39" s="3">
        <v>10741</v>
      </c>
      <c r="V39" s="3">
        <v>11079</v>
      </c>
      <c r="W39" s="3">
        <v>11112</v>
      </c>
      <c r="X39" s="3">
        <v>11115</v>
      </c>
      <c r="Y39" s="3">
        <v>10904</v>
      </c>
      <c r="Z39" s="3">
        <v>10154</v>
      </c>
      <c r="AA39" s="3">
        <v>10545</v>
      </c>
      <c r="AB39" s="3">
        <v>10681</v>
      </c>
      <c r="AC39" s="3">
        <v>10897</v>
      </c>
      <c r="AD39" s="3">
        <v>10775</v>
      </c>
      <c r="AE39" s="3">
        <v>10860</v>
      </c>
      <c r="AF39" s="3">
        <v>11028</v>
      </c>
      <c r="AG39" s="3">
        <v>10545</v>
      </c>
      <c r="AH39" s="3">
        <v>10953</v>
      </c>
      <c r="AI39" s="3">
        <v>10741</v>
      </c>
      <c r="AJ39" s="3">
        <v>10252</v>
      </c>
      <c r="AK39" s="3">
        <v>10335</v>
      </c>
      <c r="AL39" s="3">
        <v>9984</v>
      </c>
      <c r="AM39" s="3">
        <v>9652</v>
      </c>
      <c r="AN39" s="3">
        <v>9535</v>
      </c>
      <c r="AO39" s="3">
        <v>9358</v>
      </c>
      <c r="AP39" s="3">
        <v>9137</v>
      </c>
      <c r="AQ39" s="3">
        <v>9201</v>
      </c>
      <c r="AR39" s="3">
        <v>9019</v>
      </c>
      <c r="AS39" s="3">
        <v>9499</v>
      </c>
      <c r="AT39" s="3">
        <v>9368</v>
      </c>
      <c r="AU39" s="3">
        <v>8935</v>
      </c>
      <c r="AV39" s="3">
        <v>8954</v>
      </c>
      <c r="AW39" s="3">
        <v>9386</v>
      </c>
      <c r="AX39" s="3">
        <v>8313</v>
      </c>
      <c r="AY39" s="3">
        <v>9684</v>
      </c>
      <c r="AZ39" s="3">
        <v>9415</v>
      </c>
      <c r="BA39" s="3">
        <v>8533</v>
      </c>
    </row>
    <row r="40" spans="1:53" x14ac:dyDescent="0.25">
      <c r="A40" s="2" t="s">
        <v>38</v>
      </c>
      <c r="B40" s="3">
        <v>8655</v>
      </c>
      <c r="C40" s="3">
        <v>8600</v>
      </c>
      <c r="D40" s="3">
        <v>8569</v>
      </c>
      <c r="E40" s="3">
        <v>8698</v>
      </c>
      <c r="F40" s="3">
        <v>8655</v>
      </c>
      <c r="G40" s="3">
        <v>8761</v>
      </c>
      <c r="H40" s="3">
        <v>8707</v>
      </c>
      <c r="I40" s="3">
        <v>8504</v>
      </c>
      <c r="J40" s="3">
        <v>8713</v>
      </c>
      <c r="K40" s="3">
        <v>9041</v>
      </c>
      <c r="L40" s="3">
        <v>9156</v>
      </c>
      <c r="M40" s="3">
        <v>9456</v>
      </c>
      <c r="N40" s="3">
        <v>9510</v>
      </c>
      <c r="O40" s="3">
        <v>9659</v>
      </c>
      <c r="P40" s="3">
        <v>9826</v>
      </c>
      <c r="Q40" s="3">
        <v>9839</v>
      </c>
      <c r="R40" s="3">
        <v>9706</v>
      </c>
      <c r="S40" s="3">
        <v>9732</v>
      </c>
      <c r="T40" s="3">
        <v>9797</v>
      </c>
      <c r="U40" s="3">
        <v>9948</v>
      </c>
      <c r="V40" s="3">
        <v>10559</v>
      </c>
      <c r="W40" s="3">
        <v>11003</v>
      </c>
      <c r="X40" s="3">
        <v>10935</v>
      </c>
      <c r="Y40" s="3">
        <v>10666</v>
      </c>
      <c r="Z40" s="3">
        <v>10427</v>
      </c>
      <c r="AA40" s="3">
        <v>10818</v>
      </c>
      <c r="AB40" s="3">
        <v>11081</v>
      </c>
      <c r="AC40" s="3">
        <v>11617</v>
      </c>
      <c r="AD40" s="3">
        <v>11396</v>
      </c>
      <c r="AE40" s="3">
        <v>11003</v>
      </c>
      <c r="AF40" s="3">
        <v>10375</v>
      </c>
      <c r="AG40" s="3">
        <v>10104</v>
      </c>
      <c r="AH40" s="3">
        <v>10060</v>
      </c>
      <c r="AI40" s="3">
        <v>9915</v>
      </c>
      <c r="AJ40" s="3">
        <v>10140</v>
      </c>
      <c r="AK40" s="3">
        <v>9930</v>
      </c>
      <c r="AL40" s="3">
        <v>9661</v>
      </c>
      <c r="AM40" s="3">
        <v>9490</v>
      </c>
      <c r="AN40" s="3">
        <v>9151</v>
      </c>
      <c r="AO40" s="3">
        <v>9280</v>
      </c>
      <c r="AP40" s="3">
        <v>9195</v>
      </c>
      <c r="AQ40" s="3">
        <v>9297</v>
      </c>
      <c r="AR40" s="3">
        <v>9021</v>
      </c>
      <c r="AS40" s="3">
        <v>9058</v>
      </c>
      <c r="AT40" s="3">
        <v>9241</v>
      </c>
      <c r="AU40" s="3">
        <v>8707</v>
      </c>
      <c r="AV40" s="3">
        <v>8938</v>
      </c>
      <c r="AW40" s="3">
        <v>8771</v>
      </c>
      <c r="AX40" s="3">
        <v>8924</v>
      </c>
      <c r="AY40" s="3">
        <v>8903</v>
      </c>
      <c r="AZ40" s="3">
        <v>8792</v>
      </c>
      <c r="BA40" s="3">
        <v>8761</v>
      </c>
    </row>
    <row r="41" spans="1:53" x14ac:dyDescent="0.25">
      <c r="A41" s="2" t="s">
        <v>39</v>
      </c>
      <c r="B41" s="3">
        <v>8698</v>
      </c>
      <c r="C41" s="3">
        <v>8716</v>
      </c>
      <c r="D41" s="3">
        <v>8736</v>
      </c>
      <c r="E41" s="3">
        <v>8663</v>
      </c>
      <c r="F41" s="3">
        <v>8656</v>
      </c>
      <c r="G41" s="3">
        <v>8476</v>
      </c>
      <c r="H41" s="3">
        <v>8938</v>
      </c>
      <c r="I41" s="3">
        <v>8984</v>
      </c>
      <c r="J41" s="3">
        <v>9033</v>
      </c>
      <c r="K41" s="3">
        <v>9165</v>
      </c>
      <c r="L41" s="3">
        <v>9128</v>
      </c>
      <c r="M41" s="3">
        <v>9544</v>
      </c>
      <c r="N41" s="3">
        <v>9613</v>
      </c>
      <c r="O41" s="3">
        <v>9469</v>
      </c>
      <c r="P41" s="3">
        <v>9678</v>
      </c>
      <c r="Q41" s="3">
        <v>10161</v>
      </c>
      <c r="R41" s="3">
        <v>10351</v>
      </c>
      <c r="S41" s="3">
        <v>10609</v>
      </c>
      <c r="T41" s="3">
        <v>10327</v>
      </c>
      <c r="U41" s="3">
        <v>10698</v>
      </c>
      <c r="V41" s="3">
        <v>11654</v>
      </c>
      <c r="W41" s="3">
        <v>12002</v>
      </c>
      <c r="X41" s="3">
        <v>11842</v>
      </c>
      <c r="Y41" s="3">
        <v>11263</v>
      </c>
      <c r="Z41" s="3">
        <v>10334</v>
      </c>
      <c r="AA41" s="3">
        <v>10068</v>
      </c>
      <c r="AB41" s="3">
        <v>10277</v>
      </c>
      <c r="AC41" s="3">
        <v>9725</v>
      </c>
      <c r="AD41" s="3">
        <v>10478</v>
      </c>
      <c r="AE41" s="3">
        <v>10364</v>
      </c>
      <c r="AF41" s="3">
        <v>10158</v>
      </c>
      <c r="AG41" s="3">
        <v>10071</v>
      </c>
      <c r="AH41" s="3">
        <v>9958</v>
      </c>
      <c r="AI41" s="3">
        <v>10275</v>
      </c>
      <c r="AJ41" s="3">
        <v>10447</v>
      </c>
      <c r="AK41" s="3">
        <v>10373</v>
      </c>
      <c r="AL41" s="3">
        <v>10047</v>
      </c>
      <c r="AM41" s="3">
        <v>10051</v>
      </c>
      <c r="AN41" s="3">
        <v>9684</v>
      </c>
      <c r="AO41" s="3">
        <v>9233</v>
      </c>
      <c r="AP41" s="3">
        <v>9094</v>
      </c>
      <c r="AQ41" s="3">
        <v>9135</v>
      </c>
      <c r="AR41" s="3">
        <v>8964</v>
      </c>
      <c r="AS41" s="3">
        <v>8740</v>
      </c>
      <c r="AT41" s="3">
        <v>8765</v>
      </c>
      <c r="AU41" s="3">
        <v>8856</v>
      </c>
      <c r="AV41" s="3">
        <v>8743</v>
      </c>
      <c r="AW41" s="3">
        <v>8758</v>
      </c>
      <c r="AX41" s="3">
        <v>8500</v>
      </c>
      <c r="AY41" s="3">
        <v>8647</v>
      </c>
      <c r="AZ41" s="3">
        <v>8686</v>
      </c>
      <c r="BA41" s="3">
        <v>8911</v>
      </c>
    </row>
    <row r="42" spans="1:53" x14ac:dyDescent="0.25">
      <c r="A42" s="2" t="s">
        <v>40</v>
      </c>
      <c r="B42" s="3">
        <v>8338</v>
      </c>
      <c r="C42" s="3">
        <v>8315</v>
      </c>
      <c r="D42" s="3">
        <v>8459</v>
      </c>
      <c r="E42" s="3">
        <v>8518</v>
      </c>
      <c r="F42" s="3">
        <v>8386</v>
      </c>
      <c r="G42" s="3">
        <v>8602</v>
      </c>
      <c r="H42" s="3">
        <v>8601</v>
      </c>
      <c r="I42" s="3">
        <v>8746</v>
      </c>
      <c r="J42" s="3">
        <v>9223</v>
      </c>
      <c r="K42" s="3">
        <v>9443</v>
      </c>
      <c r="L42" s="3">
        <v>9311</v>
      </c>
      <c r="M42" s="3">
        <v>9176</v>
      </c>
      <c r="N42" s="3">
        <v>9529</v>
      </c>
      <c r="O42" s="3">
        <v>10038</v>
      </c>
      <c r="P42" s="3">
        <v>9770</v>
      </c>
      <c r="Q42" s="3">
        <v>9601</v>
      </c>
      <c r="R42" s="3">
        <v>10093</v>
      </c>
      <c r="S42" s="3">
        <v>10978</v>
      </c>
      <c r="T42" s="3">
        <v>11544</v>
      </c>
      <c r="U42" s="3">
        <v>12598</v>
      </c>
      <c r="V42" s="3">
        <v>12818</v>
      </c>
      <c r="W42" s="3">
        <v>13583</v>
      </c>
      <c r="X42" s="3">
        <v>13361</v>
      </c>
      <c r="Y42" s="3">
        <v>12506</v>
      </c>
      <c r="Z42" s="3">
        <v>11762</v>
      </c>
      <c r="AA42" s="3">
        <v>10838</v>
      </c>
      <c r="AB42" s="3">
        <v>10815</v>
      </c>
      <c r="AC42" s="3">
        <v>10591</v>
      </c>
      <c r="AD42" s="3">
        <v>10167</v>
      </c>
      <c r="AE42" s="3">
        <v>9620</v>
      </c>
      <c r="AF42" s="3">
        <v>9692</v>
      </c>
      <c r="AG42" s="3">
        <v>9613</v>
      </c>
      <c r="AH42" s="3">
        <v>9174</v>
      </c>
      <c r="AI42" s="3">
        <v>9463</v>
      </c>
      <c r="AJ42" s="3">
        <v>9421</v>
      </c>
      <c r="AK42" s="3">
        <v>9518</v>
      </c>
      <c r="AL42" s="3">
        <v>9239</v>
      </c>
      <c r="AM42" s="3">
        <v>8885</v>
      </c>
      <c r="AN42" s="3">
        <v>8865</v>
      </c>
      <c r="AO42" s="3">
        <v>8732</v>
      </c>
      <c r="AP42" s="3">
        <v>8801</v>
      </c>
      <c r="AQ42" s="3">
        <v>8813</v>
      </c>
      <c r="AR42" s="3">
        <v>8941</v>
      </c>
      <c r="AS42" s="3">
        <v>8606</v>
      </c>
      <c r="AT42" s="3">
        <v>8632</v>
      </c>
      <c r="AU42" s="3">
        <v>8553</v>
      </c>
      <c r="AV42" s="3">
        <v>8430</v>
      </c>
      <c r="AW42" s="3">
        <v>8813</v>
      </c>
      <c r="AX42" s="3">
        <v>8106</v>
      </c>
      <c r="AY42" s="3">
        <v>8406</v>
      </c>
      <c r="AZ42" s="3">
        <v>8310</v>
      </c>
      <c r="BA42" s="3">
        <v>8253</v>
      </c>
    </row>
    <row r="43" spans="1:53" x14ac:dyDescent="0.25">
      <c r="A43" s="2" t="s">
        <v>41</v>
      </c>
      <c r="B43" s="3">
        <v>8471</v>
      </c>
      <c r="C43" s="3">
        <v>8364</v>
      </c>
      <c r="D43" s="3">
        <v>8076</v>
      </c>
      <c r="E43" s="3">
        <v>8172</v>
      </c>
      <c r="F43" s="3">
        <v>8320</v>
      </c>
      <c r="G43" s="3">
        <v>8516</v>
      </c>
      <c r="H43" s="3">
        <v>8478</v>
      </c>
      <c r="I43" s="3">
        <v>8598</v>
      </c>
      <c r="J43" s="3">
        <v>8701</v>
      </c>
      <c r="K43" s="3">
        <v>9048</v>
      </c>
      <c r="L43" s="3">
        <v>9111</v>
      </c>
      <c r="M43" s="3">
        <v>9535</v>
      </c>
      <c r="N43" s="3">
        <v>9454</v>
      </c>
      <c r="O43" s="3">
        <v>9497</v>
      </c>
      <c r="P43" s="3">
        <v>9445</v>
      </c>
      <c r="Q43" s="3">
        <v>9446</v>
      </c>
      <c r="R43" s="3">
        <v>9428</v>
      </c>
      <c r="S43" s="3">
        <v>9855</v>
      </c>
      <c r="T43" s="3">
        <v>9933</v>
      </c>
      <c r="U43" s="3">
        <v>10043</v>
      </c>
      <c r="V43" s="3">
        <v>11178</v>
      </c>
      <c r="W43" s="3">
        <v>11770</v>
      </c>
      <c r="X43" s="3">
        <v>11849</v>
      </c>
      <c r="Y43" s="3">
        <v>11018</v>
      </c>
      <c r="Z43" s="3">
        <v>10667</v>
      </c>
      <c r="AA43" s="3">
        <v>10482</v>
      </c>
      <c r="AB43" s="3">
        <v>10043</v>
      </c>
      <c r="AC43" s="3">
        <v>10212</v>
      </c>
      <c r="AD43" s="3">
        <v>10165</v>
      </c>
      <c r="AE43" s="3">
        <v>9646</v>
      </c>
      <c r="AF43" s="3">
        <v>9731</v>
      </c>
      <c r="AG43" s="3">
        <v>9694</v>
      </c>
      <c r="AH43" s="3">
        <v>9508</v>
      </c>
      <c r="AI43" s="3">
        <v>9398</v>
      </c>
      <c r="AJ43" s="3">
        <v>9346</v>
      </c>
      <c r="AK43" s="3">
        <v>9143</v>
      </c>
      <c r="AL43" s="3">
        <v>9349</v>
      </c>
      <c r="AM43" s="3">
        <v>9217</v>
      </c>
      <c r="AN43" s="3">
        <v>8854</v>
      </c>
      <c r="AO43" s="3">
        <v>9098</v>
      </c>
      <c r="AP43" s="3">
        <v>9286</v>
      </c>
      <c r="AQ43" s="3">
        <v>8881</v>
      </c>
      <c r="AR43" s="3">
        <v>8949</v>
      </c>
      <c r="AS43" s="3">
        <v>8527</v>
      </c>
      <c r="AT43" s="3">
        <v>8331</v>
      </c>
      <c r="AU43" s="3">
        <v>8746</v>
      </c>
      <c r="AV43" s="3">
        <v>9012</v>
      </c>
      <c r="AW43" s="3">
        <v>8403</v>
      </c>
      <c r="AX43" s="3">
        <v>8313</v>
      </c>
      <c r="AY43" s="3">
        <v>8177</v>
      </c>
      <c r="AZ43" s="3">
        <v>8295</v>
      </c>
      <c r="BA43" s="3">
        <v>8204</v>
      </c>
    </row>
    <row r="44" spans="1:53" x14ac:dyDescent="0.25">
      <c r="A44" s="2" t="s">
        <v>42</v>
      </c>
      <c r="B44" s="3">
        <v>8408</v>
      </c>
      <c r="C44" s="3">
        <v>8567</v>
      </c>
      <c r="D44" s="3">
        <v>8443</v>
      </c>
      <c r="E44" s="3">
        <v>8482</v>
      </c>
      <c r="F44" s="3">
        <v>8604</v>
      </c>
      <c r="G44" s="3">
        <v>8527</v>
      </c>
      <c r="H44" s="3">
        <v>9011</v>
      </c>
      <c r="I44" s="3">
        <v>8858</v>
      </c>
      <c r="J44" s="3">
        <v>9126</v>
      </c>
      <c r="K44" s="3">
        <v>9115</v>
      </c>
      <c r="L44" s="3">
        <v>9454</v>
      </c>
      <c r="M44" s="3">
        <v>9417</v>
      </c>
      <c r="N44" s="3">
        <v>9458</v>
      </c>
      <c r="O44" s="3">
        <v>9444</v>
      </c>
      <c r="P44" s="3">
        <v>9291</v>
      </c>
      <c r="Q44" s="3">
        <v>9629</v>
      </c>
      <c r="R44" s="3">
        <v>10335</v>
      </c>
      <c r="S44" s="3">
        <v>10905</v>
      </c>
      <c r="T44" s="3">
        <v>11053</v>
      </c>
      <c r="U44" s="3">
        <v>11813</v>
      </c>
      <c r="V44" s="3">
        <v>12556</v>
      </c>
      <c r="W44" s="3">
        <v>12670</v>
      </c>
      <c r="X44" s="3">
        <v>11747</v>
      </c>
      <c r="Y44" s="3">
        <v>10494</v>
      </c>
      <c r="Z44" s="3">
        <v>10091</v>
      </c>
      <c r="AA44" s="3">
        <v>10055</v>
      </c>
      <c r="AB44" s="3">
        <v>9895</v>
      </c>
      <c r="AC44" s="3">
        <v>9596</v>
      </c>
      <c r="AD44" s="3">
        <v>9441</v>
      </c>
      <c r="AE44" s="3">
        <v>9291</v>
      </c>
      <c r="AF44" s="3">
        <v>9892</v>
      </c>
      <c r="AG44" s="3">
        <v>9745</v>
      </c>
      <c r="AH44" s="3">
        <v>9581</v>
      </c>
      <c r="AI44" s="3">
        <v>9338</v>
      </c>
      <c r="AJ44" s="3">
        <v>9364</v>
      </c>
      <c r="AK44" s="3">
        <v>9264</v>
      </c>
      <c r="AL44" s="3">
        <v>9464</v>
      </c>
      <c r="AM44" s="3">
        <v>9066</v>
      </c>
      <c r="AN44" s="3">
        <v>9104</v>
      </c>
      <c r="AO44" s="3">
        <v>8877</v>
      </c>
      <c r="AP44" s="3">
        <v>8891</v>
      </c>
      <c r="AQ44" s="3">
        <v>8743</v>
      </c>
      <c r="AR44" s="3">
        <v>8840</v>
      </c>
      <c r="AS44" s="3">
        <v>8717</v>
      </c>
      <c r="AT44" s="3">
        <v>8668</v>
      </c>
      <c r="AU44" s="3">
        <v>8551</v>
      </c>
      <c r="AV44" s="3">
        <v>8677</v>
      </c>
      <c r="AW44" s="3">
        <v>8710</v>
      </c>
      <c r="AX44" s="3">
        <v>8298</v>
      </c>
      <c r="AY44" s="3">
        <v>8522</v>
      </c>
      <c r="AZ44" s="3">
        <v>8559</v>
      </c>
      <c r="BA44" s="3">
        <v>8681</v>
      </c>
    </row>
    <row r="45" spans="1:53" x14ac:dyDescent="0.25">
      <c r="A45" s="2" t="s">
        <v>43</v>
      </c>
      <c r="B45" s="3">
        <v>8461</v>
      </c>
      <c r="C45" s="3">
        <v>8112</v>
      </c>
      <c r="D45" s="3">
        <v>8451</v>
      </c>
      <c r="E45" s="3">
        <v>8461</v>
      </c>
      <c r="F45" s="3">
        <v>8488</v>
      </c>
      <c r="G45" s="3">
        <v>8457</v>
      </c>
      <c r="H45" s="3">
        <v>8658</v>
      </c>
      <c r="I45" s="3">
        <v>8871</v>
      </c>
      <c r="J45" s="3">
        <v>8552</v>
      </c>
      <c r="K45" s="3">
        <v>8580</v>
      </c>
      <c r="L45" s="3">
        <v>8826</v>
      </c>
      <c r="M45" s="3">
        <v>9309</v>
      </c>
      <c r="N45" s="3">
        <v>9590</v>
      </c>
      <c r="O45" s="3">
        <v>9024</v>
      </c>
      <c r="P45" s="3">
        <v>9131</v>
      </c>
      <c r="Q45" s="3">
        <v>9298</v>
      </c>
      <c r="R45" s="3">
        <v>9505</v>
      </c>
      <c r="S45" s="3">
        <v>9881</v>
      </c>
      <c r="T45" s="3">
        <v>10611</v>
      </c>
      <c r="U45" s="3">
        <v>10844</v>
      </c>
      <c r="V45" s="3">
        <v>10657</v>
      </c>
      <c r="W45" s="3">
        <v>10838</v>
      </c>
      <c r="X45" s="3">
        <v>10310</v>
      </c>
      <c r="Y45" s="3">
        <v>10264</v>
      </c>
      <c r="Z45" s="3">
        <v>9999</v>
      </c>
      <c r="AA45" s="3">
        <v>10149</v>
      </c>
      <c r="AB45" s="3">
        <v>10621</v>
      </c>
      <c r="AC45" s="3">
        <v>11079</v>
      </c>
      <c r="AD45" s="3">
        <v>10922</v>
      </c>
      <c r="AE45" s="3">
        <v>10708</v>
      </c>
      <c r="AF45" s="3">
        <v>10165</v>
      </c>
      <c r="AG45" s="3">
        <v>9960</v>
      </c>
      <c r="AH45" s="3">
        <v>9883</v>
      </c>
      <c r="AI45" s="3">
        <v>9827</v>
      </c>
      <c r="AJ45" s="3">
        <v>9705</v>
      </c>
      <c r="AK45" s="3">
        <v>9887</v>
      </c>
      <c r="AL45" s="3">
        <v>9963</v>
      </c>
      <c r="AM45" s="3">
        <v>10017</v>
      </c>
      <c r="AN45" s="3">
        <v>9439</v>
      </c>
      <c r="AO45" s="3">
        <v>9560</v>
      </c>
      <c r="AP45" s="3">
        <v>9156</v>
      </c>
      <c r="AQ45" s="3">
        <v>9647</v>
      </c>
      <c r="AR45" s="3">
        <v>9028</v>
      </c>
      <c r="AS45" s="3">
        <v>8842</v>
      </c>
      <c r="AT45" s="3">
        <v>8916</v>
      </c>
      <c r="AU45" s="3">
        <v>8791</v>
      </c>
      <c r="AV45" s="3">
        <v>8958</v>
      </c>
      <c r="AW45" s="3">
        <v>8645</v>
      </c>
      <c r="AX45" s="3">
        <v>8667</v>
      </c>
      <c r="AY45" s="3">
        <v>8619</v>
      </c>
      <c r="AZ45" s="3">
        <v>9204</v>
      </c>
      <c r="BA45" s="3">
        <v>8809</v>
      </c>
    </row>
    <row r="46" spans="1:53" x14ac:dyDescent="0.25">
      <c r="A46" s="2" t="s">
        <v>44</v>
      </c>
      <c r="B46" s="3">
        <v>8846</v>
      </c>
      <c r="C46" s="3">
        <v>8733</v>
      </c>
      <c r="D46" s="3">
        <v>8584</v>
      </c>
      <c r="E46" s="3">
        <v>8361</v>
      </c>
      <c r="F46" s="3">
        <v>8690</v>
      </c>
      <c r="G46" s="3">
        <v>8674</v>
      </c>
      <c r="H46" s="3">
        <v>8783</v>
      </c>
      <c r="I46" s="3">
        <v>9040</v>
      </c>
      <c r="J46" s="3">
        <v>9319</v>
      </c>
      <c r="K46" s="3">
        <v>9380</v>
      </c>
      <c r="L46" s="3">
        <v>9408</v>
      </c>
      <c r="M46" s="3">
        <v>9220</v>
      </c>
      <c r="N46" s="3">
        <v>9533</v>
      </c>
      <c r="O46" s="3">
        <v>9757</v>
      </c>
      <c r="P46" s="3">
        <v>9547</v>
      </c>
      <c r="Q46" s="3">
        <v>9627</v>
      </c>
      <c r="R46" s="3">
        <v>9608</v>
      </c>
      <c r="S46" s="3">
        <v>10094</v>
      </c>
      <c r="T46" s="3">
        <v>10699</v>
      </c>
      <c r="U46" s="3">
        <v>11378</v>
      </c>
      <c r="V46" s="3">
        <v>11338</v>
      </c>
      <c r="W46" s="3">
        <v>11724</v>
      </c>
      <c r="X46" s="3">
        <v>11133</v>
      </c>
      <c r="Y46" s="3">
        <v>11042</v>
      </c>
      <c r="Z46" s="3">
        <v>11075</v>
      </c>
      <c r="AA46" s="3">
        <v>11361</v>
      </c>
      <c r="AB46" s="3">
        <v>10925</v>
      </c>
      <c r="AC46" s="3">
        <v>11000</v>
      </c>
      <c r="AD46" s="3">
        <v>10783</v>
      </c>
      <c r="AE46" s="3">
        <v>11177</v>
      </c>
      <c r="AF46" s="3">
        <v>11430</v>
      </c>
      <c r="AG46" s="3">
        <v>11025</v>
      </c>
      <c r="AH46" s="3">
        <v>11078</v>
      </c>
      <c r="AI46" s="3">
        <v>10982</v>
      </c>
      <c r="AJ46" s="3">
        <v>11208</v>
      </c>
      <c r="AK46" s="3">
        <v>11425</v>
      </c>
      <c r="AL46" s="3">
        <v>10584</v>
      </c>
      <c r="AM46" s="3">
        <v>9976</v>
      </c>
      <c r="AN46" s="3">
        <v>9652</v>
      </c>
      <c r="AO46" s="3">
        <v>9342</v>
      </c>
      <c r="AP46" s="3">
        <v>9376</v>
      </c>
      <c r="AQ46" s="3">
        <v>9197</v>
      </c>
      <c r="AR46" s="3">
        <v>9052</v>
      </c>
      <c r="AS46" s="3">
        <v>8760</v>
      </c>
      <c r="AT46" s="3">
        <v>8830</v>
      </c>
      <c r="AU46" s="3">
        <v>8805</v>
      </c>
      <c r="AV46" s="3">
        <v>8383</v>
      </c>
      <c r="AW46" s="3">
        <v>8605</v>
      </c>
      <c r="AX46" s="3">
        <v>8583</v>
      </c>
      <c r="AY46" s="3">
        <v>8910</v>
      </c>
      <c r="AZ46" s="3">
        <v>8185</v>
      </c>
      <c r="BA46" s="3">
        <v>8327</v>
      </c>
    </row>
    <row r="47" spans="1:53" x14ac:dyDescent="0.25">
      <c r="A47" s="2" t="s">
        <v>45</v>
      </c>
      <c r="B47" s="3">
        <v>8069</v>
      </c>
      <c r="C47" s="3">
        <v>8376</v>
      </c>
      <c r="D47" s="3">
        <v>8336</v>
      </c>
      <c r="E47" s="3">
        <v>8500</v>
      </c>
      <c r="F47" s="3">
        <v>8267</v>
      </c>
      <c r="G47" s="3">
        <v>8459</v>
      </c>
      <c r="H47" s="3">
        <v>8766</v>
      </c>
      <c r="I47" s="3">
        <v>8965</v>
      </c>
      <c r="J47" s="3">
        <v>9154</v>
      </c>
      <c r="K47" s="3">
        <v>8821</v>
      </c>
      <c r="L47" s="3">
        <v>9107</v>
      </c>
      <c r="M47" s="3">
        <v>9218</v>
      </c>
      <c r="N47" s="3">
        <v>9146</v>
      </c>
      <c r="O47" s="3">
        <v>9162</v>
      </c>
      <c r="P47" s="3">
        <v>9367</v>
      </c>
      <c r="Q47" s="3">
        <v>9554</v>
      </c>
      <c r="R47" s="3">
        <v>9699</v>
      </c>
      <c r="S47" s="3">
        <v>9630</v>
      </c>
      <c r="T47" s="3">
        <v>10012</v>
      </c>
      <c r="U47" s="3">
        <v>9959</v>
      </c>
      <c r="V47" s="3">
        <v>10486</v>
      </c>
      <c r="W47" s="3">
        <v>10732</v>
      </c>
      <c r="X47" s="3">
        <v>10532</v>
      </c>
      <c r="Y47" s="3">
        <v>10252</v>
      </c>
      <c r="Z47" s="3">
        <v>9878</v>
      </c>
      <c r="AA47" s="3">
        <v>9958</v>
      </c>
      <c r="AB47" s="3">
        <v>10172</v>
      </c>
      <c r="AC47" s="3">
        <v>10337</v>
      </c>
      <c r="AD47" s="3">
        <v>10406</v>
      </c>
      <c r="AE47" s="3">
        <v>9841</v>
      </c>
      <c r="AF47" s="3">
        <v>9841</v>
      </c>
      <c r="AG47" s="3">
        <v>9616</v>
      </c>
      <c r="AH47" s="3">
        <v>9542</v>
      </c>
      <c r="AI47" s="3">
        <v>9513</v>
      </c>
      <c r="AJ47" s="3">
        <v>9770</v>
      </c>
      <c r="AK47" s="3">
        <v>9248</v>
      </c>
      <c r="AL47" s="3">
        <v>9264</v>
      </c>
      <c r="AM47" s="3">
        <v>9424</v>
      </c>
      <c r="AN47" s="3">
        <v>9310</v>
      </c>
      <c r="AO47" s="3">
        <v>9189</v>
      </c>
      <c r="AP47" s="3">
        <v>8840</v>
      </c>
      <c r="AQ47" s="3">
        <v>8995</v>
      </c>
      <c r="AR47" s="3">
        <v>8765</v>
      </c>
      <c r="AS47" s="3">
        <v>8857</v>
      </c>
      <c r="AT47" s="3">
        <v>9148</v>
      </c>
      <c r="AU47" s="3">
        <v>8668</v>
      </c>
      <c r="AV47" s="3">
        <v>8767</v>
      </c>
      <c r="AW47" s="3">
        <v>8813</v>
      </c>
      <c r="AX47" s="3">
        <v>8695</v>
      </c>
      <c r="AY47" s="3">
        <v>9002</v>
      </c>
      <c r="AZ47" s="3">
        <v>9004</v>
      </c>
      <c r="BA47" s="3">
        <v>8644</v>
      </c>
    </row>
    <row r="48" spans="1:53" x14ac:dyDescent="0.25">
      <c r="A48" s="2" t="s">
        <v>46</v>
      </c>
      <c r="B48" s="3">
        <v>8474</v>
      </c>
      <c r="C48" s="3">
        <v>8547</v>
      </c>
      <c r="D48" s="3">
        <v>8766</v>
      </c>
      <c r="E48" s="3">
        <v>9170</v>
      </c>
      <c r="F48" s="3">
        <v>9005</v>
      </c>
      <c r="G48" s="3">
        <v>8746</v>
      </c>
      <c r="H48" s="3">
        <v>9123</v>
      </c>
      <c r="I48" s="3">
        <v>8756</v>
      </c>
      <c r="J48" s="3">
        <v>9238</v>
      </c>
      <c r="K48" s="3">
        <v>9097</v>
      </c>
      <c r="L48" s="3">
        <v>9573</v>
      </c>
      <c r="M48" s="3">
        <v>9665</v>
      </c>
      <c r="N48" s="3">
        <v>9605</v>
      </c>
      <c r="O48" s="3">
        <v>9483</v>
      </c>
      <c r="P48" s="3">
        <v>10062</v>
      </c>
      <c r="Q48" s="3">
        <v>9741</v>
      </c>
      <c r="R48" s="3">
        <v>9870</v>
      </c>
      <c r="S48" s="3">
        <v>10289</v>
      </c>
      <c r="T48" s="3">
        <v>11198</v>
      </c>
      <c r="U48" s="3">
        <v>12106</v>
      </c>
      <c r="V48" s="3">
        <v>12553</v>
      </c>
      <c r="W48" s="3">
        <v>14175</v>
      </c>
      <c r="X48" s="3">
        <v>14586</v>
      </c>
      <c r="Y48" s="3">
        <v>13788</v>
      </c>
      <c r="Z48" s="3">
        <v>12681</v>
      </c>
      <c r="AA48" s="3">
        <v>12386</v>
      </c>
      <c r="AB48" s="3">
        <v>11705</v>
      </c>
      <c r="AC48" s="3">
        <v>11752</v>
      </c>
      <c r="AD48" s="3">
        <v>11604</v>
      </c>
      <c r="AE48" s="3">
        <v>11317</v>
      </c>
      <c r="AF48" s="3">
        <v>10976</v>
      </c>
      <c r="AG48" s="3">
        <v>10679</v>
      </c>
      <c r="AH48" s="3">
        <v>10399</v>
      </c>
      <c r="AI48" s="3">
        <v>10706</v>
      </c>
      <c r="AJ48" s="3">
        <v>10660</v>
      </c>
      <c r="AK48" s="3">
        <v>10335</v>
      </c>
      <c r="AL48" s="3">
        <v>10110</v>
      </c>
      <c r="AM48" s="3">
        <v>9877</v>
      </c>
      <c r="AN48" s="3">
        <v>9782</v>
      </c>
      <c r="AO48" s="3">
        <v>9762</v>
      </c>
      <c r="AP48" s="3">
        <v>9535</v>
      </c>
      <c r="AQ48" s="3">
        <v>9530</v>
      </c>
      <c r="AR48" s="3">
        <v>9299</v>
      </c>
      <c r="AS48" s="3">
        <v>9507</v>
      </c>
      <c r="AT48" s="3">
        <v>9313</v>
      </c>
      <c r="AU48" s="3">
        <v>9098</v>
      </c>
      <c r="AV48" s="3">
        <v>9105</v>
      </c>
      <c r="AW48" s="3">
        <v>9213</v>
      </c>
      <c r="AX48" s="3">
        <v>8598</v>
      </c>
      <c r="AY48" s="3">
        <v>8648</v>
      </c>
      <c r="AZ48" s="3">
        <v>8585</v>
      </c>
      <c r="BA48" s="3">
        <v>8764</v>
      </c>
    </row>
    <row r="49" spans="1:76" x14ac:dyDescent="0.25">
      <c r="A49" s="2" t="s">
        <v>47</v>
      </c>
      <c r="B49" s="3">
        <v>9141</v>
      </c>
      <c r="C49" s="3">
        <v>9146</v>
      </c>
      <c r="D49" s="3">
        <v>8875</v>
      </c>
      <c r="E49" s="3">
        <v>8791</v>
      </c>
      <c r="F49" s="3">
        <v>8668</v>
      </c>
      <c r="G49" s="3">
        <v>9080</v>
      </c>
      <c r="H49" s="3">
        <v>9267</v>
      </c>
      <c r="I49" s="3">
        <v>9442</v>
      </c>
      <c r="J49" s="3">
        <v>9638</v>
      </c>
      <c r="K49" s="3">
        <v>9635</v>
      </c>
      <c r="L49" s="3">
        <v>9578</v>
      </c>
      <c r="M49" s="3">
        <v>9894</v>
      </c>
      <c r="N49" s="3">
        <v>9918</v>
      </c>
      <c r="O49" s="3">
        <v>9840</v>
      </c>
      <c r="P49" s="3">
        <v>9584</v>
      </c>
      <c r="Q49" s="3">
        <v>9610</v>
      </c>
      <c r="R49" s="3">
        <v>10214</v>
      </c>
      <c r="S49" s="3">
        <v>10325</v>
      </c>
      <c r="T49" s="3">
        <v>10486</v>
      </c>
      <c r="U49" s="3">
        <v>10264</v>
      </c>
      <c r="V49" s="3">
        <v>10323</v>
      </c>
      <c r="W49" s="3">
        <v>11128</v>
      </c>
      <c r="X49" s="3">
        <v>11065</v>
      </c>
      <c r="Y49" s="3">
        <v>11444</v>
      </c>
      <c r="Z49" s="3">
        <v>11113</v>
      </c>
      <c r="AA49" s="3">
        <v>11051</v>
      </c>
      <c r="AB49" s="3">
        <v>11151</v>
      </c>
      <c r="AC49" s="3">
        <v>10943</v>
      </c>
      <c r="AD49" s="3">
        <v>11070</v>
      </c>
      <c r="AE49" s="3">
        <v>11227</v>
      </c>
      <c r="AF49" s="3">
        <v>11204</v>
      </c>
      <c r="AG49" s="3">
        <v>11201</v>
      </c>
      <c r="AH49" s="3">
        <v>11101</v>
      </c>
      <c r="AI49" s="3">
        <v>10580</v>
      </c>
      <c r="AJ49" s="3">
        <v>10715</v>
      </c>
      <c r="AK49" s="3">
        <v>10685</v>
      </c>
      <c r="AL49" s="3">
        <v>10096</v>
      </c>
      <c r="AM49" s="3">
        <v>10071</v>
      </c>
      <c r="AN49" s="3">
        <v>9764</v>
      </c>
      <c r="AO49" s="3">
        <v>9965</v>
      </c>
      <c r="AP49" s="3">
        <v>9466</v>
      </c>
      <c r="AQ49" s="3">
        <v>9134</v>
      </c>
      <c r="AR49" s="3">
        <v>9160</v>
      </c>
      <c r="AS49" s="3">
        <v>9493</v>
      </c>
      <c r="AT49" s="3">
        <v>9232</v>
      </c>
      <c r="AU49" s="3">
        <v>9088</v>
      </c>
      <c r="AV49" s="3">
        <v>8728</v>
      </c>
      <c r="AW49" s="3">
        <v>9473</v>
      </c>
      <c r="AX49" s="3">
        <v>8934</v>
      </c>
      <c r="AY49" s="3">
        <v>10004</v>
      </c>
      <c r="AZ49" s="3">
        <v>9031</v>
      </c>
      <c r="BA49" s="3">
        <v>8906</v>
      </c>
    </row>
    <row r="50" spans="1:76" x14ac:dyDescent="0.25">
      <c r="A50" s="2" t="s">
        <v>48</v>
      </c>
      <c r="B50" s="3">
        <v>9123</v>
      </c>
      <c r="C50" s="3">
        <v>9353</v>
      </c>
      <c r="D50" s="3">
        <v>9172</v>
      </c>
      <c r="E50" s="3">
        <v>8785</v>
      </c>
      <c r="F50" s="3">
        <v>8979</v>
      </c>
      <c r="G50" s="3">
        <v>8965</v>
      </c>
      <c r="H50" s="3">
        <v>8675</v>
      </c>
      <c r="I50" s="3">
        <v>9147</v>
      </c>
      <c r="J50" s="3">
        <v>9387</v>
      </c>
      <c r="K50" s="3">
        <v>9791</v>
      </c>
      <c r="L50" s="3">
        <v>10098</v>
      </c>
      <c r="M50" s="3">
        <v>10101</v>
      </c>
      <c r="N50" s="3">
        <v>10270</v>
      </c>
      <c r="O50" s="3">
        <v>10558</v>
      </c>
      <c r="P50" s="3">
        <v>10704</v>
      </c>
      <c r="Q50" s="3">
        <v>10499</v>
      </c>
      <c r="R50" s="3">
        <v>10666</v>
      </c>
      <c r="S50" s="3">
        <v>11257</v>
      </c>
      <c r="T50" s="3">
        <v>11288</v>
      </c>
      <c r="U50" s="3">
        <v>11447</v>
      </c>
      <c r="V50" s="3">
        <v>12071</v>
      </c>
      <c r="W50" s="3">
        <v>12993</v>
      </c>
      <c r="X50" s="3">
        <v>13501</v>
      </c>
      <c r="Y50" s="3">
        <v>12744</v>
      </c>
      <c r="Z50" s="3">
        <v>12350</v>
      </c>
      <c r="AA50" s="3">
        <v>12630</v>
      </c>
      <c r="AB50" s="3">
        <v>11702</v>
      </c>
      <c r="AC50" s="3">
        <v>11834</v>
      </c>
      <c r="AD50" s="3">
        <v>11175</v>
      </c>
      <c r="AE50" s="3">
        <v>10987</v>
      </c>
      <c r="AF50" s="3">
        <v>10674</v>
      </c>
      <c r="AG50" s="3">
        <v>9998</v>
      </c>
      <c r="AH50" s="3">
        <v>9972</v>
      </c>
      <c r="AI50" s="3">
        <v>10027</v>
      </c>
      <c r="AJ50" s="3">
        <v>9626</v>
      </c>
      <c r="AK50" s="3">
        <v>9693</v>
      </c>
      <c r="AL50" s="3">
        <v>9466</v>
      </c>
      <c r="AM50" s="3">
        <v>9773</v>
      </c>
      <c r="AN50" s="3">
        <v>9881</v>
      </c>
      <c r="AO50" s="3">
        <v>9966</v>
      </c>
      <c r="AP50" s="3">
        <v>9734</v>
      </c>
      <c r="AQ50" s="3">
        <v>9896</v>
      </c>
      <c r="AR50" s="3">
        <v>8977</v>
      </c>
      <c r="AS50" s="3">
        <v>8847</v>
      </c>
      <c r="AT50" s="3">
        <v>9114</v>
      </c>
      <c r="AU50" s="3">
        <v>9994</v>
      </c>
      <c r="AV50" s="3">
        <v>8902</v>
      </c>
      <c r="AW50" s="3">
        <v>9145</v>
      </c>
      <c r="AX50" s="3">
        <v>8848</v>
      </c>
      <c r="AY50" s="3">
        <v>8943</v>
      </c>
      <c r="AZ50" s="3">
        <v>8807</v>
      </c>
      <c r="BA50" s="3">
        <v>8919</v>
      </c>
    </row>
    <row r="51" spans="1:76" x14ac:dyDescent="0.25">
      <c r="A51" s="2" t="s">
        <v>49</v>
      </c>
      <c r="B51" s="3">
        <v>9073</v>
      </c>
      <c r="C51" s="3">
        <v>9282</v>
      </c>
      <c r="D51" s="3">
        <v>9148</v>
      </c>
      <c r="E51" s="3">
        <v>9064</v>
      </c>
      <c r="F51" s="3">
        <v>9156</v>
      </c>
      <c r="G51" s="3">
        <v>9200</v>
      </c>
      <c r="H51" s="3">
        <v>9558</v>
      </c>
      <c r="I51" s="3">
        <v>9837</v>
      </c>
      <c r="J51" s="3">
        <v>9778</v>
      </c>
      <c r="K51" s="3">
        <v>9964</v>
      </c>
      <c r="L51" s="3">
        <v>9978</v>
      </c>
      <c r="M51" s="3">
        <v>9809</v>
      </c>
      <c r="N51" s="3">
        <v>9977</v>
      </c>
      <c r="O51" s="3">
        <v>10031</v>
      </c>
      <c r="P51" s="3">
        <v>10372</v>
      </c>
      <c r="Q51" s="3">
        <v>10753</v>
      </c>
      <c r="R51" s="3">
        <v>10577</v>
      </c>
      <c r="S51" s="3">
        <v>11323</v>
      </c>
      <c r="T51" s="3">
        <v>11863</v>
      </c>
      <c r="U51" s="3">
        <v>12536</v>
      </c>
      <c r="V51" s="4">
        <v>12875</v>
      </c>
      <c r="W51" s="3">
        <v>14164</v>
      </c>
      <c r="X51" s="3">
        <v>13748</v>
      </c>
      <c r="Y51" s="3">
        <v>13715</v>
      </c>
      <c r="Z51" s="3">
        <v>13293</v>
      </c>
      <c r="AA51" s="3">
        <v>12679</v>
      </c>
      <c r="AB51" s="3">
        <v>12126</v>
      </c>
      <c r="AC51" s="3">
        <v>12308</v>
      </c>
      <c r="AD51" s="3">
        <v>12042</v>
      </c>
      <c r="AE51" s="3">
        <v>12342</v>
      </c>
      <c r="AF51" s="3">
        <v>12920</v>
      </c>
      <c r="AG51" s="3">
        <v>12206</v>
      </c>
      <c r="AH51" s="3">
        <v>11487</v>
      </c>
      <c r="AI51" s="3">
        <v>11191</v>
      </c>
      <c r="AJ51" s="3">
        <v>10719</v>
      </c>
      <c r="AK51" s="3">
        <v>10391</v>
      </c>
      <c r="AL51" s="3">
        <v>10169</v>
      </c>
      <c r="AM51" s="3">
        <v>9359</v>
      </c>
      <c r="AN51" s="3">
        <v>9578</v>
      </c>
      <c r="AO51" s="3">
        <v>9461</v>
      </c>
      <c r="AP51" s="3">
        <v>9334</v>
      </c>
      <c r="AQ51" s="3">
        <v>9202</v>
      </c>
      <c r="AR51" s="3">
        <v>9327</v>
      </c>
      <c r="AS51" s="3">
        <v>8938</v>
      </c>
      <c r="AT51" s="3">
        <v>9038</v>
      </c>
      <c r="AU51" s="3">
        <v>8922</v>
      </c>
      <c r="AV51" s="3">
        <v>9335</v>
      </c>
      <c r="AW51" s="3">
        <v>9332</v>
      </c>
      <c r="AX51" s="3">
        <v>9053</v>
      </c>
      <c r="AY51" s="3">
        <v>8981</v>
      </c>
      <c r="AZ51" s="3">
        <v>9432</v>
      </c>
      <c r="BA51" s="3">
        <v>8711</v>
      </c>
    </row>
    <row r="52" spans="1:76" x14ac:dyDescent="0.25">
      <c r="A52" s="1" t="s">
        <v>50</v>
      </c>
      <c r="B52" s="3">
        <v>8897</v>
      </c>
      <c r="C52" s="3">
        <v>8676</v>
      </c>
      <c r="D52" s="3">
        <v>8779</v>
      </c>
      <c r="E52" s="3">
        <v>8681</v>
      </c>
      <c r="F52" s="3">
        <v>8864</v>
      </c>
      <c r="G52" s="3">
        <v>9164</v>
      </c>
      <c r="H52" s="3">
        <v>9300</v>
      </c>
      <c r="I52" s="3">
        <v>9229</v>
      </c>
      <c r="J52" s="3">
        <v>9404</v>
      </c>
      <c r="K52" s="3">
        <v>9689</v>
      </c>
      <c r="L52" s="3">
        <v>9417</v>
      </c>
      <c r="M52" s="3">
        <v>9356</v>
      </c>
      <c r="N52" s="3">
        <v>9983</v>
      </c>
      <c r="O52" s="3">
        <v>10085</v>
      </c>
      <c r="P52" s="3">
        <v>9947</v>
      </c>
      <c r="Q52" s="3">
        <v>9758</v>
      </c>
      <c r="R52" s="3">
        <v>10048</v>
      </c>
      <c r="S52" s="3">
        <v>10517</v>
      </c>
      <c r="T52" s="3">
        <v>10186</v>
      </c>
      <c r="U52" s="3">
        <v>10789</v>
      </c>
      <c r="V52" s="3">
        <v>10829</v>
      </c>
      <c r="W52" s="3">
        <v>11042</v>
      </c>
      <c r="X52" s="3">
        <v>11575</v>
      </c>
      <c r="Y52" s="3">
        <v>11402</v>
      </c>
      <c r="Z52" s="3">
        <v>11430</v>
      </c>
      <c r="AA52" s="3">
        <v>11652</v>
      </c>
      <c r="AB52" s="3">
        <v>11670</v>
      </c>
      <c r="AC52" s="3">
        <v>11466</v>
      </c>
      <c r="AD52" s="3">
        <v>11121</v>
      </c>
      <c r="AE52" s="3">
        <v>10743</v>
      </c>
      <c r="AF52" s="3">
        <v>10490</v>
      </c>
      <c r="AG52" s="3">
        <v>10466</v>
      </c>
      <c r="AH52" s="3">
        <v>10077</v>
      </c>
      <c r="AI52" s="3">
        <v>9740</v>
      </c>
      <c r="AJ52" s="3">
        <v>10082</v>
      </c>
      <c r="AK52" s="3">
        <v>10213</v>
      </c>
      <c r="AL52" s="3">
        <v>10583</v>
      </c>
      <c r="AM52" s="3">
        <v>9981</v>
      </c>
      <c r="AN52" s="3">
        <v>9714</v>
      </c>
      <c r="AO52" s="3">
        <v>9576</v>
      </c>
      <c r="AP52" s="3">
        <v>9616</v>
      </c>
      <c r="AQ52" s="3">
        <v>9739</v>
      </c>
      <c r="AR52" s="3">
        <v>9222</v>
      </c>
      <c r="AS52" s="3">
        <v>9332</v>
      </c>
      <c r="AT52" s="3">
        <v>9331</v>
      </c>
      <c r="AU52" s="3">
        <v>9273</v>
      </c>
      <c r="AV52" s="3">
        <v>9188</v>
      </c>
      <c r="AW52" s="3">
        <v>9195</v>
      </c>
      <c r="AX52" s="3">
        <v>9082</v>
      </c>
      <c r="AY52" s="3">
        <v>8991</v>
      </c>
      <c r="AZ52" s="3">
        <v>9774</v>
      </c>
      <c r="BA52" s="3">
        <v>8618</v>
      </c>
    </row>
    <row r="53" spans="1:76" x14ac:dyDescent="0.25">
      <c r="A53" s="1" t="s">
        <v>51</v>
      </c>
      <c r="B53" s="3">
        <v>9016</v>
      </c>
      <c r="C53" s="6">
        <v>8612</v>
      </c>
      <c r="D53" s="6">
        <v>8900</v>
      </c>
      <c r="E53" s="6">
        <v>9375</v>
      </c>
      <c r="F53" s="6">
        <v>8944</v>
      </c>
      <c r="G53" s="6">
        <v>9254</v>
      </c>
      <c r="H53" s="6">
        <v>9220</v>
      </c>
      <c r="I53" s="6">
        <v>9597</v>
      </c>
      <c r="J53" s="6">
        <v>9444</v>
      </c>
      <c r="K53" s="6">
        <v>9981</v>
      </c>
      <c r="L53" s="6">
        <v>10148</v>
      </c>
      <c r="M53" s="6">
        <v>9955</v>
      </c>
      <c r="N53" s="6">
        <v>10263</v>
      </c>
      <c r="O53" s="6">
        <v>10447</v>
      </c>
      <c r="P53" s="6">
        <v>10529</v>
      </c>
      <c r="Q53" s="6">
        <v>10862</v>
      </c>
      <c r="R53" s="6">
        <v>10833</v>
      </c>
      <c r="S53" s="6">
        <v>10864</v>
      </c>
      <c r="T53" s="6">
        <v>11337</v>
      </c>
      <c r="U53" s="6">
        <v>11948</v>
      </c>
      <c r="V53" s="6">
        <v>11982</v>
      </c>
      <c r="W53" s="17">
        <v>12431</v>
      </c>
      <c r="X53" s="17">
        <v>12139</v>
      </c>
      <c r="Y53" s="17">
        <v>11746</v>
      </c>
      <c r="Z53" s="17">
        <v>10914</v>
      </c>
      <c r="AA53" s="17">
        <v>11094</v>
      </c>
      <c r="AB53" s="17">
        <v>10710</v>
      </c>
      <c r="AC53" s="17">
        <v>10877</v>
      </c>
      <c r="AD53" s="17">
        <v>10795</v>
      </c>
      <c r="AE53" s="17">
        <v>10647</v>
      </c>
      <c r="AF53" s="15">
        <v>10964.07</v>
      </c>
      <c r="AG53" s="15">
        <v>10807.84</v>
      </c>
      <c r="AH53" s="15">
        <v>10975.8</v>
      </c>
      <c r="AI53" s="15">
        <v>13700.3</v>
      </c>
      <c r="AJ53" s="15">
        <v>18498.184999999998</v>
      </c>
      <c r="AK53" s="15">
        <v>21943.755000000001</v>
      </c>
      <c r="AL53" s="15">
        <v>21509.690000000002</v>
      </c>
      <c r="AM53" s="15">
        <v>18953.895</v>
      </c>
      <c r="AN53" s="15">
        <v>16100.861666666668</v>
      </c>
      <c r="AO53" s="15">
        <v>13981.352222222224</v>
      </c>
      <c r="AP53" s="15">
        <v>12199.336666666666</v>
      </c>
      <c r="AQ53" s="15">
        <v>11173.744444444445</v>
      </c>
      <c r="AR53" s="15">
        <v>10450.203333333333</v>
      </c>
      <c r="AS53" s="15">
        <v>9944.77</v>
      </c>
      <c r="AT53" s="15">
        <v>9532.5266666666666</v>
      </c>
      <c r="AU53" s="15">
        <v>9133.01</v>
      </c>
      <c r="AV53" s="15">
        <v>9081.5499999999993</v>
      </c>
      <c r="AW53" s="15">
        <v>8881.48</v>
      </c>
      <c r="AX53" s="15">
        <v>8763.119999999999</v>
      </c>
      <c r="AY53" s="15">
        <v>8829.380000000001</v>
      </c>
      <c r="AZ53" s="15">
        <v>8904.869999999999</v>
      </c>
      <c r="BA53" s="15">
        <v>8934.2000000000007</v>
      </c>
    </row>
    <row r="54" spans="1:76" x14ac:dyDescent="0.25">
      <c r="A54" s="2" t="s">
        <v>65</v>
      </c>
      <c r="B54" s="16">
        <v>9023</v>
      </c>
      <c r="C54" s="16">
        <v>10154</v>
      </c>
      <c r="D54" s="16">
        <v>8853</v>
      </c>
      <c r="E54" s="16">
        <v>8673</v>
      </c>
      <c r="F54" s="16">
        <v>9084</v>
      </c>
      <c r="G54" s="16">
        <v>9159</v>
      </c>
      <c r="H54" s="16">
        <v>9463</v>
      </c>
      <c r="I54" s="16">
        <v>9621</v>
      </c>
      <c r="J54" s="16">
        <v>9987</v>
      </c>
      <c r="K54" s="16">
        <v>10351</v>
      </c>
      <c r="L54" s="16">
        <v>10392</v>
      </c>
      <c r="M54" s="16">
        <v>11078</v>
      </c>
      <c r="N54" s="16">
        <v>11431</v>
      </c>
      <c r="O54" s="16">
        <v>11788</v>
      </c>
      <c r="P54" s="16">
        <v>12370</v>
      </c>
      <c r="Q54" s="16">
        <v>12338</v>
      </c>
      <c r="R54" s="16">
        <v>12456</v>
      </c>
      <c r="S54" s="16">
        <v>12675</v>
      </c>
      <c r="T54" s="16">
        <v>13037</v>
      </c>
      <c r="U54" s="16">
        <v>13197</v>
      </c>
      <c r="V54" s="16">
        <v>14439</v>
      </c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spans="1:76" x14ac:dyDescent="0.25">
      <c r="A55" s="1" t="s">
        <v>74</v>
      </c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s="1" customFormat="1" x14ac:dyDescent="0.25">
      <c r="B56" s="10">
        <v>43686</v>
      </c>
      <c r="C56" s="10">
        <v>43693</v>
      </c>
      <c r="D56" s="10">
        <v>43700</v>
      </c>
      <c r="E56" s="10">
        <v>43707</v>
      </c>
      <c r="F56" s="10">
        <v>43714</v>
      </c>
      <c r="G56" s="10">
        <v>43721</v>
      </c>
      <c r="H56" s="10">
        <v>43728</v>
      </c>
      <c r="I56" s="10">
        <v>43735</v>
      </c>
      <c r="J56" s="10">
        <v>43742</v>
      </c>
      <c r="K56" s="10">
        <v>43749</v>
      </c>
      <c r="L56" s="10">
        <v>43756</v>
      </c>
      <c r="M56" s="10">
        <v>43763</v>
      </c>
      <c r="N56" s="10">
        <v>43770</v>
      </c>
      <c r="O56" s="10">
        <v>43777</v>
      </c>
      <c r="P56" s="10">
        <v>43784</v>
      </c>
      <c r="Q56" s="10">
        <v>43791</v>
      </c>
      <c r="R56" s="10">
        <v>43798</v>
      </c>
      <c r="S56" s="10">
        <v>43805</v>
      </c>
      <c r="T56" s="10">
        <v>43812</v>
      </c>
      <c r="U56" s="10">
        <v>43819</v>
      </c>
      <c r="V56" s="10">
        <v>43826</v>
      </c>
      <c r="W56" s="10">
        <v>43833</v>
      </c>
      <c r="X56" s="10">
        <v>43840</v>
      </c>
      <c r="Y56" s="10">
        <v>43847</v>
      </c>
      <c r="Z56" s="10">
        <v>43854</v>
      </c>
      <c r="AA56" s="10">
        <v>43861</v>
      </c>
      <c r="AB56" s="10">
        <v>43868</v>
      </c>
      <c r="AC56" s="10">
        <v>43875</v>
      </c>
      <c r="AD56" s="10">
        <v>43882</v>
      </c>
      <c r="AE56" s="10">
        <v>43889</v>
      </c>
      <c r="AF56" s="10">
        <v>43896</v>
      </c>
      <c r="AG56" s="10">
        <v>43903</v>
      </c>
      <c r="AH56" s="10">
        <v>43910</v>
      </c>
      <c r="AI56" s="10">
        <v>43917</v>
      </c>
      <c r="AJ56" s="10">
        <v>43924</v>
      </c>
      <c r="AK56" s="10">
        <v>43931</v>
      </c>
      <c r="AL56" s="10">
        <v>43938</v>
      </c>
      <c r="AM56" s="10">
        <v>43945</v>
      </c>
      <c r="AN56" s="10">
        <v>43952</v>
      </c>
      <c r="AO56" s="10">
        <v>43959</v>
      </c>
      <c r="AP56" s="10">
        <v>43966</v>
      </c>
      <c r="AQ56" s="10">
        <v>43973</v>
      </c>
      <c r="AR56" s="10">
        <v>43980</v>
      </c>
      <c r="AS56" s="10">
        <v>43987</v>
      </c>
      <c r="AT56" s="10">
        <v>43994</v>
      </c>
      <c r="AU56" s="10">
        <v>44001</v>
      </c>
      <c r="AV56" s="10">
        <v>44008</v>
      </c>
      <c r="AW56" s="10">
        <v>44015</v>
      </c>
      <c r="AX56" s="10">
        <v>44022</v>
      </c>
      <c r="AY56" s="10">
        <v>44029</v>
      </c>
      <c r="AZ56" s="10">
        <v>44036</v>
      </c>
      <c r="BA56" s="10">
        <v>44043</v>
      </c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</row>
    <row r="57" spans="1:76" s="1" customFormat="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</row>
    <row r="58" spans="1:76" x14ac:dyDescent="0.25">
      <c r="A58" s="1" t="s">
        <v>71</v>
      </c>
      <c r="B58" s="6">
        <f>MIN(B$34:B$52)</f>
        <v>8069</v>
      </c>
      <c r="C58" s="6">
        <f t="shared" ref="C58:BA58" si="1">MIN(C$34:C$52)</f>
        <v>8112</v>
      </c>
      <c r="D58" s="6">
        <f t="shared" si="1"/>
        <v>8076</v>
      </c>
      <c r="E58" s="6">
        <f t="shared" si="1"/>
        <v>8172</v>
      </c>
      <c r="F58" s="6">
        <f t="shared" si="1"/>
        <v>8267</v>
      </c>
      <c r="G58" s="6">
        <f t="shared" si="1"/>
        <v>8457</v>
      </c>
      <c r="H58" s="6">
        <f t="shared" si="1"/>
        <v>8478</v>
      </c>
      <c r="I58" s="6">
        <f t="shared" si="1"/>
        <v>8504</v>
      </c>
      <c r="J58" s="6">
        <f t="shared" si="1"/>
        <v>8552</v>
      </c>
      <c r="K58" s="6">
        <f t="shared" si="1"/>
        <v>8580</v>
      </c>
      <c r="L58" s="6">
        <f t="shared" si="1"/>
        <v>8826</v>
      </c>
      <c r="M58" s="6">
        <f t="shared" si="1"/>
        <v>9176</v>
      </c>
      <c r="N58" s="6">
        <f t="shared" si="1"/>
        <v>9146</v>
      </c>
      <c r="O58" s="6">
        <f t="shared" si="1"/>
        <v>9024</v>
      </c>
      <c r="P58" s="6">
        <f t="shared" si="1"/>
        <v>9131</v>
      </c>
      <c r="Q58" s="6">
        <f t="shared" si="1"/>
        <v>9298</v>
      </c>
      <c r="R58" s="6">
        <f t="shared" si="1"/>
        <v>9428</v>
      </c>
      <c r="S58" s="6">
        <f t="shared" si="1"/>
        <v>9630</v>
      </c>
      <c r="T58" s="6">
        <f t="shared" si="1"/>
        <v>9797</v>
      </c>
      <c r="U58" s="6">
        <f t="shared" si="1"/>
        <v>9948</v>
      </c>
      <c r="V58" s="6">
        <f t="shared" si="1"/>
        <v>10323</v>
      </c>
      <c r="W58" s="6">
        <f t="shared" si="1"/>
        <v>10732</v>
      </c>
      <c r="X58" s="6">
        <f t="shared" si="1"/>
        <v>10310</v>
      </c>
      <c r="Y58" s="6">
        <f t="shared" si="1"/>
        <v>10252</v>
      </c>
      <c r="Z58" s="6">
        <f t="shared" si="1"/>
        <v>9878</v>
      </c>
      <c r="AA58" s="6">
        <f t="shared" si="1"/>
        <v>9958</v>
      </c>
      <c r="AB58" s="6">
        <f t="shared" si="1"/>
        <v>9895</v>
      </c>
      <c r="AC58" s="6">
        <f t="shared" si="1"/>
        <v>9596</v>
      </c>
      <c r="AD58" s="6">
        <f t="shared" si="1"/>
        <v>9441</v>
      </c>
      <c r="AE58" s="6">
        <f t="shared" si="1"/>
        <v>9291</v>
      </c>
      <c r="AF58" s="6">
        <f t="shared" si="1"/>
        <v>9692</v>
      </c>
      <c r="AG58" s="6">
        <f t="shared" si="1"/>
        <v>9613</v>
      </c>
      <c r="AH58" s="6">
        <f t="shared" si="1"/>
        <v>9174</v>
      </c>
      <c r="AI58" s="6">
        <f t="shared" si="1"/>
        <v>9338</v>
      </c>
      <c r="AJ58" s="6">
        <f t="shared" si="1"/>
        <v>9346</v>
      </c>
      <c r="AK58" s="6">
        <f t="shared" si="1"/>
        <v>9143</v>
      </c>
      <c r="AL58" s="6">
        <f t="shared" si="1"/>
        <v>9239</v>
      </c>
      <c r="AM58" s="6">
        <f t="shared" si="1"/>
        <v>8885</v>
      </c>
      <c r="AN58" s="6">
        <f t="shared" si="1"/>
        <v>8854</v>
      </c>
      <c r="AO58" s="6">
        <f t="shared" si="1"/>
        <v>8732</v>
      </c>
      <c r="AP58" s="6">
        <f t="shared" si="1"/>
        <v>8801</v>
      </c>
      <c r="AQ58" s="6">
        <f t="shared" si="1"/>
        <v>8743</v>
      </c>
      <c r="AR58" s="6">
        <f t="shared" si="1"/>
        <v>8765</v>
      </c>
      <c r="AS58" s="6">
        <f t="shared" si="1"/>
        <v>8527</v>
      </c>
      <c r="AT58" s="6">
        <f t="shared" si="1"/>
        <v>8331</v>
      </c>
      <c r="AU58" s="6">
        <f t="shared" si="1"/>
        <v>8551</v>
      </c>
      <c r="AV58" s="6">
        <f t="shared" si="1"/>
        <v>8383</v>
      </c>
      <c r="AW58" s="6">
        <f t="shared" si="1"/>
        <v>8403</v>
      </c>
      <c r="AX58" s="6">
        <f t="shared" si="1"/>
        <v>8106</v>
      </c>
      <c r="AY58" s="6">
        <f t="shared" si="1"/>
        <v>8177</v>
      </c>
      <c r="AZ58" s="6">
        <f t="shared" si="1"/>
        <v>8185</v>
      </c>
      <c r="BA58" s="6">
        <f t="shared" si="1"/>
        <v>8204</v>
      </c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 spans="1:76" x14ac:dyDescent="0.25">
      <c r="A59" s="1" t="s">
        <v>72</v>
      </c>
      <c r="B59" s="6">
        <f>AVERAGE(B$34:B$52)</f>
        <v>8838.5263157894733</v>
      </c>
      <c r="C59" s="6">
        <f t="shared" ref="C59:BA59" si="2">AVERAGE(C$34:C$52)</f>
        <v>8896.2631578947367</v>
      </c>
      <c r="D59" s="6">
        <f t="shared" si="2"/>
        <v>8759</v>
      </c>
      <c r="E59" s="6">
        <f t="shared" si="2"/>
        <v>8736.5263157894733</v>
      </c>
      <c r="F59" s="6">
        <f t="shared" si="2"/>
        <v>8795.6842105263149</v>
      </c>
      <c r="G59" s="6">
        <f t="shared" si="2"/>
        <v>8856.3684210526317</v>
      </c>
      <c r="H59" s="6">
        <f t="shared" si="2"/>
        <v>9011.894736842105</v>
      </c>
      <c r="I59" s="6">
        <f t="shared" si="2"/>
        <v>9112.4210526315783</v>
      </c>
      <c r="J59" s="6">
        <f t="shared" si="2"/>
        <v>9253.0526315789466</v>
      </c>
      <c r="K59" s="6">
        <f t="shared" si="2"/>
        <v>9380.105263157895</v>
      </c>
      <c r="L59" s="6">
        <f t="shared" si="2"/>
        <v>9483.7368421052633</v>
      </c>
      <c r="M59" s="6">
        <f t="shared" si="2"/>
        <v>9607.105263157895</v>
      </c>
      <c r="N59" s="6">
        <f t="shared" si="2"/>
        <v>9786.5263157894733</v>
      </c>
      <c r="O59" s="6">
        <f t="shared" si="2"/>
        <v>9825.4210526315783</v>
      </c>
      <c r="P59" s="6">
        <f t="shared" si="2"/>
        <v>9871.105263157895</v>
      </c>
      <c r="Q59" s="6">
        <f t="shared" si="2"/>
        <v>9946.78947368421</v>
      </c>
      <c r="R59" s="6">
        <f t="shared" si="2"/>
        <v>10136.315789473685</v>
      </c>
      <c r="S59" s="6">
        <f t="shared" si="2"/>
        <v>10413.105263157895</v>
      </c>
      <c r="T59" s="6">
        <f t="shared" si="2"/>
        <v>10666.736842105263</v>
      </c>
      <c r="U59" s="6">
        <f t="shared" si="2"/>
        <v>11102.894736842105</v>
      </c>
      <c r="V59" s="6">
        <f t="shared" si="2"/>
        <v>11609.157894736842</v>
      </c>
      <c r="W59" s="6">
        <f t="shared" si="2"/>
        <v>12177.473684210527</v>
      </c>
      <c r="X59" s="6">
        <f t="shared" si="2"/>
        <v>12053.421052631578</v>
      </c>
      <c r="Y59" s="6">
        <f t="shared" si="2"/>
        <v>11638.78947368421</v>
      </c>
      <c r="Z59" s="6">
        <f t="shared" si="2"/>
        <v>11219.315789473685</v>
      </c>
      <c r="AA59" s="6">
        <f t="shared" si="2"/>
        <v>11082.842105263158</v>
      </c>
      <c r="AB59" s="6">
        <f t="shared" si="2"/>
        <v>10968.263157894737</v>
      </c>
      <c r="AC59" s="6">
        <f t="shared" si="2"/>
        <v>10916.421052631578</v>
      </c>
      <c r="AD59" s="6">
        <f t="shared" si="2"/>
        <v>10827</v>
      </c>
      <c r="AE59" s="6">
        <f t="shared" si="2"/>
        <v>10772.736842105263</v>
      </c>
      <c r="AF59" s="6">
        <f t="shared" si="2"/>
        <v>10754.368421052632</v>
      </c>
      <c r="AG59" s="6">
        <f t="shared" si="2"/>
        <v>10461.736842105263</v>
      </c>
      <c r="AH59" s="6">
        <f t="shared" si="2"/>
        <v>10318.315789473685</v>
      </c>
      <c r="AI59" s="6">
        <f t="shared" si="2"/>
        <v>10155.157894736842</v>
      </c>
      <c r="AJ59" s="6">
        <f t="shared" si="2"/>
        <v>10132.421052631578</v>
      </c>
      <c r="AK59" s="6">
        <f t="shared" si="2"/>
        <v>10067.78947368421</v>
      </c>
      <c r="AL59" s="6">
        <f t="shared" si="2"/>
        <v>9928.894736842105</v>
      </c>
      <c r="AM59" s="6">
        <f t="shared" si="2"/>
        <v>9730.2631578947367</v>
      </c>
      <c r="AN59" s="6">
        <f t="shared" si="2"/>
        <v>9563.2631578947367</v>
      </c>
      <c r="AO59" s="6">
        <f t="shared" si="2"/>
        <v>9476.2631578947367</v>
      </c>
      <c r="AP59" s="6">
        <f t="shared" si="2"/>
        <v>9370.2631578947367</v>
      </c>
      <c r="AQ59" s="6">
        <f t="shared" si="2"/>
        <v>9336.8421052631584</v>
      </c>
      <c r="AR59" s="6">
        <f t="shared" si="2"/>
        <v>9152.6842105263149</v>
      </c>
      <c r="AS59" s="6">
        <f t="shared" si="2"/>
        <v>9073.78947368421</v>
      </c>
      <c r="AT59" s="6">
        <f t="shared" si="2"/>
        <v>9111.3157894736851</v>
      </c>
      <c r="AU59" s="6">
        <f t="shared" si="2"/>
        <v>9044.8421052631584</v>
      </c>
      <c r="AV59" s="6">
        <f t="shared" si="2"/>
        <v>8981.8421052631584</v>
      </c>
      <c r="AW59" s="6">
        <f t="shared" si="2"/>
        <v>9032.3684210526317</v>
      </c>
      <c r="AX59" s="6">
        <f t="shared" si="2"/>
        <v>8798.5789473684217</v>
      </c>
      <c r="AY59" s="6">
        <f t="shared" si="2"/>
        <v>8971.21052631579</v>
      </c>
      <c r="AZ59" s="6">
        <f t="shared" si="2"/>
        <v>8934.3684210526317</v>
      </c>
      <c r="BA59" s="6">
        <f t="shared" si="2"/>
        <v>8798.3157894736851</v>
      </c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 spans="1:76" x14ac:dyDescent="0.25">
      <c r="A60" s="1" t="s">
        <v>70</v>
      </c>
      <c r="B60" s="6">
        <f>MAX(B$34:B$52)</f>
        <v>10020</v>
      </c>
      <c r="C60" s="6">
        <f t="shared" ref="C60:BA60" si="3">MAX(C$34:C$52)</f>
        <v>10510</v>
      </c>
      <c r="D60" s="6">
        <f t="shared" si="3"/>
        <v>9373</v>
      </c>
      <c r="E60" s="6">
        <f t="shared" si="3"/>
        <v>9170</v>
      </c>
      <c r="F60" s="6">
        <f t="shared" si="3"/>
        <v>9323</v>
      </c>
      <c r="G60" s="6">
        <f t="shared" si="3"/>
        <v>9361</v>
      </c>
      <c r="H60" s="6">
        <f t="shared" si="3"/>
        <v>9710</v>
      </c>
      <c r="I60" s="6">
        <f t="shared" si="3"/>
        <v>9949</v>
      </c>
      <c r="J60" s="6">
        <f t="shared" si="3"/>
        <v>9799</v>
      </c>
      <c r="K60" s="6">
        <f t="shared" si="3"/>
        <v>10018</v>
      </c>
      <c r="L60" s="6">
        <f t="shared" si="3"/>
        <v>10168</v>
      </c>
      <c r="M60" s="6">
        <f t="shared" si="3"/>
        <v>10579</v>
      </c>
      <c r="N60" s="6">
        <f t="shared" si="3"/>
        <v>10951</v>
      </c>
      <c r="O60" s="6">
        <f t="shared" si="3"/>
        <v>11364</v>
      </c>
      <c r="P60" s="6">
        <f t="shared" si="3"/>
        <v>11208</v>
      </c>
      <c r="Q60" s="6">
        <f t="shared" si="3"/>
        <v>10803</v>
      </c>
      <c r="R60" s="6">
        <f t="shared" si="3"/>
        <v>10988</v>
      </c>
      <c r="S60" s="6">
        <f t="shared" si="3"/>
        <v>11323</v>
      </c>
      <c r="T60" s="6">
        <f t="shared" si="3"/>
        <v>11863</v>
      </c>
      <c r="U60" s="6">
        <f t="shared" si="3"/>
        <v>12598</v>
      </c>
      <c r="V60" s="6">
        <f t="shared" si="3"/>
        <v>12875</v>
      </c>
      <c r="W60" s="6">
        <f t="shared" si="3"/>
        <v>14175</v>
      </c>
      <c r="X60" s="6">
        <f t="shared" si="3"/>
        <v>14586</v>
      </c>
      <c r="Y60" s="6">
        <f t="shared" si="3"/>
        <v>13788</v>
      </c>
      <c r="Z60" s="6">
        <f t="shared" si="3"/>
        <v>13293</v>
      </c>
      <c r="AA60" s="6">
        <f t="shared" si="3"/>
        <v>12679</v>
      </c>
      <c r="AB60" s="6">
        <f t="shared" si="3"/>
        <v>12126</v>
      </c>
      <c r="AC60" s="6">
        <f t="shared" si="3"/>
        <v>12308</v>
      </c>
      <c r="AD60" s="6">
        <f t="shared" si="3"/>
        <v>12042</v>
      </c>
      <c r="AE60" s="6">
        <f t="shared" si="3"/>
        <v>12342</v>
      </c>
      <c r="AF60" s="6">
        <f t="shared" si="3"/>
        <v>12920</v>
      </c>
      <c r="AG60" s="6">
        <f t="shared" si="3"/>
        <v>12206</v>
      </c>
      <c r="AH60" s="6">
        <f t="shared" si="3"/>
        <v>11487</v>
      </c>
      <c r="AI60" s="6">
        <f t="shared" si="3"/>
        <v>11191</v>
      </c>
      <c r="AJ60" s="6">
        <f t="shared" si="3"/>
        <v>11208</v>
      </c>
      <c r="AK60" s="6">
        <f t="shared" si="3"/>
        <v>11425</v>
      </c>
      <c r="AL60" s="6">
        <f t="shared" si="3"/>
        <v>10791</v>
      </c>
      <c r="AM60" s="6">
        <f t="shared" si="3"/>
        <v>10358</v>
      </c>
      <c r="AN60" s="6">
        <f t="shared" si="3"/>
        <v>10196</v>
      </c>
      <c r="AO60" s="6">
        <f t="shared" si="3"/>
        <v>10009</v>
      </c>
      <c r="AP60" s="6">
        <f t="shared" si="3"/>
        <v>9908</v>
      </c>
      <c r="AQ60" s="6">
        <f t="shared" si="3"/>
        <v>9896</v>
      </c>
      <c r="AR60" s="6">
        <f t="shared" si="3"/>
        <v>9727</v>
      </c>
      <c r="AS60" s="6">
        <f t="shared" si="3"/>
        <v>9681</v>
      </c>
      <c r="AT60" s="6">
        <f t="shared" si="3"/>
        <v>9767</v>
      </c>
      <c r="AU60" s="6">
        <f t="shared" si="3"/>
        <v>9994</v>
      </c>
      <c r="AV60" s="6">
        <f t="shared" si="3"/>
        <v>9734</v>
      </c>
      <c r="AW60" s="6">
        <f t="shared" si="3"/>
        <v>9719</v>
      </c>
      <c r="AX60" s="6">
        <f t="shared" si="3"/>
        <v>9458</v>
      </c>
      <c r="AY60" s="6">
        <f t="shared" si="3"/>
        <v>10004</v>
      </c>
      <c r="AZ60" s="6">
        <f t="shared" si="3"/>
        <v>9774</v>
      </c>
      <c r="BA60" s="6">
        <f t="shared" si="3"/>
        <v>9822</v>
      </c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 spans="1:76" x14ac:dyDescent="0.25">
      <c r="A61" s="1" t="s">
        <v>73</v>
      </c>
      <c r="B61" s="6">
        <f>B60-B58</f>
        <v>1951</v>
      </c>
      <c r="C61" s="6">
        <f t="shared" ref="C61:BA61" si="4">C60-C58</f>
        <v>2398</v>
      </c>
      <c r="D61" s="6">
        <f t="shared" si="4"/>
        <v>1297</v>
      </c>
      <c r="E61" s="6">
        <f t="shared" si="4"/>
        <v>998</v>
      </c>
      <c r="F61" s="6">
        <f t="shared" si="4"/>
        <v>1056</v>
      </c>
      <c r="G61" s="6">
        <f t="shared" si="4"/>
        <v>904</v>
      </c>
      <c r="H61" s="6">
        <f t="shared" si="4"/>
        <v>1232</v>
      </c>
      <c r="I61" s="6">
        <f t="shared" si="4"/>
        <v>1445</v>
      </c>
      <c r="J61" s="6">
        <f t="shared" si="4"/>
        <v>1247</v>
      </c>
      <c r="K61" s="6">
        <f t="shared" si="4"/>
        <v>1438</v>
      </c>
      <c r="L61" s="6">
        <f t="shared" si="4"/>
        <v>1342</v>
      </c>
      <c r="M61" s="6">
        <f t="shared" si="4"/>
        <v>1403</v>
      </c>
      <c r="N61" s="6">
        <f t="shared" si="4"/>
        <v>1805</v>
      </c>
      <c r="O61" s="6">
        <f t="shared" si="4"/>
        <v>2340</v>
      </c>
      <c r="P61" s="6">
        <f t="shared" si="4"/>
        <v>2077</v>
      </c>
      <c r="Q61" s="6">
        <f t="shared" si="4"/>
        <v>1505</v>
      </c>
      <c r="R61" s="6">
        <f t="shared" si="4"/>
        <v>1560</v>
      </c>
      <c r="S61" s="6">
        <f t="shared" si="4"/>
        <v>1693</v>
      </c>
      <c r="T61" s="6">
        <f t="shared" si="4"/>
        <v>2066</v>
      </c>
      <c r="U61" s="6">
        <f t="shared" si="4"/>
        <v>2650</v>
      </c>
      <c r="V61" s="6">
        <f t="shared" si="4"/>
        <v>2552</v>
      </c>
      <c r="W61" s="6">
        <f t="shared" si="4"/>
        <v>3443</v>
      </c>
      <c r="X61" s="6">
        <f t="shared" si="4"/>
        <v>4276</v>
      </c>
      <c r="Y61" s="6">
        <f t="shared" si="4"/>
        <v>3536</v>
      </c>
      <c r="Z61" s="6">
        <f t="shared" si="4"/>
        <v>3415</v>
      </c>
      <c r="AA61" s="6">
        <f t="shared" si="4"/>
        <v>2721</v>
      </c>
      <c r="AB61" s="6">
        <f t="shared" si="4"/>
        <v>2231</v>
      </c>
      <c r="AC61" s="6">
        <f t="shared" si="4"/>
        <v>2712</v>
      </c>
      <c r="AD61" s="6">
        <f t="shared" si="4"/>
        <v>2601</v>
      </c>
      <c r="AE61" s="6">
        <f t="shared" si="4"/>
        <v>3051</v>
      </c>
      <c r="AF61" s="6">
        <f t="shared" si="4"/>
        <v>3228</v>
      </c>
      <c r="AG61" s="6">
        <f t="shared" si="4"/>
        <v>2593</v>
      </c>
      <c r="AH61" s="6">
        <f t="shared" si="4"/>
        <v>2313</v>
      </c>
      <c r="AI61" s="6">
        <f t="shared" si="4"/>
        <v>1853</v>
      </c>
      <c r="AJ61" s="6">
        <f t="shared" si="4"/>
        <v>1862</v>
      </c>
      <c r="AK61" s="6">
        <f t="shared" si="4"/>
        <v>2282</v>
      </c>
      <c r="AL61" s="6">
        <f t="shared" si="4"/>
        <v>1552</v>
      </c>
      <c r="AM61" s="6">
        <f t="shared" si="4"/>
        <v>1473</v>
      </c>
      <c r="AN61" s="6">
        <f t="shared" si="4"/>
        <v>1342</v>
      </c>
      <c r="AO61" s="6">
        <f t="shared" si="4"/>
        <v>1277</v>
      </c>
      <c r="AP61" s="6">
        <f t="shared" si="4"/>
        <v>1107</v>
      </c>
      <c r="AQ61" s="6">
        <f t="shared" si="4"/>
        <v>1153</v>
      </c>
      <c r="AR61" s="6">
        <f t="shared" si="4"/>
        <v>962</v>
      </c>
      <c r="AS61" s="6">
        <f t="shared" si="4"/>
        <v>1154</v>
      </c>
      <c r="AT61" s="6">
        <f t="shared" si="4"/>
        <v>1436</v>
      </c>
      <c r="AU61" s="6">
        <f t="shared" si="4"/>
        <v>1443</v>
      </c>
      <c r="AV61" s="6">
        <f t="shared" si="4"/>
        <v>1351</v>
      </c>
      <c r="AW61" s="6">
        <f t="shared" si="4"/>
        <v>1316</v>
      </c>
      <c r="AX61" s="6">
        <f t="shared" si="4"/>
        <v>1352</v>
      </c>
      <c r="AY61" s="6">
        <f t="shared" si="4"/>
        <v>1827</v>
      </c>
      <c r="AZ61" s="6">
        <f t="shared" si="4"/>
        <v>1589</v>
      </c>
      <c r="BA61" s="6">
        <f t="shared" si="4"/>
        <v>1618</v>
      </c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 spans="1:76" x14ac:dyDescent="0.25"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 spans="1:76" x14ac:dyDescent="0.25">
      <c r="A63" s="1" t="s">
        <v>55</v>
      </c>
      <c r="B63" s="6">
        <f>SUM(B53:R53)</f>
        <v>165380</v>
      </c>
      <c r="C63" s="6">
        <f>SUM(S53:AI53)</f>
        <v>193932.00999999998</v>
      </c>
      <c r="D63" s="6">
        <f>SUM(AJ53:AW53)+AVERAGE(AX53:AZ53)*3</f>
        <v>217881.73</v>
      </c>
      <c r="E63" s="6">
        <f>C63-(B63+D63)/2</f>
        <v>2301.1449999999895</v>
      </c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5" spans="1:53" ht="30" x14ac:dyDescent="0.25">
      <c r="A65" s="9" t="s">
        <v>57</v>
      </c>
      <c r="B65" s="3">
        <f>AVERAGE(B$48:B$52)</f>
        <v>8941.6</v>
      </c>
      <c r="C65" s="6">
        <f t="shared" ref="C65:BA65" si="5">AVERAGE(C$48:C$52)</f>
        <v>9000.7999999999993</v>
      </c>
      <c r="D65" s="6">
        <f t="shared" si="5"/>
        <v>8948</v>
      </c>
      <c r="E65" s="6">
        <f t="shared" si="5"/>
        <v>8898.2000000000007</v>
      </c>
      <c r="F65" s="6">
        <f t="shared" si="5"/>
        <v>8934.4</v>
      </c>
      <c r="G65" s="6">
        <f t="shared" si="5"/>
        <v>9031</v>
      </c>
      <c r="H65" s="6">
        <f t="shared" si="5"/>
        <v>9184.6</v>
      </c>
      <c r="I65" s="6">
        <f t="shared" si="5"/>
        <v>9282.2000000000007</v>
      </c>
      <c r="J65" s="6">
        <f t="shared" si="5"/>
        <v>9489</v>
      </c>
      <c r="K65" s="6">
        <f t="shared" si="5"/>
        <v>9635.2000000000007</v>
      </c>
      <c r="L65" s="6">
        <f t="shared" si="5"/>
        <v>9728.7999999999993</v>
      </c>
      <c r="M65" s="6">
        <f t="shared" si="5"/>
        <v>9765</v>
      </c>
      <c r="N65" s="6">
        <f t="shared" si="5"/>
        <v>9950.6</v>
      </c>
      <c r="O65" s="6">
        <f t="shared" si="5"/>
        <v>9999.4</v>
      </c>
      <c r="P65" s="6">
        <f t="shared" si="5"/>
        <v>10133.799999999999</v>
      </c>
      <c r="Q65" s="6">
        <f t="shared" si="5"/>
        <v>10072.200000000001</v>
      </c>
      <c r="R65" s="6">
        <f t="shared" si="5"/>
        <v>10275</v>
      </c>
      <c r="S65" s="6">
        <f t="shared" si="5"/>
        <v>10742.2</v>
      </c>
      <c r="T65" s="6">
        <f t="shared" si="5"/>
        <v>11004.2</v>
      </c>
      <c r="U65" s="6">
        <f t="shared" si="5"/>
        <v>11428.4</v>
      </c>
      <c r="V65" s="6">
        <f t="shared" si="5"/>
        <v>11730.2</v>
      </c>
      <c r="W65" s="6">
        <f t="shared" si="5"/>
        <v>12700.4</v>
      </c>
      <c r="X65" s="6">
        <f t="shared" si="5"/>
        <v>12895</v>
      </c>
      <c r="Y65" s="6">
        <f t="shared" si="5"/>
        <v>12618.6</v>
      </c>
      <c r="Z65" s="6">
        <f t="shared" si="5"/>
        <v>12173.4</v>
      </c>
      <c r="AA65" s="6">
        <f t="shared" si="5"/>
        <v>12079.6</v>
      </c>
      <c r="AB65" s="6">
        <f t="shared" si="5"/>
        <v>11670.8</v>
      </c>
      <c r="AC65" s="6">
        <f t="shared" si="5"/>
        <v>11660.6</v>
      </c>
      <c r="AD65" s="6">
        <f t="shared" si="5"/>
        <v>11402.4</v>
      </c>
      <c r="AE65" s="6">
        <f t="shared" si="5"/>
        <v>11323.2</v>
      </c>
      <c r="AF65" s="6">
        <f t="shared" si="5"/>
        <v>11252.8</v>
      </c>
      <c r="AG65" s="6">
        <f t="shared" si="5"/>
        <v>10910</v>
      </c>
      <c r="AH65" s="6">
        <f t="shared" si="5"/>
        <v>10607.2</v>
      </c>
      <c r="AI65" s="6">
        <f t="shared" si="5"/>
        <v>10448.799999999999</v>
      </c>
      <c r="AJ65" s="6">
        <f t="shared" si="5"/>
        <v>10360.4</v>
      </c>
      <c r="AK65" s="6">
        <f t="shared" si="5"/>
        <v>10263.4</v>
      </c>
      <c r="AL65" s="6">
        <f t="shared" si="5"/>
        <v>10084.799999999999</v>
      </c>
      <c r="AM65" s="6">
        <f t="shared" si="5"/>
        <v>9812.2000000000007</v>
      </c>
      <c r="AN65" s="6">
        <f t="shared" si="5"/>
        <v>9743.7999999999993</v>
      </c>
      <c r="AO65" s="6">
        <f t="shared" si="5"/>
        <v>9746</v>
      </c>
      <c r="AP65" s="6">
        <f t="shared" si="5"/>
        <v>9537</v>
      </c>
      <c r="AQ65" s="6">
        <f t="shared" si="5"/>
        <v>9500.2000000000007</v>
      </c>
      <c r="AR65" s="6">
        <f t="shared" si="5"/>
        <v>9197</v>
      </c>
      <c r="AS65" s="6">
        <f t="shared" si="5"/>
        <v>9223.4</v>
      </c>
      <c r="AT65" s="6">
        <f t="shared" si="5"/>
        <v>9205.6</v>
      </c>
      <c r="AU65" s="6">
        <f t="shared" si="5"/>
        <v>9275</v>
      </c>
      <c r="AV65" s="6">
        <f t="shared" si="5"/>
        <v>9051.6</v>
      </c>
      <c r="AW65" s="6">
        <f t="shared" si="5"/>
        <v>9271.6</v>
      </c>
      <c r="AX65" s="6">
        <f t="shared" si="5"/>
        <v>8903</v>
      </c>
      <c r="AY65" s="6">
        <f t="shared" si="5"/>
        <v>9113.4</v>
      </c>
      <c r="AZ65" s="6">
        <f t="shared" si="5"/>
        <v>9125.7999999999993</v>
      </c>
      <c r="BA65" s="6">
        <f t="shared" si="5"/>
        <v>8783.6</v>
      </c>
    </row>
    <row r="66" spans="1:53" x14ac:dyDescent="0.25">
      <c r="A66" s="1" t="s">
        <v>58</v>
      </c>
      <c r="B66" s="3">
        <f t="shared" ref="B66:AG66" si="6">B$53-B$65</f>
        <v>74.399999999999636</v>
      </c>
      <c r="C66" s="3">
        <f t="shared" si="6"/>
        <v>-388.79999999999927</v>
      </c>
      <c r="D66" s="3">
        <f t="shared" si="6"/>
        <v>-48</v>
      </c>
      <c r="E66" s="3">
        <f t="shared" si="6"/>
        <v>476.79999999999927</v>
      </c>
      <c r="F66" s="3">
        <f t="shared" si="6"/>
        <v>9.6000000000003638</v>
      </c>
      <c r="G66" s="3">
        <f t="shared" si="6"/>
        <v>223</v>
      </c>
      <c r="H66" s="3">
        <f t="shared" si="6"/>
        <v>35.399999999999636</v>
      </c>
      <c r="I66" s="3">
        <f t="shared" si="6"/>
        <v>314.79999999999927</v>
      </c>
      <c r="J66" s="3">
        <f t="shared" si="6"/>
        <v>-45</v>
      </c>
      <c r="K66" s="3">
        <f t="shared" si="6"/>
        <v>345.79999999999927</v>
      </c>
      <c r="L66" s="3">
        <f t="shared" si="6"/>
        <v>419.20000000000073</v>
      </c>
      <c r="M66" s="3">
        <f t="shared" si="6"/>
        <v>190</v>
      </c>
      <c r="N66" s="3">
        <f t="shared" si="6"/>
        <v>312.39999999999964</v>
      </c>
      <c r="O66" s="3">
        <f t="shared" si="6"/>
        <v>447.60000000000036</v>
      </c>
      <c r="P66" s="3">
        <f t="shared" si="6"/>
        <v>395.20000000000073</v>
      </c>
      <c r="Q66" s="3">
        <f t="shared" si="6"/>
        <v>789.79999999999927</v>
      </c>
      <c r="R66" s="3">
        <f t="shared" si="6"/>
        <v>558</v>
      </c>
      <c r="S66" s="3">
        <f t="shared" si="6"/>
        <v>121.79999999999927</v>
      </c>
      <c r="T66" s="3">
        <f t="shared" si="6"/>
        <v>332.79999999999927</v>
      </c>
      <c r="U66" s="3">
        <f t="shared" si="6"/>
        <v>519.60000000000036</v>
      </c>
      <c r="V66" s="3">
        <f t="shared" si="6"/>
        <v>251.79999999999927</v>
      </c>
      <c r="W66" s="3">
        <f t="shared" si="6"/>
        <v>-269.39999999999964</v>
      </c>
      <c r="X66" s="3">
        <f t="shared" si="6"/>
        <v>-756</v>
      </c>
      <c r="Y66" s="3">
        <f t="shared" si="6"/>
        <v>-872.60000000000036</v>
      </c>
      <c r="Z66" s="3">
        <f t="shared" si="6"/>
        <v>-1259.3999999999996</v>
      </c>
      <c r="AA66" s="3">
        <f t="shared" si="6"/>
        <v>-985.60000000000036</v>
      </c>
      <c r="AB66" s="3">
        <f t="shared" si="6"/>
        <v>-960.79999999999927</v>
      </c>
      <c r="AC66" s="3">
        <f t="shared" si="6"/>
        <v>-783.60000000000036</v>
      </c>
      <c r="AD66" s="3">
        <f t="shared" si="6"/>
        <v>-607.39999999999964</v>
      </c>
      <c r="AE66" s="3">
        <f t="shared" si="6"/>
        <v>-676.20000000000073</v>
      </c>
      <c r="AF66" s="3">
        <f t="shared" si="6"/>
        <v>-288.72999999999956</v>
      </c>
      <c r="AG66" s="6">
        <f t="shared" si="6"/>
        <v>-102.15999999999985</v>
      </c>
      <c r="AH66" s="4">
        <f t="shared" ref="AH66:BA66" si="7">AH$53-AH$65</f>
        <v>368.59999999999854</v>
      </c>
      <c r="AI66" s="4">
        <f t="shared" si="7"/>
        <v>3251.5</v>
      </c>
      <c r="AJ66" s="4">
        <f t="shared" si="7"/>
        <v>8137.784999999998</v>
      </c>
      <c r="AK66" s="4">
        <f t="shared" si="7"/>
        <v>11680.355000000001</v>
      </c>
      <c r="AL66" s="4">
        <f t="shared" si="7"/>
        <v>11424.890000000003</v>
      </c>
      <c r="AM66" s="4">
        <f t="shared" si="7"/>
        <v>9141.6949999999997</v>
      </c>
      <c r="AN66" s="4">
        <f t="shared" si="7"/>
        <v>6357.0616666666683</v>
      </c>
      <c r="AO66" s="4">
        <f t="shared" si="7"/>
        <v>4235.3522222222236</v>
      </c>
      <c r="AP66" s="4">
        <f t="shared" si="7"/>
        <v>2662.3366666666661</v>
      </c>
      <c r="AQ66" s="4">
        <f t="shared" si="7"/>
        <v>1673.5444444444438</v>
      </c>
      <c r="AR66" s="4">
        <f t="shared" si="7"/>
        <v>1253.2033333333329</v>
      </c>
      <c r="AS66" s="4">
        <f t="shared" si="7"/>
        <v>721.3700000000008</v>
      </c>
      <c r="AT66" s="4">
        <f t="shared" si="7"/>
        <v>326.92666666666628</v>
      </c>
      <c r="AU66" s="6">
        <f t="shared" si="7"/>
        <v>-141.98999999999978</v>
      </c>
      <c r="AV66" s="6">
        <f t="shared" si="7"/>
        <v>29.949999999998909</v>
      </c>
      <c r="AW66" s="6">
        <f t="shared" si="7"/>
        <v>-390.1200000000008</v>
      </c>
      <c r="AX66" s="6">
        <f t="shared" si="7"/>
        <v>-139.88000000000102</v>
      </c>
      <c r="AY66" s="6">
        <f t="shared" si="7"/>
        <v>-284.01999999999862</v>
      </c>
      <c r="AZ66" s="6">
        <f t="shared" si="7"/>
        <v>-220.93000000000029</v>
      </c>
      <c r="BA66" s="6">
        <f t="shared" si="7"/>
        <v>150.60000000000036</v>
      </c>
    </row>
    <row r="67" spans="1:53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6"/>
      <c r="AV67" s="6"/>
      <c r="AW67" s="6"/>
      <c r="AX67" s="6"/>
      <c r="AY67" s="6"/>
      <c r="AZ67" s="6"/>
      <c r="BA67" s="6"/>
    </row>
    <row r="68" spans="1:53" x14ac:dyDescent="0.25">
      <c r="A68" s="1" t="s">
        <v>71</v>
      </c>
      <c r="B68" s="6">
        <f t="shared" ref="B68:AG68" si="8">MIN(B34:B53)</f>
        <v>8069</v>
      </c>
      <c r="C68" s="6">
        <f t="shared" si="8"/>
        <v>8112</v>
      </c>
      <c r="D68" s="6">
        <f t="shared" si="8"/>
        <v>8076</v>
      </c>
      <c r="E68" s="6">
        <f t="shared" si="8"/>
        <v>8172</v>
      </c>
      <c r="F68" s="6">
        <f t="shared" si="8"/>
        <v>8267</v>
      </c>
      <c r="G68" s="6">
        <f t="shared" si="8"/>
        <v>8457</v>
      </c>
      <c r="H68" s="6">
        <f t="shared" si="8"/>
        <v>8478</v>
      </c>
      <c r="I68" s="6">
        <f t="shared" si="8"/>
        <v>8504</v>
      </c>
      <c r="J68" s="6">
        <f t="shared" si="8"/>
        <v>8552</v>
      </c>
      <c r="K68" s="6">
        <f t="shared" si="8"/>
        <v>8580</v>
      </c>
      <c r="L68" s="6">
        <f t="shared" si="8"/>
        <v>8826</v>
      </c>
      <c r="M68" s="6">
        <f t="shared" si="8"/>
        <v>9176</v>
      </c>
      <c r="N68" s="6">
        <f t="shared" si="8"/>
        <v>9146</v>
      </c>
      <c r="O68" s="6">
        <f t="shared" si="8"/>
        <v>9024</v>
      </c>
      <c r="P68" s="6">
        <f t="shared" si="8"/>
        <v>9131</v>
      </c>
      <c r="Q68" s="6">
        <f t="shared" si="8"/>
        <v>9298</v>
      </c>
      <c r="R68" s="6">
        <f t="shared" si="8"/>
        <v>9428</v>
      </c>
      <c r="S68" s="6">
        <f t="shared" si="8"/>
        <v>9630</v>
      </c>
      <c r="T68" s="6">
        <f t="shared" si="8"/>
        <v>9797</v>
      </c>
      <c r="U68" s="6">
        <f t="shared" si="8"/>
        <v>9948</v>
      </c>
      <c r="V68" s="6">
        <f t="shared" si="8"/>
        <v>10323</v>
      </c>
      <c r="W68" s="6">
        <f t="shared" si="8"/>
        <v>10732</v>
      </c>
      <c r="X68" s="6">
        <f t="shared" si="8"/>
        <v>10310</v>
      </c>
      <c r="Y68" s="6">
        <f t="shared" si="8"/>
        <v>10252</v>
      </c>
      <c r="Z68" s="6">
        <f t="shared" si="8"/>
        <v>9878</v>
      </c>
      <c r="AA68" s="6">
        <f t="shared" si="8"/>
        <v>9958</v>
      </c>
      <c r="AB68" s="6">
        <f t="shared" si="8"/>
        <v>9895</v>
      </c>
      <c r="AC68" s="6">
        <f t="shared" si="8"/>
        <v>9596</v>
      </c>
      <c r="AD68" s="6">
        <f t="shared" si="8"/>
        <v>9441</v>
      </c>
      <c r="AE68" s="6">
        <f t="shared" si="8"/>
        <v>9291</v>
      </c>
      <c r="AF68" s="6">
        <f t="shared" si="8"/>
        <v>9692</v>
      </c>
      <c r="AG68" s="6">
        <f t="shared" si="8"/>
        <v>9613</v>
      </c>
      <c r="AH68" s="6">
        <f t="shared" ref="AH68:BA68" si="9">MIN(AH34:AH53)</f>
        <v>9174</v>
      </c>
      <c r="AI68" s="6">
        <f t="shared" si="9"/>
        <v>9338</v>
      </c>
      <c r="AJ68" s="6">
        <f t="shared" si="9"/>
        <v>9346</v>
      </c>
      <c r="AK68" s="6">
        <f t="shared" si="9"/>
        <v>9143</v>
      </c>
      <c r="AL68" s="6">
        <f t="shared" si="9"/>
        <v>9239</v>
      </c>
      <c r="AM68" s="6">
        <f t="shared" si="9"/>
        <v>8885</v>
      </c>
      <c r="AN68" s="6">
        <f t="shared" si="9"/>
        <v>8854</v>
      </c>
      <c r="AO68" s="6">
        <f t="shared" si="9"/>
        <v>8732</v>
      </c>
      <c r="AP68" s="6">
        <f t="shared" si="9"/>
        <v>8801</v>
      </c>
      <c r="AQ68" s="6">
        <f t="shared" si="9"/>
        <v>8743</v>
      </c>
      <c r="AR68" s="6">
        <f t="shared" si="9"/>
        <v>8765</v>
      </c>
      <c r="AS68" s="6">
        <f t="shared" si="9"/>
        <v>8527</v>
      </c>
      <c r="AT68" s="6">
        <f t="shared" si="9"/>
        <v>8331</v>
      </c>
      <c r="AU68" s="6">
        <f t="shared" si="9"/>
        <v>8551</v>
      </c>
      <c r="AV68" s="6">
        <f t="shared" si="9"/>
        <v>8383</v>
      </c>
      <c r="AW68" s="6">
        <f t="shared" si="9"/>
        <v>8403</v>
      </c>
      <c r="AX68" s="6">
        <f t="shared" si="9"/>
        <v>8106</v>
      </c>
      <c r="AY68" s="6">
        <f t="shared" si="9"/>
        <v>8177</v>
      </c>
      <c r="AZ68" s="6">
        <f t="shared" si="9"/>
        <v>8185</v>
      </c>
      <c r="BA68" s="6">
        <f t="shared" si="9"/>
        <v>8204</v>
      </c>
    </row>
    <row r="69" spans="1:53" x14ac:dyDescent="0.25">
      <c r="A69" s="1" t="s">
        <v>70</v>
      </c>
      <c r="B69" s="6">
        <f t="shared" ref="B69:AG69" si="10">MAX(B34:B53)</f>
        <v>10020</v>
      </c>
      <c r="C69" s="6">
        <f t="shared" si="10"/>
        <v>10510</v>
      </c>
      <c r="D69" s="6">
        <f t="shared" si="10"/>
        <v>9373</v>
      </c>
      <c r="E69" s="6">
        <f t="shared" si="10"/>
        <v>9375</v>
      </c>
      <c r="F69" s="6">
        <f t="shared" si="10"/>
        <v>9323</v>
      </c>
      <c r="G69" s="6">
        <f t="shared" si="10"/>
        <v>9361</v>
      </c>
      <c r="H69" s="6">
        <f t="shared" si="10"/>
        <v>9710</v>
      </c>
      <c r="I69" s="6">
        <f t="shared" si="10"/>
        <v>9949</v>
      </c>
      <c r="J69" s="6">
        <f t="shared" si="10"/>
        <v>9799</v>
      </c>
      <c r="K69" s="6">
        <f t="shared" si="10"/>
        <v>10018</v>
      </c>
      <c r="L69" s="6">
        <f t="shared" si="10"/>
        <v>10168</v>
      </c>
      <c r="M69" s="6">
        <f t="shared" si="10"/>
        <v>10579</v>
      </c>
      <c r="N69" s="6">
        <f t="shared" si="10"/>
        <v>10951</v>
      </c>
      <c r="O69" s="6">
        <f t="shared" si="10"/>
        <v>11364</v>
      </c>
      <c r="P69" s="6">
        <f t="shared" si="10"/>
        <v>11208</v>
      </c>
      <c r="Q69" s="6">
        <f t="shared" si="10"/>
        <v>10862</v>
      </c>
      <c r="R69" s="6">
        <f t="shared" si="10"/>
        <v>10988</v>
      </c>
      <c r="S69" s="6">
        <f t="shared" si="10"/>
        <v>11323</v>
      </c>
      <c r="T69" s="6">
        <f t="shared" si="10"/>
        <v>11863</v>
      </c>
      <c r="U69" s="6">
        <f t="shared" si="10"/>
        <v>12598</v>
      </c>
      <c r="V69" s="4">
        <f t="shared" si="10"/>
        <v>12875</v>
      </c>
      <c r="W69" s="6">
        <f t="shared" si="10"/>
        <v>14175</v>
      </c>
      <c r="X69" s="6">
        <f t="shared" si="10"/>
        <v>14586</v>
      </c>
      <c r="Y69" s="6">
        <f t="shared" si="10"/>
        <v>13788</v>
      </c>
      <c r="Z69" s="6">
        <f t="shared" si="10"/>
        <v>13293</v>
      </c>
      <c r="AA69" s="6">
        <f t="shared" si="10"/>
        <v>12679</v>
      </c>
      <c r="AB69" s="6">
        <f t="shared" si="10"/>
        <v>12126</v>
      </c>
      <c r="AC69" s="6">
        <f t="shared" si="10"/>
        <v>12308</v>
      </c>
      <c r="AD69" s="6">
        <f t="shared" si="10"/>
        <v>12042</v>
      </c>
      <c r="AE69" s="6">
        <f t="shared" si="10"/>
        <v>12342</v>
      </c>
      <c r="AF69" s="6">
        <f t="shared" si="10"/>
        <v>12920</v>
      </c>
      <c r="AG69" s="6">
        <f t="shared" si="10"/>
        <v>12206</v>
      </c>
      <c r="AH69" s="6">
        <f t="shared" ref="AH69:BA69" si="11">MAX(AH34:AH53)</f>
        <v>11487</v>
      </c>
      <c r="AI69" s="6">
        <f t="shared" si="11"/>
        <v>13700.3</v>
      </c>
      <c r="AJ69" s="6">
        <f t="shared" si="11"/>
        <v>18498.184999999998</v>
      </c>
      <c r="AK69" s="6">
        <f t="shared" si="11"/>
        <v>21943.755000000001</v>
      </c>
      <c r="AL69" s="6">
        <f t="shared" si="11"/>
        <v>21509.690000000002</v>
      </c>
      <c r="AM69" s="6">
        <f t="shared" si="11"/>
        <v>18953.895</v>
      </c>
      <c r="AN69" s="6">
        <f t="shared" si="11"/>
        <v>16100.861666666668</v>
      </c>
      <c r="AO69" s="6">
        <f t="shared" si="11"/>
        <v>13981.352222222224</v>
      </c>
      <c r="AP69" s="6">
        <f t="shared" si="11"/>
        <v>12199.336666666666</v>
      </c>
      <c r="AQ69" s="6">
        <f t="shared" si="11"/>
        <v>11173.744444444445</v>
      </c>
      <c r="AR69" s="6">
        <f t="shared" si="11"/>
        <v>10450.203333333333</v>
      </c>
      <c r="AS69" s="6">
        <f t="shared" si="11"/>
        <v>9944.77</v>
      </c>
      <c r="AT69" s="6">
        <f t="shared" si="11"/>
        <v>9767</v>
      </c>
      <c r="AU69" s="6">
        <f t="shared" si="11"/>
        <v>9994</v>
      </c>
      <c r="AV69" s="6">
        <f t="shared" si="11"/>
        <v>9734</v>
      </c>
      <c r="AW69" s="6">
        <f t="shared" si="11"/>
        <v>9719</v>
      </c>
      <c r="AX69" s="6">
        <f t="shared" si="11"/>
        <v>9458</v>
      </c>
      <c r="AY69" s="6">
        <f t="shared" si="11"/>
        <v>10004</v>
      </c>
      <c r="AZ69" s="6">
        <f t="shared" si="11"/>
        <v>9774</v>
      </c>
      <c r="BA69" s="6">
        <f t="shared" si="11"/>
        <v>9822</v>
      </c>
    </row>
    <row r="70" spans="1:53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4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spans="1:53" x14ac:dyDescent="0.25">
      <c r="A71" s="9" t="s">
        <v>66</v>
      </c>
      <c r="B71" s="6">
        <f>STDEV(B$48:B$52)</f>
        <v>278.6445764769162</v>
      </c>
      <c r="C71" s="6">
        <f t="shared" ref="C71:BA71" si="12">STDEV(C$48:C$52)</f>
        <v>365.93401044450627</v>
      </c>
      <c r="D71" s="6">
        <f t="shared" si="12"/>
        <v>198.23597049980611</v>
      </c>
      <c r="E71" s="6">
        <f t="shared" si="12"/>
        <v>207.87424082843933</v>
      </c>
      <c r="F71" s="6">
        <f t="shared" si="12"/>
        <v>181.66259934284767</v>
      </c>
      <c r="G71" s="6">
        <f t="shared" si="12"/>
        <v>183.18842758209374</v>
      </c>
      <c r="H71" s="6">
        <f t="shared" si="12"/>
        <v>325.20039975375187</v>
      </c>
      <c r="I71" s="6">
        <f t="shared" si="12"/>
        <v>397.28289668698295</v>
      </c>
      <c r="J71" s="6">
        <f t="shared" si="12"/>
        <v>215.84253519637875</v>
      </c>
      <c r="K71" s="6">
        <f t="shared" si="12"/>
        <v>325.93588326540544</v>
      </c>
      <c r="L71" s="6">
        <f t="shared" si="12"/>
        <v>292.67849254771011</v>
      </c>
      <c r="M71" s="6">
        <f t="shared" si="12"/>
        <v>277.8281843154146</v>
      </c>
      <c r="N71" s="6">
        <f t="shared" si="12"/>
        <v>236.78323420377549</v>
      </c>
      <c r="O71" s="6">
        <f t="shared" si="12"/>
        <v>391.29183482408627</v>
      </c>
      <c r="P71" s="6">
        <f t="shared" si="12"/>
        <v>425.49876615567291</v>
      </c>
      <c r="Q71" s="6">
        <f t="shared" si="12"/>
        <v>516.64562322737231</v>
      </c>
      <c r="R71" s="6">
        <f t="shared" si="12"/>
        <v>340.35275817892239</v>
      </c>
      <c r="S71" s="6">
        <f t="shared" si="12"/>
        <v>508.0622009163838</v>
      </c>
      <c r="T71" s="6">
        <f t="shared" si="12"/>
        <v>669.63064446006354</v>
      </c>
      <c r="U71" s="6">
        <f t="shared" si="12"/>
        <v>928.83330043662841</v>
      </c>
      <c r="V71" s="6">
        <f t="shared" si="12"/>
        <v>1106.3549159288805</v>
      </c>
      <c r="W71" s="6">
        <f t="shared" si="12"/>
        <v>1551.2025335203691</v>
      </c>
      <c r="X71" s="6">
        <f t="shared" si="12"/>
        <v>1503.7973600189621</v>
      </c>
      <c r="Y71" s="6">
        <f t="shared" si="12"/>
        <v>1166.7385311199762</v>
      </c>
      <c r="Z71" s="6">
        <f t="shared" si="12"/>
        <v>897.14006710212209</v>
      </c>
      <c r="AA71" s="6">
        <f t="shared" si="12"/>
        <v>706.56938795846509</v>
      </c>
      <c r="AB71" s="6">
        <f t="shared" si="12"/>
        <v>346.24514437028574</v>
      </c>
      <c r="AC71" s="6">
        <f t="shared" si="12"/>
        <v>502.58511716922141</v>
      </c>
      <c r="AD71" s="6">
        <f t="shared" si="12"/>
        <v>415.66729484047693</v>
      </c>
      <c r="AE71" s="6">
        <f t="shared" si="12"/>
        <v>611.74112171734862</v>
      </c>
      <c r="AF71" s="6">
        <f t="shared" si="12"/>
        <v>971.52313405291591</v>
      </c>
      <c r="AG71" s="6">
        <f t="shared" si="12"/>
        <v>843.58431706617216</v>
      </c>
      <c r="AH71" s="6">
        <f t="shared" si="12"/>
        <v>660.64831794230736</v>
      </c>
      <c r="AI71" s="6">
        <f t="shared" si="12"/>
        <v>573.26669186339439</v>
      </c>
      <c r="AJ71" s="6">
        <f t="shared" si="12"/>
        <v>490.13906189978371</v>
      </c>
      <c r="AK71" s="6">
        <f t="shared" si="12"/>
        <v>362.99145995463857</v>
      </c>
      <c r="AL71" s="6">
        <f t="shared" si="12"/>
        <v>399.67699458437681</v>
      </c>
      <c r="AM71" s="6">
        <f t="shared" si="12"/>
        <v>276.85591920708504</v>
      </c>
      <c r="AN71" s="6">
        <f t="shared" si="12"/>
        <v>110.75739252979912</v>
      </c>
      <c r="AO71" s="6">
        <f t="shared" si="12"/>
        <v>227.34445231850282</v>
      </c>
      <c r="AP71" s="6">
        <f t="shared" si="12"/>
        <v>151.08275877809487</v>
      </c>
      <c r="AQ71" s="6">
        <f t="shared" si="12"/>
        <v>330.75549882050336</v>
      </c>
      <c r="AR71" s="6">
        <f t="shared" si="12"/>
        <v>139.37180489611234</v>
      </c>
      <c r="AS71" s="6">
        <f t="shared" si="12"/>
        <v>311.46315994030499</v>
      </c>
      <c r="AT71" s="6">
        <f t="shared" si="12"/>
        <v>126.92241724770294</v>
      </c>
      <c r="AU71" s="6">
        <f t="shared" si="12"/>
        <v>420.67564702511601</v>
      </c>
      <c r="AV71" s="6">
        <f t="shared" si="12"/>
        <v>239.20137959468377</v>
      </c>
      <c r="AW71" s="6">
        <f t="shared" si="12"/>
        <v>131.85143154323353</v>
      </c>
      <c r="AX71" s="6">
        <f t="shared" si="12"/>
        <v>194.64840096954302</v>
      </c>
      <c r="AY71" s="6">
        <f t="shared" si="12"/>
        <v>517.52130390931734</v>
      </c>
      <c r="AZ71" s="6">
        <f t="shared" si="12"/>
        <v>478.80236006101723</v>
      </c>
      <c r="BA71" s="6">
        <f t="shared" si="12"/>
        <v>128.83438981886783</v>
      </c>
    </row>
    <row r="72" spans="1:53" x14ac:dyDescent="0.25">
      <c r="A72" s="9" t="s">
        <v>67</v>
      </c>
      <c r="B72" s="6">
        <f>B71*3</f>
        <v>835.9337294307486</v>
      </c>
      <c r="C72" s="6">
        <f t="shared" ref="C72:BA72" si="13">C71*3</f>
        <v>1097.8020313335187</v>
      </c>
      <c r="D72" s="6">
        <f t="shared" si="13"/>
        <v>594.70791149941829</v>
      </c>
      <c r="E72" s="6">
        <f t="shared" si="13"/>
        <v>623.62272248531804</v>
      </c>
      <c r="F72" s="6">
        <f t="shared" si="13"/>
        <v>544.98779802854301</v>
      </c>
      <c r="G72" s="6">
        <f t="shared" si="13"/>
        <v>549.56528274628124</v>
      </c>
      <c r="H72" s="6">
        <f t="shared" si="13"/>
        <v>975.6011992612556</v>
      </c>
      <c r="I72" s="6">
        <f t="shared" si="13"/>
        <v>1191.8486900609489</v>
      </c>
      <c r="J72" s="6">
        <f t="shared" si="13"/>
        <v>647.52760558913621</v>
      </c>
      <c r="K72" s="6">
        <f t="shared" si="13"/>
        <v>977.80764979621631</v>
      </c>
      <c r="L72" s="6">
        <f t="shared" si="13"/>
        <v>878.03547764313032</v>
      </c>
      <c r="M72" s="6">
        <f t="shared" si="13"/>
        <v>833.48455294624387</v>
      </c>
      <c r="N72" s="6">
        <f t="shared" si="13"/>
        <v>710.34970261132651</v>
      </c>
      <c r="O72" s="6">
        <f t="shared" si="13"/>
        <v>1173.8755044722589</v>
      </c>
      <c r="P72" s="6">
        <f t="shared" si="13"/>
        <v>1276.4962984670187</v>
      </c>
      <c r="Q72" s="6">
        <f t="shared" si="13"/>
        <v>1549.936869682117</v>
      </c>
      <c r="R72" s="6">
        <f t="shared" si="13"/>
        <v>1021.0582745367672</v>
      </c>
      <c r="S72" s="6">
        <f t="shared" si="13"/>
        <v>1524.1866027491515</v>
      </c>
      <c r="T72" s="6">
        <f t="shared" si="13"/>
        <v>2008.8919333801905</v>
      </c>
      <c r="U72" s="6">
        <f t="shared" si="13"/>
        <v>2786.499901309885</v>
      </c>
      <c r="V72" s="6">
        <f t="shared" si="13"/>
        <v>3319.0647477866414</v>
      </c>
      <c r="W72" s="6">
        <f t="shared" si="13"/>
        <v>4653.6076005611076</v>
      </c>
      <c r="X72" s="6">
        <f t="shared" si="13"/>
        <v>4511.3920800568867</v>
      </c>
      <c r="Y72" s="6">
        <f t="shared" si="13"/>
        <v>3500.2155933599288</v>
      </c>
      <c r="Z72" s="6">
        <f t="shared" si="13"/>
        <v>2691.4202013063664</v>
      </c>
      <c r="AA72" s="6">
        <f t="shared" si="13"/>
        <v>2119.7081638753953</v>
      </c>
      <c r="AB72" s="6">
        <f t="shared" si="13"/>
        <v>1038.7354331108572</v>
      </c>
      <c r="AC72" s="6">
        <f t="shared" si="13"/>
        <v>1507.7553515076643</v>
      </c>
      <c r="AD72" s="6">
        <f t="shared" si="13"/>
        <v>1247.0018845214308</v>
      </c>
      <c r="AE72" s="6">
        <f t="shared" si="13"/>
        <v>1835.223365152046</v>
      </c>
      <c r="AF72" s="6">
        <f t="shared" si="13"/>
        <v>2914.5694021587478</v>
      </c>
      <c r="AG72" s="6">
        <f t="shared" si="13"/>
        <v>2530.7529511985167</v>
      </c>
      <c r="AH72" s="6">
        <f t="shared" si="13"/>
        <v>1981.9449538269221</v>
      </c>
      <c r="AI72" s="6">
        <f t="shared" si="13"/>
        <v>1719.800075590183</v>
      </c>
      <c r="AJ72" s="6">
        <f t="shared" si="13"/>
        <v>1470.4171856993512</v>
      </c>
      <c r="AK72" s="6">
        <f t="shared" si="13"/>
        <v>1088.9743798639156</v>
      </c>
      <c r="AL72" s="6">
        <f t="shared" si="13"/>
        <v>1199.0309837531304</v>
      </c>
      <c r="AM72" s="6">
        <f t="shared" si="13"/>
        <v>830.56775762125517</v>
      </c>
      <c r="AN72" s="6">
        <f t="shared" si="13"/>
        <v>332.27217758939736</v>
      </c>
      <c r="AO72" s="6">
        <f t="shared" si="13"/>
        <v>682.03335695550845</v>
      </c>
      <c r="AP72" s="6">
        <f t="shared" si="13"/>
        <v>453.24827633428458</v>
      </c>
      <c r="AQ72" s="6">
        <f t="shared" si="13"/>
        <v>992.26649646151009</v>
      </c>
      <c r="AR72" s="6">
        <f t="shared" si="13"/>
        <v>418.11541468833701</v>
      </c>
      <c r="AS72" s="6">
        <f t="shared" si="13"/>
        <v>934.38947982091497</v>
      </c>
      <c r="AT72" s="6">
        <f t="shared" si="13"/>
        <v>380.76725174310883</v>
      </c>
      <c r="AU72" s="6">
        <f t="shared" si="13"/>
        <v>1262.0269410753481</v>
      </c>
      <c r="AV72" s="6">
        <f t="shared" si="13"/>
        <v>717.60413878405132</v>
      </c>
      <c r="AW72" s="6">
        <f t="shared" si="13"/>
        <v>395.55429462970062</v>
      </c>
      <c r="AX72" s="6">
        <f t="shared" si="13"/>
        <v>583.94520290862908</v>
      </c>
      <c r="AY72" s="6">
        <f t="shared" si="13"/>
        <v>1552.563911727952</v>
      </c>
      <c r="AZ72" s="6">
        <f t="shared" si="13"/>
        <v>1436.4070801830517</v>
      </c>
      <c r="BA72" s="6">
        <f t="shared" si="13"/>
        <v>386.50316945660347</v>
      </c>
    </row>
    <row r="73" spans="1:53" x14ac:dyDescent="0.25">
      <c r="A73" s="9" t="s">
        <v>68</v>
      </c>
      <c r="B73" s="6">
        <f t="shared" ref="B73:AG73" si="14">B65-B72</f>
        <v>8105.6662705692515</v>
      </c>
      <c r="C73" s="6">
        <f t="shared" si="14"/>
        <v>7902.997968666481</v>
      </c>
      <c r="D73" s="6">
        <f t="shared" si="14"/>
        <v>8353.2920885005824</v>
      </c>
      <c r="E73" s="6">
        <f t="shared" si="14"/>
        <v>8274.5772775146834</v>
      </c>
      <c r="F73" s="6">
        <f t="shared" si="14"/>
        <v>8389.4122019714559</v>
      </c>
      <c r="G73" s="6">
        <f t="shared" si="14"/>
        <v>8481.4347172537182</v>
      </c>
      <c r="H73" s="6">
        <f t="shared" si="14"/>
        <v>8208.9988007387456</v>
      </c>
      <c r="I73" s="6">
        <f t="shared" si="14"/>
        <v>8090.351309939052</v>
      </c>
      <c r="J73" s="6">
        <f t="shared" si="14"/>
        <v>8841.4723944108646</v>
      </c>
      <c r="K73" s="6">
        <f t="shared" si="14"/>
        <v>8657.3923502037851</v>
      </c>
      <c r="L73" s="6">
        <f t="shared" si="14"/>
        <v>8850.7645223568688</v>
      </c>
      <c r="M73" s="6">
        <f t="shared" si="14"/>
        <v>8931.5154470537564</v>
      </c>
      <c r="N73" s="6">
        <f t="shared" si="14"/>
        <v>9240.2502973886731</v>
      </c>
      <c r="O73" s="6">
        <f t="shared" si="14"/>
        <v>8825.5244955277412</v>
      </c>
      <c r="P73" s="6">
        <f t="shared" si="14"/>
        <v>8857.303701532981</v>
      </c>
      <c r="Q73" s="6">
        <f t="shared" si="14"/>
        <v>8522.2631303178841</v>
      </c>
      <c r="R73" s="6">
        <f t="shared" si="14"/>
        <v>9253.9417254632335</v>
      </c>
      <c r="S73" s="6">
        <f t="shared" si="14"/>
        <v>9218.0133972508484</v>
      </c>
      <c r="T73" s="6">
        <f t="shared" si="14"/>
        <v>8995.3080666198111</v>
      </c>
      <c r="U73" s="6">
        <f t="shared" si="14"/>
        <v>8641.9000986901156</v>
      </c>
      <c r="V73" s="6">
        <f t="shared" si="14"/>
        <v>8411.1352522133602</v>
      </c>
      <c r="W73" s="6">
        <f t="shared" si="14"/>
        <v>8046.7923994388921</v>
      </c>
      <c r="X73" s="6">
        <f t="shared" si="14"/>
        <v>8383.6079199431133</v>
      </c>
      <c r="Y73" s="6">
        <f t="shared" si="14"/>
        <v>9118.3844066400707</v>
      </c>
      <c r="Z73" s="6">
        <f t="shared" si="14"/>
        <v>9481.9797986936337</v>
      </c>
      <c r="AA73" s="6">
        <f t="shared" si="14"/>
        <v>9959.8918361246051</v>
      </c>
      <c r="AB73" s="6">
        <f t="shared" si="14"/>
        <v>10632.064566889141</v>
      </c>
      <c r="AC73" s="6">
        <f t="shared" si="14"/>
        <v>10152.844648492337</v>
      </c>
      <c r="AD73" s="6">
        <f t="shared" si="14"/>
        <v>10155.398115478569</v>
      </c>
      <c r="AE73" s="6">
        <f t="shared" si="14"/>
        <v>9487.9766348479552</v>
      </c>
      <c r="AF73" s="6">
        <f t="shared" si="14"/>
        <v>8338.2305978412514</v>
      </c>
      <c r="AG73" s="6">
        <f t="shared" si="14"/>
        <v>8379.2470488014842</v>
      </c>
      <c r="AH73" s="6">
        <f t="shared" ref="AH73:BA73" si="15">AH65-AH72</f>
        <v>8625.2550461730789</v>
      </c>
      <c r="AI73" s="6">
        <f t="shared" si="15"/>
        <v>8728.9999244098162</v>
      </c>
      <c r="AJ73" s="6">
        <f t="shared" si="15"/>
        <v>8889.9828143006489</v>
      </c>
      <c r="AK73" s="6">
        <f t="shared" si="15"/>
        <v>9174.425620136084</v>
      </c>
      <c r="AL73" s="6">
        <f t="shared" si="15"/>
        <v>8885.769016246868</v>
      </c>
      <c r="AM73" s="6">
        <f t="shared" si="15"/>
        <v>8981.632242378746</v>
      </c>
      <c r="AN73" s="6">
        <f t="shared" si="15"/>
        <v>9411.5278224106023</v>
      </c>
      <c r="AO73" s="6">
        <f t="shared" si="15"/>
        <v>9063.9666430444922</v>
      </c>
      <c r="AP73" s="6">
        <f t="shared" si="15"/>
        <v>9083.751723665715</v>
      </c>
      <c r="AQ73" s="6">
        <f t="shared" si="15"/>
        <v>8507.9335035384902</v>
      </c>
      <c r="AR73" s="6">
        <f t="shared" si="15"/>
        <v>8778.8845853116636</v>
      </c>
      <c r="AS73" s="6">
        <f t="shared" si="15"/>
        <v>8289.0105201790848</v>
      </c>
      <c r="AT73" s="6">
        <f t="shared" si="15"/>
        <v>8824.8327482568911</v>
      </c>
      <c r="AU73" s="6">
        <f t="shared" si="15"/>
        <v>8012.9730589246519</v>
      </c>
      <c r="AV73" s="6">
        <f t="shared" si="15"/>
        <v>8333.9958612159498</v>
      </c>
      <c r="AW73" s="6">
        <f t="shared" si="15"/>
        <v>8876.0457053702994</v>
      </c>
      <c r="AX73" s="6">
        <f t="shared" si="15"/>
        <v>8319.0547970913703</v>
      </c>
      <c r="AY73" s="6">
        <f t="shared" si="15"/>
        <v>7560.8360882720481</v>
      </c>
      <c r="AZ73" s="6">
        <f t="shared" si="15"/>
        <v>7689.3929198169481</v>
      </c>
      <c r="BA73" s="6">
        <f t="shared" si="15"/>
        <v>8397.0968305433962</v>
      </c>
    </row>
    <row r="74" spans="1:53" x14ac:dyDescent="0.25">
      <c r="A74" s="9" t="s">
        <v>69</v>
      </c>
      <c r="B74" s="6">
        <f t="shared" ref="B74:AG74" si="16">B65+B72</f>
        <v>9777.5337294307483</v>
      </c>
      <c r="C74" s="6">
        <f t="shared" si="16"/>
        <v>10098.602031333518</v>
      </c>
      <c r="D74" s="6">
        <f t="shared" si="16"/>
        <v>9542.7079114994176</v>
      </c>
      <c r="E74" s="6">
        <f t="shared" si="16"/>
        <v>9521.8227224853181</v>
      </c>
      <c r="F74" s="6">
        <f t="shared" si="16"/>
        <v>9479.3877980285433</v>
      </c>
      <c r="G74" s="6">
        <f t="shared" si="16"/>
        <v>9580.5652827462818</v>
      </c>
      <c r="H74" s="6">
        <f t="shared" si="16"/>
        <v>10160.201199261255</v>
      </c>
      <c r="I74" s="6">
        <f t="shared" si="16"/>
        <v>10474.04869006095</v>
      </c>
      <c r="J74" s="6">
        <f t="shared" si="16"/>
        <v>10136.527605589135</v>
      </c>
      <c r="K74" s="6">
        <f t="shared" si="16"/>
        <v>10613.007649796216</v>
      </c>
      <c r="L74" s="6">
        <f t="shared" si="16"/>
        <v>10606.83547764313</v>
      </c>
      <c r="M74" s="6">
        <f t="shared" si="16"/>
        <v>10598.484552946244</v>
      </c>
      <c r="N74" s="6">
        <f t="shared" si="16"/>
        <v>10660.949702611328</v>
      </c>
      <c r="O74" s="6">
        <f t="shared" si="16"/>
        <v>11173.275504472258</v>
      </c>
      <c r="P74" s="6">
        <f t="shared" si="16"/>
        <v>11410.296298467018</v>
      </c>
      <c r="Q74" s="6">
        <f t="shared" si="16"/>
        <v>11622.136869682117</v>
      </c>
      <c r="R74" s="6">
        <f t="shared" si="16"/>
        <v>11296.058274536766</v>
      </c>
      <c r="S74" s="6">
        <f t="shared" si="16"/>
        <v>12266.386602749153</v>
      </c>
      <c r="T74" s="6">
        <f t="shared" si="16"/>
        <v>13013.09193338019</v>
      </c>
      <c r="U74" s="6">
        <f t="shared" si="16"/>
        <v>14214.899901309884</v>
      </c>
      <c r="V74" s="6">
        <f t="shared" si="16"/>
        <v>15049.264747786641</v>
      </c>
      <c r="W74" s="6">
        <f t="shared" si="16"/>
        <v>17354.007600561108</v>
      </c>
      <c r="X74" s="6">
        <f t="shared" si="16"/>
        <v>17406.392080056889</v>
      </c>
      <c r="Y74" s="6">
        <f t="shared" si="16"/>
        <v>16118.81559335993</v>
      </c>
      <c r="Z74" s="6">
        <f t="shared" si="16"/>
        <v>14864.820201306366</v>
      </c>
      <c r="AA74" s="6">
        <f t="shared" si="16"/>
        <v>14199.308163875396</v>
      </c>
      <c r="AB74" s="6">
        <f t="shared" si="16"/>
        <v>12709.535433110857</v>
      </c>
      <c r="AC74" s="6">
        <f t="shared" si="16"/>
        <v>13168.355351507664</v>
      </c>
      <c r="AD74" s="6">
        <f t="shared" si="16"/>
        <v>12649.40188452143</v>
      </c>
      <c r="AE74" s="6">
        <f t="shared" si="16"/>
        <v>13158.423365152046</v>
      </c>
      <c r="AF74" s="6">
        <f t="shared" si="16"/>
        <v>14167.369402158747</v>
      </c>
      <c r="AG74" s="6">
        <f t="shared" si="16"/>
        <v>13440.752951198516</v>
      </c>
      <c r="AH74" s="6">
        <f t="shared" ref="AH74:BA74" si="17">AH65+AH72</f>
        <v>12589.144953826923</v>
      </c>
      <c r="AI74" s="6">
        <f t="shared" si="17"/>
        <v>12168.600075590182</v>
      </c>
      <c r="AJ74" s="6">
        <f t="shared" si="17"/>
        <v>11830.81718569935</v>
      </c>
      <c r="AK74" s="6">
        <f t="shared" si="17"/>
        <v>11352.374379863915</v>
      </c>
      <c r="AL74" s="6">
        <f t="shared" si="17"/>
        <v>11283.830983753131</v>
      </c>
      <c r="AM74" s="6">
        <f t="shared" si="17"/>
        <v>10642.767757621255</v>
      </c>
      <c r="AN74" s="6">
        <f t="shared" si="17"/>
        <v>10076.072177589396</v>
      </c>
      <c r="AO74" s="6">
        <f t="shared" si="17"/>
        <v>10428.033356955508</v>
      </c>
      <c r="AP74" s="6">
        <f t="shared" si="17"/>
        <v>9990.248276334285</v>
      </c>
      <c r="AQ74" s="6">
        <f t="shared" si="17"/>
        <v>10492.466496461511</v>
      </c>
      <c r="AR74" s="6">
        <f t="shared" si="17"/>
        <v>9615.1154146883364</v>
      </c>
      <c r="AS74" s="6">
        <f t="shared" si="17"/>
        <v>10157.789479820914</v>
      </c>
      <c r="AT74" s="6">
        <f t="shared" si="17"/>
        <v>9586.3672517431096</v>
      </c>
      <c r="AU74" s="6">
        <f t="shared" si="17"/>
        <v>10537.026941075348</v>
      </c>
      <c r="AV74" s="6">
        <f t="shared" si="17"/>
        <v>9769.2041387840509</v>
      </c>
      <c r="AW74" s="6">
        <f t="shared" si="17"/>
        <v>9667.1542946297013</v>
      </c>
      <c r="AX74" s="6">
        <f t="shared" si="17"/>
        <v>9486.9452029086297</v>
      </c>
      <c r="AY74" s="6">
        <f t="shared" si="17"/>
        <v>10665.963911727951</v>
      </c>
      <c r="AZ74" s="6">
        <f t="shared" si="17"/>
        <v>10562.20708018305</v>
      </c>
      <c r="BA74" s="6">
        <f t="shared" si="17"/>
        <v>9170.1031694566045</v>
      </c>
    </row>
    <row r="76" spans="1:53" x14ac:dyDescent="0.25">
      <c r="A76" s="1" t="s">
        <v>59</v>
      </c>
    </row>
    <row r="77" spans="1:53" x14ac:dyDescent="0.25">
      <c r="A77" s="1" t="s">
        <v>46</v>
      </c>
      <c r="B77">
        <v>8755</v>
      </c>
      <c r="C77">
        <v>8792</v>
      </c>
      <c r="D77">
        <v>8769</v>
      </c>
      <c r="E77">
        <v>8027</v>
      </c>
      <c r="F77">
        <v>9671</v>
      </c>
      <c r="G77">
        <v>9284</v>
      </c>
      <c r="H77">
        <v>9107</v>
      </c>
      <c r="I77">
        <v>9048</v>
      </c>
      <c r="J77">
        <v>9271</v>
      </c>
      <c r="K77">
        <v>9173</v>
      </c>
      <c r="L77">
        <v>9464</v>
      </c>
      <c r="M77">
        <v>9603</v>
      </c>
      <c r="N77">
        <v>9586</v>
      </c>
      <c r="O77">
        <v>9753</v>
      </c>
      <c r="P77">
        <v>10036</v>
      </c>
      <c r="Q77">
        <v>9472</v>
      </c>
      <c r="R77">
        <v>9928</v>
      </c>
      <c r="S77">
        <v>10267</v>
      </c>
      <c r="T77">
        <v>10550</v>
      </c>
      <c r="U77">
        <v>11681</v>
      </c>
      <c r="V77">
        <v>7837</v>
      </c>
      <c r="W77">
        <v>12286</v>
      </c>
      <c r="X77">
        <v>16237</v>
      </c>
      <c r="Y77">
        <v>14866</v>
      </c>
      <c r="Z77">
        <v>13934</v>
      </c>
      <c r="AA77">
        <v>12900</v>
      </c>
      <c r="AB77">
        <v>12039</v>
      </c>
      <c r="AC77">
        <v>11822</v>
      </c>
      <c r="AD77">
        <v>11434</v>
      </c>
      <c r="AE77">
        <v>11472</v>
      </c>
      <c r="AF77">
        <v>11469</v>
      </c>
      <c r="AG77">
        <v>10951</v>
      </c>
      <c r="AH77">
        <v>10568</v>
      </c>
      <c r="AI77">
        <v>10493</v>
      </c>
      <c r="AJ77">
        <v>9062</v>
      </c>
      <c r="AK77">
        <v>10089</v>
      </c>
      <c r="AL77">
        <v>11639</v>
      </c>
      <c r="AM77">
        <v>10599</v>
      </c>
      <c r="AN77">
        <v>10134</v>
      </c>
      <c r="AO77">
        <v>8862</v>
      </c>
      <c r="AP77">
        <v>10290</v>
      </c>
      <c r="AQ77">
        <v>10005</v>
      </c>
      <c r="AR77">
        <v>8213</v>
      </c>
      <c r="AS77">
        <v>10157</v>
      </c>
      <c r="AT77">
        <v>9548</v>
      </c>
      <c r="AU77">
        <v>9312</v>
      </c>
      <c r="AV77">
        <v>9190</v>
      </c>
      <c r="AW77">
        <v>9205</v>
      </c>
      <c r="AX77">
        <v>9015</v>
      </c>
      <c r="AY77">
        <v>8802</v>
      </c>
      <c r="AZ77">
        <v>8791</v>
      </c>
      <c r="BA77">
        <v>8617</v>
      </c>
    </row>
    <row r="78" spans="1:53" x14ac:dyDescent="0.25">
      <c r="A78" s="1" t="s">
        <v>47</v>
      </c>
      <c r="B78">
        <v>8862</v>
      </c>
      <c r="C78">
        <v>9148</v>
      </c>
      <c r="D78">
        <v>9121</v>
      </c>
      <c r="E78">
        <v>9026</v>
      </c>
      <c r="F78">
        <v>7878</v>
      </c>
      <c r="G78">
        <v>9258</v>
      </c>
      <c r="H78">
        <v>9097</v>
      </c>
      <c r="I78">
        <v>9529</v>
      </c>
      <c r="J78">
        <v>9410</v>
      </c>
      <c r="K78">
        <v>9776</v>
      </c>
      <c r="L78">
        <v>9511</v>
      </c>
      <c r="M78">
        <v>9711</v>
      </c>
      <c r="N78">
        <v>9618</v>
      </c>
      <c r="O78">
        <v>9994</v>
      </c>
      <c r="P78">
        <v>9938</v>
      </c>
      <c r="Q78">
        <v>9830</v>
      </c>
      <c r="R78">
        <v>9822</v>
      </c>
      <c r="S78">
        <v>10365</v>
      </c>
      <c r="T78">
        <v>10269</v>
      </c>
      <c r="U78">
        <v>10689</v>
      </c>
      <c r="V78">
        <v>8630</v>
      </c>
      <c r="W78">
        <v>13045</v>
      </c>
      <c r="X78">
        <v>11501</v>
      </c>
      <c r="Y78">
        <v>11473</v>
      </c>
      <c r="Z78">
        <v>11317</v>
      </c>
      <c r="AA78">
        <v>11052</v>
      </c>
      <c r="AB78">
        <v>11170</v>
      </c>
      <c r="AC78">
        <v>10590</v>
      </c>
      <c r="AD78">
        <v>11056</v>
      </c>
      <c r="AE78">
        <v>11285</v>
      </c>
      <c r="AF78">
        <v>11010</v>
      </c>
      <c r="AG78">
        <v>11022</v>
      </c>
      <c r="AH78">
        <v>9635</v>
      </c>
      <c r="AI78">
        <v>10286</v>
      </c>
      <c r="AJ78">
        <v>11599</v>
      </c>
      <c r="AK78">
        <v>11417</v>
      </c>
      <c r="AL78">
        <v>10925</v>
      </c>
      <c r="AM78">
        <v>10413</v>
      </c>
      <c r="AN78">
        <v>9137</v>
      </c>
      <c r="AO78">
        <v>10637</v>
      </c>
      <c r="AP78">
        <v>9953</v>
      </c>
      <c r="AQ78">
        <v>9739</v>
      </c>
      <c r="AR78">
        <v>7909</v>
      </c>
      <c r="AS78">
        <v>9873</v>
      </c>
      <c r="AT78">
        <v>9386</v>
      </c>
      <c r="AU78">
        <v>9365</v>
      </c>
      <c r="AV78">
        <v>9228</v>
      </c>
      <c r="AW78">
        <v>9138</v>
      </c>
      <c r="AX78">
        <v>9388</v>
      </c>
      <c r="AY78">
        <v>9350</v>
      </c>
      <c r="AZ78">
        <v>9335</v>
      </c>
      <c r="BA78">
        <v>9182</v>
      </c>
    </row>
    <row r="79" spans="1:53" x14ac:dyDescent="0.25">
      <c r="A79" s="1" t="s">
        <v>48</v>
      </c>
      <c r="B79">
        <v>9172</v>
      </c>
      <c r="C79">
        <v>9070</v>
      </c>
      <c r="D79">
        <v>9319</v>
      </c>
      <c r="E79">
        <v>7923</v>
      </c>
      <c r="F79">
        <v>9399</v>
      </c>
      <c r="G79">
        <v>9124</v>
      </c>
      <c r="H79">
        <v>8945</v>
      </c>
      <c r="I79">
        <v>8994</v>
      </c>
      <c r="J79">
        <v>9291</v>
      </c>
      <c r="K79">
        <v>9719</v>
      </c>
      <c r="L79">
        <v>9768</v>
      </c>
      <c r="M79">
        <v>9724</v>
      </c>
      <c r="N79">
        <v>10152</v>
      </c>
      <c r="O79">
        <v>10470</v>
      </c>
      <c r="P79">
        <v>10694</v>
      </c>
      <c r="Q79">
        <v>10603</v>
      </c>
      <c r="R79">
        <v>10439</v>
      </c>
      <c r="S79">
        <v>11223</v>
      </c>
      <c r="T79">
        <v>10533</v>
      </c>
      <c r="U79">
        <v>11493</v>
      </c>
      <c r="V79">
        <v>8003</v>
      </c>
      <c r="W79">
        <v>11991</v>
      </c>
      <c r="X79">
        <v>13715</v>
      </c>
      <c r="Y79">
        <v>13610</v>
      </c>
      <c r="Z79">
        <v>12877</v>
      </c>
      <c r="AA79">
        <v>12485</v>
      </c>
      <c r="AB79">
        <v>12269</v>
      </c>
      <c r="AC79">
        <v>11644</v>
      </c>
      <c r="AD79">
        <v>11794</v>
      </c>
      <c r="AE79">
        <v>11248</v>
      </c>
      <c r="AF79">
        <v>11077</v>
      </c>
      <c r="AG79">
        <v>10697</v>
      </c>
      <c r="AH79">
        <v>10325</v>
      </c>
      <c r="AI79">
        <v>10027</v>
      </c>
      <c r="AJ79">
        <v>9939</v>
      </c>
      <c r="AK79">
        <v>8493</v>
      </c>
      <c r="AL79">
        <v>9644</v>
      </c>
      <c r="AM79">
        <v>10908</v>
      </c>
      <c r="AN79">
        <v>9064</v>
      </c>
      <c r="AO79">
        <v>10693</v>
      </c>
      <c r="AP79">
        <v>10288</v>
      </c>
      <c r="AQ79">
        <v>10040</v>
      </c>
      <c r="AR79">
        <v>8332</v>
      </c>
      <c r="AS79">
        <v>9766</v>
      </c>
      <c r="AT79">
        <v>9367</v>
      </c>
      <c r="AU79">
        <v>9627</v>
      </c>
      <c r="AV79">
        <v>9334</v>
      </c>
      <c r="AW79">
        <v>9263</v>
      </c>
      <c r="AX79">
        <v>9376</v>
      </c>
      <c r="AY79">
        <v>9113</v>
      </c>
      <c r="AZ79">
        <v>8882</v>
      </c>
      <c r="BA79">
        <v>8941</v>
      </c>
    </row>
    <row r="80" spans="1:53" x14ac:dyDescent="0.25">
      <c r="A80" s="1" t="s">
        <v>49</v>
      </c>
      <c r="B80">
        <v>9038</v>
      </c>
      <c r="C80">
        <v>9299</v>
      </c>
      <c r="D80">
        <v>9382</v>
      </c>
      <c r="E80">
        <v>8149</v>
      </c>
      <c r="F80">
        <v>9497</v>
      </c>
      <c r="G80">
        <v>9454</v>
      </c>
      <c r="H80">
        <v>9534</v>
      </c>
      <c r="I80">
        <v>9689</v>
      </c>
      <c r="J80">
        <v>9778</v>
      </c>
      <c r="K80">
        <v>9940</v>
      </c>
      <c r="L80">
        <v>10031</v>
      </c>
      <c r="M80">
        <v>9739</v>
      </c>
      <c r="N80">
        <v>9984</v>
      </c>
      <c r="O80">
        <v>10346</v>
      </c>
      <c r="P80">
        <v>10275</v>
      </c>
      <c r="Q80">
        <v>10621</v>
      </c>
      <c r="R80">
        <v>10538</v>
      </c>
      <c r="S80">
        <v>10781</v>
      </c>
      <c r="T80">
        <v>11217</v>
      </c>
      <c r="U80">
        <v>12517</v>
      </c>
      <c r="V80">
        <v>8487</v>
      </c>
      <c r="W80">
        <v>12723</v>
      </c>
      <c r="X80">
        <v>15050</v>
      </c>
      <c r="Y80">
        <v>14256</v>
      </c>
      <c r="Z80">
        <v>13935</v>
      </c>
      <c r="AA80">
        <v>13285</v>
      </c>
      <c r="AB80">
        <v>12495</v>
      </c>
      <c r="AC80">
        <v>12246</v>
      </c>
      <c r="AD80">
        <v>12142</v>
      </c>
      <c r="AE80">
        <v>10854</v>
      </c>
      <c r="AF80">
        <v>12997</v>
      </c>
      <c r="AG80">
        <v>12788</v>
      </c>
      <c r="AH80">
        <v>11913</v>
      </c>
      <c r="AI80">
        <v>9941</v>
      </c>
      <c r="AJ80">
        <v>10794</v>
      </c>
      <c r="AK80">
        <v>12301</v>
      </c>
      <c r="AL80">
        <v>11223</v>
      </c>
      <c r="AM80">
        <v>10306</v>
      </c>
      <c r="AN80">
        <v>10153</v>
      </c>
      <c r="AO80">
        <v>8624</v>
      </c>
      <c r="AP80">
        <v>10141</v>
      </c>
      <c r="AQ80">
        <v>9636</v>
      </c>
      <c r="AR80">
        <v>8147</v>
      </c>
      <c r="AS80">
        <v>9950</v>
      </c>
      <c r="AT80">
        <v>9343</v>
      </c>
      <c r="AU80">
        <v>9256</v>
      </c>
      <c r="AV80">
        <v>9212</v>
      </c>
      <c r="AW80">
        <v>9258</v>
      </c>
      <c r="AX80">
        <v>9293</v>
      </c>
      <c r="AY80">
        <v>9127</v>
      </c>
      <c r="AZ80">
        <v>9141</v>
      </c>
      <c r="BA80">
        <v>9161</v>
      </c>
    </row>
    <row r="81" spans="1:53" x14ac:dyDescent="0.25">
      <c r="A81" s="1" t="s">
        <v>50</v>
      </c>
      <c r="B81">
        <v>9319</v>
      </c>
      <c r="C81">
        <v>8830</v>
      </c>
      <c r="D81">
        <v>8978</v>
      </c>
      <c r="E81">
        <v>7865</v>
      </c>
      <c r="F81">
        <v>9445</v>
      </c>
      <c r="G81">
        <v>9191</v>
      </c>
      <c r="H81">
        <v>9305</v>
      </c>
      <c r="I81">
        <v>9150</v>
      </c>
      <c r="J81">
        <v>9503</v>
      </c>
      <c r="K81">
        <v>9649</v>
      </c>
      <c r="L81">
        <v>9864</v>
      </c>
      <c r="M81">
        <v>9603</v>
      </c>
      <c r="N81">
        <v>9529</v>
      </c>
      <c r="O81">
        <v>10151</v>
      </c>
      <c r="P81">
        <v>10193</v>
      </c>
      <c r="Q81">
        <v>9957</v>
      </c>
      <c r="R81">
        <v>10033</v>
      </c>
      <c r="S81">
        <v>10287</v>
      </c>
      <c r="T81">
        <v>10550</v>
      </c>
      <c r="U81">
        <v>11116</v>
      </c>
      <c r="V81">
        <v>7131</v>
      </c>
      <c r="W81">
        <v>10955</v>
      </c>
      <c r="X81">
        <v>12609</v>
      </c>
      <c r="Y81">
        <v>11860</v>
      </c>
      <c r="Z81">
        <v>11740</v>
      </c>
      <c r="AA81">
        <v>11297</v>
      </c>
      <c r="AB81">
        <v>11660</v>
      </c>
      <c r="AC81">
        <v>11824</v>
      </c>
      <c r="AD81">
        <v>11295</v>
      </c>
      <c r="AE81">
        <v>11044</v>
      </c>
      <c r="AF81">
        <v>10898</v>
      </c>
      <c r="AG81">
        <v>10567</v>
      </c>
      <c r="AH81">
        <v>10402</v>
      </c>
      <c r="AI81">
        <v>9867</v>
      </c>
      <c r="AJ81">
        <v>10126</v>
      </c>
      <c r="AK81">
        <v>10291</v>
      </c>
      <c r="AL81">
        <v>9025</v>
      </c>
      <c r="AM81">
        <v>10059</v>
      </c>
      <c r="AN81">
        <v>11207</v>
      </c>
      <c r="AO81">
        <v>9055</v>
      </c>
      <c r="AP81">
        <v>10272</v>
      </c>
      <c r="AQ81">
        <v>10284</v>
      </c>
      <c r="AR81">
        <v>8260</v>
      </c>
      <c r="AS81">
        <v>10140</v>
      </c>
      <c r="AT81">
        <v>9445</v>
      </c>
      <c r="AU81">
        <v>9458</v>
      </c>
      <c r="AV81">
        <v>9511</v>
      </c>
      <c r="AW81">
        <v>9062</v>
      </c>
      <c r="AX81">
        <v>9179</v>
      </c>
      <c r="AY81">
        <v>9080</v>
      </c>
      <c r="AZ81">
        <v>9112</v>
      </c>
      <c r="BA81">
        <v>9271</v>
      </c>
    </row>
    <row r="82" spans="1:53" x14ac:dyDescent="0.25">
      <c r="A82" s="1" t="s">
        <v>51</v>
      </c>
      <c r="B82">
        <v>9122</v>
      </c>
      <c r="C82">
        <v>9093</v>
      </c>
      <c r="D82">
        <v>8994</v>
      </c>
      <c r="E82">
        <v>8242</v>
      </c>
      <c r="F82">
        <v>9695</v>
      </c>
      <c r="G82">
        <v>9513</v>
      </c>
      <c r="H82">
        <v>9440</v>
      </c>
      <c r="I82">
        <v>9517</v>
      </c>
      <c r="J82">
        <v>9799</v>
      </c>
      <c r="K82">
        <v>9973</v>
      </c>
      <c r="L82">
        <v>10156</v>
      </c>
      <c r="M82">
        <v>10021</v>
      </c>
      <c r="N82">
        <v>10164</v>
      </c>
      <c r="O82">
        <v>10697</v>
      </c>
      <c r="P82">
        <v>10650</v>
      </c>
      <c r="Q82">
        <v>10882</v>
      </c>
      <c r="R82">
        <v>10958</v>
      </c>
      <c r="S82">
        <v>10816</v>
      </c>
      <c r="T82">
        <v>11188</v>
      </c>
      <c r="U82">
        <v>11926</v>
      </c>
      <c r="V82">
        <v>7533</v>
      </c>
      <c r="W82">
        <v>12254</v>
      </c>
      <c r="X82">
        <v>14058</v>
      </c>
      <c r="Y82">
        <v>12990</v>
      </c>
      <c r="Z82">
        <v>11856</v>
      </c>
      <c r="AA82">
        <v>11612</v>
      </c>
      <c r="AB82">
        <v>10986</v>
      </c>
      <c r="AC82">
        <v>10944</v>
      </c>
      <c r="AD82">
        <v>10841</v>
      </c>
      <c r="AE82">
        <v>10816</v>
      </c>
      <c r="AF82">
        <v>10895</v>
      </c>
      <c r="AG82">
        <v>11019</v>
      </c>
      <c r="AH82">
        <v>10645</v>
      </c>
      <c r="AI82">
        <v>11141</v>
      </c>
      <c r="AJ82">
        <v>16387</v>
      </c>
      <c r="AK82">
        <v>18516</v>
      </c>
      <c r="AL82">
        <v>22351</v>
      </c>
      <c r="AM82">
        <v>21997</v>
      </c>
      <c r="AN82">
        <v>17953</v>
      </c>
      <c r="AO82">
        <v>12657</v>
      </c>
      <c r="AP82">
        <v>14573</v>
      </c>
      <c r="AQ82">
        <v>12288</v>
      </c>
      <c r="AR82">
        <v>9824</v>
      </c>
      <c r="AS82">
        <v>10709</v>
      </c>
      <c r="AT82">
        <v>9976</v>
      </c>
      <c r="AU82">
        <v>9339</v>
      </c>
      <c r="AV82">
        <v>8979</v>
      </c>
      <c r="AW82">
        <v>9140</v>
      </c>
      <c r="AX82">
        <v>8690</v>
      </c>
      <c r="AY82">
        <v>8823</v>
      </c>
      <c r="AZ82">
        <v>8891</v>
      </c>
      <c r="BA82">
        <v>8946</v>
      </c>
    </row>
    <row r="84" spans="1:53" x14ac:dyDescent="0.25">
      <c r="A84" s="1" t="s">
        <v>60</v>
      </c>
    </row>
    <row r="85" spans="1:53" x14ac:dyDescent="0.25">
      <c r="A85" s="1" t="s">
        <v>46</v>
      </c>
      <c r="B85" s="12">
        <f>params!$B$2*B77+params!$B$3*data!C77</f>
        <v>8774.61</v>
      </c>
      <c r="C85" s="12">
        <f>params!$B$2*C77+params!$B$3*data!D77</f>
        <v>8779.8100000000013</v>
      </c>
      <c r="D85" s="12">
        <f>params!$B$2*D77+params!$B$3*data!E77</f>
        <v>8375.74</v>
      </c>
      <c r="E85" s="12">
        <f>params!$B$2*E77+params!$B$3*data!F77</f>
        <v>8898.32</v>
      </c>
      <c r="F85" s="12">
        <f>params!$B$2*F77+params!$B$3*data!G77</f>
        <v>9465.89</v>
      </c>
      <c r="G85" s="12">
        <f>params!$B$2*G77+params!$B$3*data!H77</f>
        <v>9190.1899999999987</v>
      </c>
      <c r="H85" s="12">
        <f>params!$B$2*H77+params!$B$3*data!I77</f>
        <v>9075.73</v>
      </c>
      <c r="I85" s="12">
        <f>params!$B$2*I77+params!$B$3*data!J77</f>
        <v>9166.1899999999987</v>
      </c>
      <c r="J85" s="12">
        <f>params!$B$2*J77+params!$B$3*data!K77</f>
        <v>9219.0600000000013</v>
      </c>
      <c r="K85" s="12">
        <f>params!$B$2*K77+params!$B$3*data!L77</f>
        <v>9327.23</v>
      </c>
      <c r="L85" s="12">
        <f>params!$B$2*L77+params!$B$3*data!M77</f>
        <v>9537.67</v>
      </c>
      <c r="M85" s="12">
        <f>params!$B$2*M77+params!$B$3*data!N77</f>
        <v>9593.99</v>
      </c>
      <c r="N85" s="12">
        <f>params!$B$2*N77+params!$B$3*data!O77</f>
        <v>9674.51</v>
      </c>
      <c r="O85" s="12">
        <f>params!$B$2*O77+params!$B$3*data!P77</f>
        <v>9902.99</v>
      </c>
      <c r="P85" s="12">
        <f>params!$B$2*P77+params!$B$3*data!Q77</f>
        <v>9737.08</v>
      </c>
      <c r="Q85" s="12">
        <f>params!$B$2*Q77+params!$B$3*data!R77</f>
        <v>9713.68</v>
      </c>
      <c r="R85" s="12">
        <f>params!$B$2*R77+params!$B$3*data!S77</f>
        <v>10107.67</v>
      </c>
      <c r="S85" s="12">
        <f>params!$B$2*S77+params!$B$3*data!T77</f>
        <v>10416.99</v>
      </c>
      <c r="T85" s="12">
        <f>params!$B$2*T77+params!$B$3*data!U77</f>
        <v>11149.43</v>
      </c>
      <c r="U85" s="12">
        <f>params!$B$2*U77+params!$B$3*data!V77</f>
        <v>9643.68</v>
      </c>
      <c r="V85" s="12">
        <f>params!$B$2*V77+params!$B$3*data!W77</f>
        <v>10194.969999999999</v>
      </c>
      <c r="W85" s="12">
        <f>params!$B$2*W77+params!$B$3*data!X77</f>
        <v>14380.03</v>
      </c>
      <c r="X85" s="12">
        <f>params!$B$2*X77+params!$B$3*data!Y77</f>
        <v>15510.369999999999</v>
      </c>
      <c r="Y85" s="12">
        <f>params!$B$2*Y77+params!$B$3*data!Z77</f>
        <v>14372.04</v>
      </c>
      <c r="Z85" s="12">
        <f>params!$B$2*Z77+params!$B$3*data!AA77</f>
        <v>13385.98</v>
      </c>
      <c r="AA85" s="12">
        <f>params!$B$2*AA77+params!$B$3*data!AB77</f>
        <v>12443.67</v>
      </c>
      <c r="AB85" s="12">
        <f>params!$B$2*AB77+params!$B$3*data!AC77</f>
        <v>11923.990000000002</v>
      </c>
      <c r="AC85" s="12">
        <f>params!$B$2*AC77+params!$B$3*data!AD77</f>
        <v>11616.36</v>
      </c>
      <c r="AD85" s="12">
        <f>params!$B$2*AD77+params!$B$3*data!AE77</f>
        <v>11454.14</v>
      </c>
      <c r="AE85" s="12">
        <f>params!$B$2*AE77+params!$B$3*data!AF77</f>
        <v>11470.41</v>
      </c>
      <c r="AF85" s="12">
        <f>params!$B$2*AF77+params!$B$3*data!AG77</f>
        <v>11194.46</v>
      </c>
      <c r="AG85" s="12">
        <f>params!$B$2*AG77+params!$B$3*data!AH77</f>
        <v>10748.009999999998</v>
      </c>
      <c r="AH85" s="12">
        <f>params!$B$2*AH77+params!$B$3*data!AI77</f>
        <v>10528.25</v>
      </c>
      <c r="AI85" s="12">
        <f>params!$B$2*AI77+params!$B$3*data!AJ77</f>
        <v>9734.57</v>
      </c>
      <c r="AJ85" s="12">
        <f>params!$B$2*AJ77+params!$B$3*data!AK77</f>
        <v>9606.31</v>
      </c>
      <c r="AK85" s="12">
        <f>params!$B$2*AK77+params!$B$3*data!AL77</f>
        <v>10910.5</v>
      </c>
      <c r="AL85" s="12">
        <f>params!$B$2*AL77+params!$B$3*data!AM77</f>
        <v>11087.8</v>
      </c>
      <c r="AM85" s="12">
        <f>params!$B$2*AM77+params!$B$3*data!AN77</f>
        <v>10352.549999999999</v>
      </c>
      <c r="AN85" s="12">
        <f>params!$B$2*AN77+params!$B$3*data!AO77</f>
        <v>9459.84</v>
      </c>
      <c r="AO85" s="12">
        <f>params!$B$2*AO77+params!$B$3*data!AP77</f>
        <v>9618.84</v>
      </c>
      <c r="AP85" s="12">
        <f>params!$B$2*AP77+params!$B$3*data!AQ77</f>
        <v>10138.950000000001</v>
      </c>
      <c r="AQ85" s="12">
        <f>params!$B$2*AQ77+params!$B$3*data!AR77</f>
        <v>9055.24</v>
      </c>
      <c r="AR85" s="12">
        <f>params!$B$2*AR77+params!$B$3*data!AS77</f>
        <v>9243.32</v>
      </c>
      <c r="AS85" s="12">
        <f>params!$B$2*AS77+params!$B$3*data!AT77</f>
        <v>9834.23</v>
      </c>
      <c r="AT85" s="12">
        <f>params!$B$2*AT77+params!$B$3*data!AU77</f>
        <v>9422.92</v>
      </c>
      <c r="AU85" s="12">
        <f>params!$B$2*AU77+params!$B$3*data!AV77</f>
        <v>9247.34</v>
      </c>
      <c r="AV85" s="12">
        <f>params!$B$2*AV77+params!$B$3*data!AW77</f>
        <v>9197.9500000000007</v>
      </c>
      <c r="AW85" s="12">
        <f>params!$B$2*AW77+params!$B$3*data!AX77</f>
        <v>9104.2999999999993</v>
      </c>
      <c r="AX85" s="12">
        <f>params!$B$2*AX77+params!$B$3*data!AY77</f>
        <v>8902.11</v>
      </c>
      <c r="AY85" s="12">
        <f>params!$B$2*AY77+params!$B$3*data!AZ77</f>
        <v>8796.17</v>
      </c>
      <c r="AZ85" s="12">
        <f>params!$B$2*AZ77+params!$B$3*data!BA77</f>
        <v>8698.7799999999988</v>
      </c>
      <c r="BA85" s="12">
        <f>params!$B$2*BA77+params!$B$3*data!B78</f>
        <v>8746.85</v>
      </c>
    </row>
    <row r="86" spans="1:53" x14ac:dyDescent="0.25">
      <c r="A86" s="1" t="s">
        <v>47</v>
      </c>
      <c r="B86" s="12">
        <f>params!$B$2*B78+params!$B$3*data!C78</f>
        <v>9013.58</v>
      </c>
      <c r="C86" s="12">
        <f>params!$B$2*C78+params!$B$3*data!D78</f>
        <v>9133.6899999999987</v>
      </c>
      <c r="D86" s="12">
        <f>params!$B$2*D78+params!$B$3*data!E78</f>
        <v>9070.6500000000015</v>
      </c>
      <c r="E86" s="12">
        <f>params!$B$2*E78+params!$B$3*data!F78</f>
        <v>8417.56</v>
      </c>
      <c r="F86" s="12">
        <f>params!$B$2*F78+params!$B$3*data!G78</f>
        <v>8609.4000000000015</v>
      </c>
      <c r="G86" s="12">
        <f>params!$B$2*G78+params!$B$3*data!H78</f>
        <v>9172.6699999999983</v>
      </c>
      <c r="H86" s="12">
        <f>params!$B$2*H78+params!$B$3*data!I78</f>
        <v>9325.9599999999991</v>
      </c>
      <c r="I86" s="12">
        <f>params!$B$2*I78+params!$B$3*data!J78</f>
        <v>9465.93</v>
      </c>
      <c r="J86" s="12">
        <f>params!$B$2*J78+params!$B$3*data!K78</f>
        <v>9603.98</v>
      </c>
      <c r="K86" s="12">
        <f>params!$B$2*K78+params!$B$3*data!L78</f>
        <v>9635.5499999999993</v>
      </c>
      <c r="L86" s="12">
        <f>params!$B$2*L78+params!$B$3*data!M78</f>
        <v>9617</v>
      </c>
      <c r="M86" s="12">
        <f>params!$B$2*M78+params!$B$3*data!N78</f>
        <v>9661.7099999999991</v>
      </c>
      <c r="N86" s="12">
        <f>params!$B$2*N78+params!$B$3*data!O78</f>
        <v>9817.2800000000007</v>
      </c>
      <c r="O86" s="12">
        <f>params!$B$2*O78+params!$B$3*data!P78</f>
        <v>9964.32</v>
      </c>
      <c r="P86" s="12">
        <f>params!$B$2*P78+params!$B$3*data!Q78</f>
        <v>9880.76</v>
      </c>
      <c r="Q86" s="12">
        <f>params!$B$2*Q78+params!$B$3*data!R78</f>
        <v>9825.7599999999984</v>
      </c>
      <c r="R86" s="12">
        <f>params!$B$2*R78+params!$B$3*data!S78</f>
        <v>10109.790000000001</v>
      </c>
      <c r="S86" s="12">
        <f>params!$B$2*S78+params!$B$3*data!T78</f>
        <v>10314.119999999999</v>
      </c>
      <c r="T86" s="12">
        <f>params!$B$2*T78+params!$B$3*data!U78</f>
        <v>10491.599999999999</v>
      </c>
      <c r="U86" s="12">
        <f>params!$B$2*U78+params!$B$3*data!V78</f>
        <v>9597.73</v>
      </c>
      <c r="V86" s="12">
        <f>params!$B$2*V78+params!$B$3*data!W78</f>
        <v>10969.95</v>
      </c>
      <c r="W86" s="12">
        <f>params!$B$2*W78+params!$B$3*data!X78</f>
        <v>12226.68</v>
      </c>
      <c r="X86" s="12">
        <f>params!$B$2*X78+params!$B$3*data!Y78</f>
        <v>11486.16</v>
      </c>
      <c r="Y86" s="12">
        <f>params!$B$2*Y78+params!$B$3*data!Z78</f>
        <v>11390.32</v>
      </c>
      <c r="Z86" s="12">
        <f>params!$B$2*Z78+params!$B$3*data!AA78</f>
        <v>11176.55</v>
      </c>
      <c r="AA86" s="12">
        <f>params!$B$2*AA78+params!$B$3*data!AB78</f>
        <v>11114.54</v>
      </c>
      <c r="AB86" s="12">
        <f>params!$B$2*AB78+params!$B$3*data!AC78</f>
        <v>10862.6</v>
      </c>
      <c r="AC86" s="12">
        <f>params!$B$2*AC78+params!$B$3*data!AD78</f>
        <v>10836.98</v>
      </c>
      <c r="AD86" s="12">
        <f>params!$B$2*AD78+params!$B$3*data!AE78</f>
        <v>11177.369999999999</v>
      </c>
      <c r="AE86" s="12">
        <f>params!$B$2*AE78+params!$B$3*data!AF78</f>
        <v>11139.25</v>
      </c>
      <c r="AF86" s="12">
        <f>params!$B$2*AF78+params!$B$3*data!AG78</f>
        <v>11016.36</v>
      </c>
      <c r="AG86" s="12">
        <f>params!$B$2*AG78+params!$B$3*data!AH78</f>
        <v>10286.89</v>
      </c>
      <c r="AH86" s="12">
        <f>params!$B$2*AH78+params!$B$3*data!AI78</f>
        <v>9980.0299999999988</v>
      </c>
      <c r="AI86" s="12">
        <f>params!$B$2*AI78+params!$B$3*data!AJ78</f>
        <v>10981.89</v>
      </c>
      <c r="AJ86" s="12">
        <f>params!$B$2*AJ78+params!$B$3*data!AK78</f>
        <v>11502.54</v>
      </c>
      <c r="AK86" s="12">
        <f>params!$B$2*AK78+params!$B$3*data!AL78</f>
        <v>11156.24</v>
      </c>
      <c r="AL86" s="12">
        <f>params!$B$2*AL78+params!$B$3*data!AM78</f>
        <v>10653.64</v>
      </c>
      <c r="AM86" s="12">
        <f>params!$B$2*AM78+params!$B$3*data!AN78</f>
        <v>9736.7200000000012</v>
      </c>
      <c r="AN86" s="12">
        <f>params!$B$2*AN78+params!$B$3*data!AO78</f>
        <v>9932</v>
      </c>
      <c r="AO86" s="12">
        <f>params!$B$2*AO78+params!$B$3*data!AP78</f>
        <v>10274.48</v>
      </c>
      <c r="AP86" s="12">
        <f>params!$B$2*AP78+params!$B$3*data!AQ78</f>
        <v>9839.58</v>
      </c>
      <c r="AQ86" s="12">
        <f>params!$B$2*AQ78+params!$B$3*data!AR78</f>
        <v>8769.1</v>
      </c>
      <c r="AR86" s="12">
        <f>params!$B$2*AR78+params!$B$3*data!AS78</f>
        <v>8949.92</v>
      </c>
      <c r="AS86" s="12">
        <f>params!$B$2*AS78+params!$B$3*data!AT78</f>
        <v>9614.89</v>
      </c>
      <c r="AT86" s="12">
        <f>params!$B$2*AT78+params!$B$3*data!AU78</f>
        <v>9374.869999999999</v>
      </c>
      <c r="AU86" s="12">
        <f>params!$B$2*AU78+params!$B$3*data!AV78</f>
        <v>9292.39</v>
      </c>
      <c r="AV86" s="12">
        <f>params!$B$2*AV78+params!$B$3*data!AW78</f>
        <v>9180.2999999999993</v>
      </c>
      <c r="AW86" s="12">
        <f>params!$B$2*AW78+params!$B$3*data!AX78</f>
        <v>9270.5</v>
      </c>
      <c r="AX86" s="12">
        <f>params!$B$2*AX78+params!$B$3*data!AY78</f>
        <v>9367.86</v>
      </c>
      <c r="AY86" s="12">
        <f>params!$B$2*AY78+params!$B$3*data!AZ78</f>
        <v>9342.0499999999993</v>
      </c>
      <c r="AZ86" s="12">
        <f>params!$B$2*AZ78+params!$B$3*data!BA78</f>
        <v>9253.91</v>
      </c>
      <c r="BA86" s="12">
        <f>params!$B$2*BA78+params!$B$3*data!B79</f>
        <v>9176.7000000000007</v>
      </c>
    </row>
    <row r="87" spans="1:53" x14ac:dyDescent="0.25">
      <c r="A87" s="1" t="s">
        <v>48</v>
      </c>
      <c r="B87" s="12">
        <f>params!$B$2*B79+params!$B$3*data!C79</f>
        <v>9117.94</v>
      </c>
      <c r="C87" s="12">
        <f>params!$B$2*C79+params!$B$3*data!D79</f>
        <v>9201.9700000000012</v>
      </c>
      <c r="D87" s="12">
        <f>params!$B$2*D79+params!$B$3*data!E79</f>
        <v>8579.119999999999</v>
      </c>
      <c r="E87" s="12">
        <f>params!$B$2*E79+params!$B$3*data!F79</f>
        <v>8705.2800000000007</v>
      </c>
      <c r="F87" s="12">
        <f>params!$B$2*F79+params!$B$3*data!G79</f>
        <v>9253.25</v>
      </c>
      <c r="G87" s="12">
        <f>params!$B$2*G79+params!$B$3*data!H79</f>
        <v>9029.130000000001</v>
      </c>
      <c r="H87" s="12">
        <f>params!$B$2*H79+params!$B$3*data!I79</f>
        <v>8970.9700000000012</v>
      </c>
      <c r="I87" s="12">
        <f>params!$B$2*I79+params!$B$3*data!J79</f>
        <v>9151.41</v>
      </c>
      <c r="J87" s="12">
        <f>params!$B$2*J79+params!$B$3*data!K79</f>
        <v>9517.84</v>
      </c>
      <c r="K87" s="12">
        <f>params!$B$2*K79+params!$B$3*data!L79</f>
        <v>9744.9699999999993</v>
      </c>
      <c r="L87" s="12">
        <f>params!$B$2*L79+params!$B$3*data!M79</f>
        <v>9744.68</v>
      </c>
      <c r="M87" s="12">
        <f>params!$B$2*M79+params!$B$3*data!N79</f>
        <v>9950.84</v>
      </c>
      <c r="N87" s="12">
        <f>params!$B$2*N79+params!$B$3*data!O79</f>
        <v>10320.540000000001</v>
      </c>
      <c r="O87" s="12">
        <f>params!$B$2*O79+params!$B$3*data!P79</f>
        <v>10588.720000000001</v>
      </c>
      <c r="P87" s="12">
        <f>params!$B$2*P79+params!$B$3*data!Q79</f>
        <v>10645.77</v>
      </c>
      <c r="Q87" s="12">
        <f>params!$B$2*Q79+params!$B$3*data!R79</f>
        <v>10516.08</v>
      </c>
      <c r="R87" s="12">
        <f>params!$B$2*R79+params!$B$3*data!S79</f>
        <v>10854.52</v>
      </c>
      <c r="S87" s="12">
        <f>params!$B$2*S79+params!$B$3*data!T79</f>
        <v>10857.3</v>
      </c>
      <c r="T87" s="12">
        <f>params!$B$2*T79+params!$B$3*data!U79</f>
        <v>11041.8</v>
      </c>
      <c r="U87" s="12">
        <f>params!$B$2*U79+params!$B$3*data!V79</f>
        <v>9643.2999999999993</v>
      </c>
      <c r="V87" s="12">
        <f>params!$B$2*V79+params!$B$3*data!W79</f>
        <v>10116.64</v>
      </c>
      <c r="W87" s="12">
        <f>params!$B$2*W79+params!$B$3*data!X79</f>
        <v>12904.720000000001</v>
      </c>
      <c r="X87" s="12">
        <f>params!$B$2*X79+params!$B$3*data!Y79</f>
        <v>13659.349999999999</v>
      </c>
      <c r="Y87" s="12">
        <f>params!$B$2*Y79+params!$B$3*data!Z79</f>
        <v>13221.51</v>
      </c>
      <c r="Z87" s="12">
        <f>params!$B$2*Z79+params!$B$3*data!AA79</f>
        <v>12669.24</v>
      </c>
      <c r="AA87" s="12">
        <f>params!$B$2*AA79+params!$B$3*data!AB79</f>
        <v>12370.52</v>
      </c>
      <c r="AB87" s="12">
        <f>params!$B$2*AB79+params!$B$3*data!AC79</f>
        <v>11937.75</v>
      </c>
      <c r="AC87" s="12">
        <f>params!$B$2*AC79+params!$B$3*data!AD79</f>
        <v>11723.5</v>
      </c>
      <c r="AD87" s="12">
        <f>params!$B$2*AD79+params!$B$3*data!AE79</f>
        <v>11504.619999999999</v>
      </c>
      <c r="AE87" s="12">
        <f>params!$B$2*AE79+params!$B$3*data!AF79</f>
        <v>11157.369999999999</v>
      </c>
      <c r="AF87" s="12">
        <f>params!$B$2*AF79+params!$B$3*data!AG79</f>
        <v>10875.599999999999</v>
      </c>
      <c r="AG87" s="12">
        <f>params!$B$2*AG79+params!$B$3*data!AH79</f>
        <v>10499.84</v>
      </c>
      <c r="AH87" s="12">
        <f>params!$B$2*AH79+params!$B$3*data!AI79</f>
        <v>10167.060000000001</v>
      </c>
      <c r="AI87" s="12">
        <f>params!$B$2*AI79+params!$B$3*data!AJ79</f>
        <v>9980.36</v>
      </c>
      <c r="AJ87" s="12">
        <f>params!$B$2*AJ79+params!$B$3*data!AK79</f>
        <v>9172.619999999999</v>
      </c>
      <c r="AK87" s="12">
        <f>params!$B$2*AK79+params!$B$3*data!AL79</f>
        <v>9103.0300000000007</v>
      </c>
      <c r="AL87" s="12">
        <f>params!$B$2*AL79+params!$B$3*data!AM79</f>
        <v>10313.92</v>
      </c>
      <c r="AM87" s="12">
        <f>params!$B$2*AM79+params!$B$3*data!AN79</f>
        <v>9930.68</v>
      </c>
      <c r="AN87" s="12">
        <f>params!$B$2*AN79+params!$B$3*data!AO79</f>
        <v>9927.369999999999</v>
      </c>
      <c r="AO87" s="12">
        <f>params!$B$2*AO79+params!$B$3*data!AP79</f>
        <v>10478.35</v>
      </c>
      <c r="AP87" s="12">
        <f>params!$B$2*AP79+params!$B$3*data!AQ79</f>
        <v>10156.56</v>
      </c>
      <c r="AQ87" s="12">
        <f>params!$B$2*AQ79+params!$B$3*data!AR79</f>
        <v>9134.76</v>
      </c>
      <c r="AR87" s="12">
        <f>params!$B$2*AR79+params!$B$3*data!AS79</f>
        <v>9092.02</v>
      </c>
      <c r="AS87" s="12">
        <f>params!$B$2*AS79+params!$B$3*data!AT79</f>
        <v>9554.5299999999988</v>
      </c>
      <c r="AT87" s="12">
        <f>params!$B$2*AT79+params!$B$3*data!AU79</f>
        <v>9504.7999999999993</v>
      </c>
      <c r="AU87" s="12">
        <f>params!$B$2*AU79+params!$B$3*data!AV79</f>
        <v>9471.7099999999991</v>
      </c>
      <c r="AV87" s="12">
        <f>params!$B$2*AV79+params!$B$3*data!AW79</f>
        <v>9296.369999999999</v>
      </c>
      <c r="AW87" s="12">
        <f>params!$B$2*AW79+params!$B$3*data!AX79</f>
        <v>9322.89</v>
      </c>
      <c r="AX87" s="12">
        <f>params!$B$2*AX79+params!$B$3*data!AY79</f>
        <v>9236.61</v>
      </c>
      <c r="AY87" s="12">
        <f>params!$B$2*AY79+params!$B$3*data!AZ79</f>
        <v>8990.57</v>
      </c>
      <c r="AZ87" s="12">
        <f>params!$B$2*AZ79+params!$B$3*data!BA79</f>
        <v>8913.27</v>
      </c>
      <c r="BA87" s="12">
        <f>params!$B$2*BA79+params!$B$3*data!B80</f>
        <v>8992.41</v>
      </c>
    </row>
    <row r="88" spans="1:53" x14ac:dyDescent="0.25">
      <c r="A88" s="1" t="s">
        <v>49</v>
      </c>
      <c r="B88" s="12">
        <f>params!$B$2*B80+params!$B$3*data!C80</f>
        <v>9176.33</v>
      </c>
      <c r="C88" s="12">
        <f>params!$B$2*C80+params!$B$3*data!D80</f>
        <v>9342.99</v>
      </c>
      <c r="D88" s="12">
        <f>params!$B$2*D80+params!$B$3*data!E80</f>
        <v>8728.51</v>
      </c>
      <c r="E88" s="12">
        <f>params!$B$2*E80+params!$B$3*data!F80</f>
        <v>8863.4399999999987</v>
      </c>
      <c r="F88" s="12">
        <f>params!$B$2*F80+params!$B$3*data!G80</f>
        <v>9474.2099999999991</v>
      </c>
      <c r="G88" s="12">
        <f>params!$B$2*G80+params!$B$3*data!H80</f>
        <v>9496.4000000000015</v>
      </c>
      <c r="H88" s="12">
        <f>params!$B$2*H80+params!$B$3*data!I80</f>
        <v>9616.15</v>
      </c>
      <c r="I88" s="12">
        <f>params!$B$2*I80+params!$B$3*data!J80</f>
        <v>9736.17</v>
      </c>
      <c r="J88" s="12">
        <f>params!$B$2*J80+params!$B$3*data!K80</f>
        <v>9863.86</v>
      </c>
      <c r="K88" s="12">
        <f>params!$B$2*K80+params!$B$3*data!L80</f>
        <v>9988.23</v>
      </c>
      <c r="L88" s="12">
        <f>params!$B$2*L80+params!$B$3*data!M80</f>
        <v>9876.24</v>
      </c>
      <c r="M88" s="12">
        <f>params!$B$2*M80+params!$B$3*data!N80</f>
        <v>9868.85</v>
      </c>
      <c r="N88" s="12">
        <f>params!$B$2*N80+params!$B$3*data!O80</f>
        <v>10175.86</v>
      </c>
      <c r="O88" s="12">
        <f>params!$B$2*O80+params!$B$3*data!P80</f>
        <v>10308.369999999999</v>
      </c>
      <c r="P88" s="12">
        <f>params!$B$2*P80+params!$B$3*data!Q80</f>
        <v>10458.380000000001</v>
      </c>
      <c r="Q88" s="12">
        <f>params!$B$2*Q80+params!$B$3*data!R80</f>
        <v>10577.01</v>
      </c>
      <c r="R88" s="12">
        <f>params!$B$2*R80+params!$B$3*data!S80</f>
        <v>10666.79</v>
      </c>
      <c r="S88" s="12">
        <f>params!$B$2*S80+params!$B$3*data!T80</f>
        <v>11012.08</v>
      </c>
      <c r="T88" s="12">
        <f>params!$B$2*T80+params!$B$3*data!U80</f>
        <v>11906</v>
      </c>
      <c r="U88" s="12">
        <f>params!$B$2*U80+params!$B$3*data!V80</f>
        <v>10381.1</v>
      </c>
      <c r="V88" s="12">
        <f>params!$B$2*V80+params!$B$3*data!W80</f>
        <v>10732.08</v>
      </c>
      <c r="W88" s="12">
        <f>params!$B$2*W80+params!$B$3*data!X80</f>
        <v>13956.31</v>
      </c>
      <c r="X88" s="12">
        <f>params!$B$2*X80+params!$B$3*data!Y80</f>
        <v>14629.18</v>
      </c>
      <c r="Y88" s="12">
        <f>params!$B$2*Y80+params!$B$3*data!Z80</f>
        <v>14085.869999999999</v>
      </c>
      <c r="Z88" s="12">
        <f>params!$B$2*Z80+params!$B$3*data!AA80</f>
        <v>13590.5</v>
      </c>
      <c r="AA88" s="12">
        <f>params!$B$2*AA80+params!$B$3*data!AB80</f>
        <v>12866.3</v>
      </c>
      <c r="AB88" s="12">
        <f>params!$B$2*AB80+params!$B$3*data!AC80</f>
        <v>12363.029999999999</v>
      </c>
      <c r="AC88" s="12">
        <f>params!$B$2*AC80+params!$B$3*data!AD80</f>
        <v>12190.880000000001</v>
      </c>
      <c r="AD88" s="12">
        <f>params!$B$2*AD80+params!$B$3*data!AE80</f>
        <v>11459.36</v>
      </c>
      <c r="AE88" s="12">
        <f>params!$B$2*AE80+params!$B$3*data!AF80</f>
        <v>11989.79</v>
      </c>
      <c r="AF88" s="12">
        <f>params!$B$2*AF80+params!$B$3*data!AG80</f>
        <v>12886.23</v>
      </c>
      <c r="AG88" s="12">
        <f>params!$B$2*AG80+params!$B$3*data!AH80</f>
        <v>12324.25</v>
      </c>
      <c r="AH88" s="12">
        <f>params!$B$2*AH80+params!$B$3*data!AI80</f>
        <v>10867.84</v>
      </c>
      <c r="AI88" s="12">
        <f>params!$B$2*AI80+params!$B$3*data!AJ80</f>
        <v>10393.09</v>
      </c>
      <c r="AJ88" s="12">
        <f>params!$B$2*AJ80+params!$B$3*data!AK80</f>
        <v>11592.71</v>
      </c>
      <c r="AK88" s="12">
        <f>params!$B$2*AK80+params!$B$3*data!AL80</f>
        <v>11729.66</v>
      </c>
      <c r="AL88" s="12">
        <f>params!$B$2*AL80+params!$B$3*data!AM80</f>
        <v>10736.99</v>
      </c>
      <c r="AM88" s="12">
        <f>params!$B$2*AM80+params!$B$3*data!AN80</f>
        <v>10224.91</v>
      </c>
      <c r="AN88" s="12">
        <f>params!$B$2*AN80+params!$B$3*data!AO80</f>
        <v>9342.630000000001</v>
      </c>
      <c r="AO88" s="12">
        <f>params!$B$2*AO80+params!$B$3*data!AP80</f>
        <v>9428.01</v>
      </c>
      <c r="AP88" s="12">
        <f>params!$B$2*AP80+params!$B$3*data!AQ80</f>
        <v>9873.3499999999985</v>
      </c>
      <c r="AQ88" s="12">
        <f>params!$B$2*AQ80+params!$B$3*data!AR80</f>
        <v>8846.83</v>
      </c>
      <c r="AR88" s="12">
        <f>params!$B$2*AR80+params!$B$3*data!AS80</f>
        <v>9102.59</v>
      </c>
      <c r="AS88" s="12">
        <f>params!$B$2*AS80+params!$B$3*data!AT80</f>
        <v>9628.2900000000009</v>
      </c>
      <c r="AT88" s="12">
        <f>params!$B$2*AT80+params!$B$3*data!AU80</f>
        <v>9296.89</v>
      </c>
      <c r="AU88" s="12">
        <f>params!$B$2*AU80+params!$B$3*data!AV80</f>
        <v>9232.68</v>
      </c>
      <c r="AV88" s="12">
        <f>params!$B$2*AV80+params!$B$3*data!AW80</f>
        <v>9236.380000000001</v>
      </c>
      <c r="AW88" s="12">
        <f>params!$B$2*AW80+params!$B$3*data!AX80</f>
        <v>9276.5499999999993</v>
      </c>
      <c r="AX88" s="12">
        <f>params!$B$2*AX80+params!$B$3*data!AY80</f>
        <v>9205.02</v>
      </c>
      <c r="AY88" s="12">
        <f>params!$B$2*AY80+params!$B$3*data!AZ80</f>
        <v>9134.42</v>
      </c>
      <c r="AZ88" s="12">
        <f>params!$B$2*AZ80+params!$B$3*data!BA80</f>
        <v>9151.5999999999985</v>
      </c>
      <c r="BA88" s="12">
        <f>params!$B$2*BA80+params!$B$3*data!B81</f>
        <v>9244.7400000000016</v>
      </c>
    </row>
    <row r="89" spans="1:53" x14ac:dyDescent="0.25">
      <c r="A89" s="1" t="s">
        <v>50</v>
      </c>
      <c r="B89" s="12">
        <f>params!$B$2*B81+params!$B$3*data!C81</f>
        <v>9059.83</v>
      </c>
      <c r="C89" s="12">
        <f>params!$B$2*C81+params!$B$3*data!D81</f>
        <v>8908.4399999999987</v>
      </c>
      <c r="D89" s="12">
        <f>params!$B$2*D81+params!$B$3*data!E81</f>
        <v>8388.11</v>
      </c>
      <c r="E89" s="12">
        <f>params!$B$2*E81+params!$B$3*data!F81</f>
        <v>8702.4</v>
      </c>
      <c r="F89" s="12">
        <f>params!$B$2*F81+params!$B$3*data!G81</f>
        <v>9310.380000000001</v>
      </c>
      <c r="G89" s="12">
        <f>params!$B$2*G81+params!$B$3*data!H81</f>
        <v>9251.42</v>
      </c>
      <c r="H89" s="12">
        <f>params!$B$2*H81+params!$B$3*data!I81</f>
        <v>9222.8499999999985</v>
      </c>
      <c r="I89" s="12">
        <f>params!$B$2*I81+params!$B$3*data!J81</f>
        <v>9337.09</v>
      </c>
      <c r="J89" s="12">
        <f>params!$B$2*J81+params!$B$3*data!K81</f>
        <v>9580.380000000001</v>
      </c>
      <c r="K89" s="12">
        <f>params!$B$2*K81+params!$B$3*data!L81</f>
        <v>9762.9500000000007</v>
      </c>
      <c r="L89" s="12">
        <f>params!$B$2*L81+params!$B$3*data!M81</f>
        <v>9725.67</v>
      </c>
      <c r="M89" s="12">
        <f>params!$B$2*M81+params!$B$3*data!N81</f>
        <v>9563.7799999999988</v>
      </c>
      <c r="N89" s="12">
        <f>params!$B$2*N81+params!$B$3*data!O81</f>
        <v>9858.66</v>
      </c>
      <c r="O89" s="12">
        <f>params!$B$2*O81+params!$B$3*data!P81</f>
        <v>10173.259999999998</v>
      </c>
      <c r="P89" s="12">
        <f>params!$B$2*P81+params!$B$3*data!Q81</f>
        <v>10067.92</v>
      </c>
      <c r="Q89" s="12">
        <f>params!$B$2*Q81+params!$B$3*data!R81</f>
        <v>9997.2800000000007</v>
      </c>
      <c r="R89" s="12">
        <f>params!$B$2*R81+params!$B$3*data!S81</f>
        <v>10167.619999999999</v>
      </c>
      <c r="S89" s="12">
        <f>params!$B$2*S81+params!$B$3*data!T81</f>
        <v>10426.39</v>
      </c>
      <c r="T89" s="12">
        <f>params!$B$2*T81+params!$B$3*data!U81</f>
        <v>10849.98</v>
      </c>
      <c r="U89" s="12">
        <f>params!$B$2*U81+params!$B$3*data!V81</f>
        <v>9003.9500000000007</v>
      </c>
      <c r="V89" s="12">
        <f>params!$B$2*V81+params!$B$3*data!W81</f>
        <v>9157.7200000000012</v>
      </c>
      <c r="W89" s="12">
        <f>params!$B$2*W81+params!$B$3*data!X81</f>
        <v>11831.619999999999</v>
      </c>
      <c r="X89" s="12">
        <f>params!$B$2*X81+params!$B$3*data!Y81</f>
        <v>12212.029999999999</v>
      </c>
      <c r="Y89" s="12">
        <f>params!$B$2*Y81+params!$B$3*data!Z81</f>
        <v>11796.400000000001</v>
      </c>
      <c r="Z89" s="12">
        <f>params!$B$2*Z81+params!$B$3*data!AA81</f>
        <v>11505.21</v>
      </c>
      <c r="AA89" s="12">
        <f>params!$B$2*AA81+params!$B$3*data!AB81</f>
        <v>11489.39</v>
      </c>
      <c r="AB89" s="12">
        <f>params!$B$2*AB81+params!$B$3*data!AC81</f>
        <v>11746.92</v>
      </c>
      <c r="AC89" s="12">
        <f>params!$B$2*AC81+params!$B$3*data!AD81</f>
        <v>11543.630000000001</v>
      </c>
      <c r="AD89" s="12">
        <f>params!$B$2*AD81+params!$B$3*data!AE81</f>
        <v>11161.970000000001</v>
      </c>
      <c r="AE89" s="12">
        <f>params!$B$2*AE81+params!$B$3*data!AF81</f>
        <v>10966.619999999999</v>
      </c>
      <c r="AF89" s="12">
        <f>params!$B$2*AF81+params!$B$3*data!AG81</f>
        <v>10722.57</v>
      </c>
      <c r="AG89" s="12">
        <f>params!$B$2*AG81+params!$B$3*data!AH81</f>
        <v>10479.549999999999</v>
      </c>
      <c r="AH89" s="12">
        <f>params!$B$2*AH81+params!$B$3*data!AI81</f>
        <v>10118.450000000001</v>
      </c>
      <c r="AI89" s="12">
        <f>params!$B$2*AI81+params!$B$3*data!AJ81</f>
        <v>10004.27</v>
      </c>
      <c r="AJ89" s="12">
        <f>params!$B$2*AJ81+params!$B$3*data!AK81</f>
        <v>10213.450000000001</v>
      </c>
      <c r="AK89" s="12">
        <f>params!$B$2*AK81+params!$B$3*data!AL81</f>
        <v>9620.02</v>
      </c>
      <c r="AL89" s="12">
        <f>params!$B$2*AL81+params!$B$3*data!AM81</f>
        <v>9573.02</v>
      </c>
      <c r="AM89" s="12">
        <f>params!$B$2*AM81+params!$B$3*data!AN81</f>
        <v>10667.439999999999</v>
      </c>
      <c r="AN89" s="12">
        <f>params!$B$2*AN81+params!$B$3*data!AO81</f>
        <v>10066.44</v>
      </c>
      <c r="AO89" s="12">
        <f>params!$B$2*AO81+params!$B$3*data!AP81</f>
        <v>9700.0099999999984</v>
      </c>
      <c r="AP89" s="12">
        <f>params!$B$2*AP81+params!$B$3*data!AQ81</f>
        <v>10278.36</v>
      </c>
      <c r="AQ89" s="12">
        <f>params!$B$2*AQ81+params!$B$3*data!AR81</f>
        <v>9211.2799999999988</v>
      </c>
      <c r="AR89" s="12">
        <f>params!$B$2*AR81+params!$B$3*data!AS81</f>
        <v>9256.4</v>
      </c>
      <c r="AS89" s="12">
        <f>params!$B$2*AS81+params!$B$3*data!AT81</f>
        <v>9771.6500000000015</v>
      </c>
      <c r="AT89" s="12">
        <f>params!$B$2*AT81+params!$B$3*data!AU81</f>
        <v>9451.89</v>
      </c>
      <c r="AU89" s="12">
        <f>params!$B$2*AU81+params!$B$3*data!AV81</f>
        <v>9486.09</v>
      </c>
      <c r="AV89" s="12">
        <f>params!$B$2*AV81+params!$B$3*data!AW81</f>
        <v>9273.0300000000007</v>
      </c>
      <c r="AW89" s="12">
        <f>params!$B$2*AW81+params!$B$3*data!AX81</f>
        <v>9124.0099999999984</v>
      </c>
      <c r="AX89" s="12">
        <f>params!$B$2*AX81+params!$B$3*data!AY81</f>
        <v>9126.5300000000007</v>
      </c>
      <c r="AY89" s="12">
        <f>params!$B$2*AY81+params!$B$3*data!AZ81</f>
        <v>9096.9599999999991</v>
      </c>
      <c r="AZ89" s="12">
        <f>params!$B$2*AZ81+params!$B$3*data!BA81</f>
        <v>9196.27</v>
      </c>
      <c r="BA89" s="12">
        <f>params!$B$2*BA81+params!$B$3*data!B82</f>
        <v>9192.0299999999988</v>
      </c>
    </row>
    <row r="90" spans="1:53" x14ac:dyDescent="0.25">
      <c r="A90" s="1" t="s">
        <v>51</v>
      </c>
      <c r="B90" s="12">
        <f>params!$B$2*B82+params!$B$3*data!C82</f>
        <v>9106.630000000001</v>
      </c>
      <c r="C90" s="12">
        <f>params!$B$2*C82+params!$B$3*data!D82</f>
        <v>9040.5300000000007</v>
      </c>
      <c r="D90" s="12">
        <f>params!$B$2*D82+params!$B$3*data!E82</f>
        <v>8595.4399999999987</v>
      </c>
      <c r="E90" s="12">
        <f>params!$B$2*E82+params!$B$3*data!F82</f>
        <v>9012.09</v>
      </c>
      <c r="F90" s="12">
        <f>params!$B$2*F82+params!$B$3*data!G82</f>
        <v>9598.5400000000009</v>
      </c>
      <c r="G90" s="12">
        <f>params!$B$2*G82+params!$B$3*data!H82</f>
        <v>9474.31</v>
      </c>
      <c r="H90" s="12">
        <f>params!$B$2*H82+params!$B$3*data!I82</f>
        <v>9480.8100000000013</v>
      </c>
      <c r="I90" s="12">
        <f>params!$B$2*I82+params!$B$3*data!J82</f>
        <v>9666.4599999999991</v>
      </c>
      <c r="J90" s="12">
        <f>params!$B$2*J82+params!$B$3*data!K82</f>
        <v>9891.2200000000012</v>
      </c>
      <c r="K90" s="12">
        <f>params!$B$2*K82+params!$B$3*data!L82</f>
        <v>10069.99</v>
      </c>
      <c r="L90" s="12">
        <f>params!$B$2*L82+params!$B$3*data!M82</f>
        <v>10084.450000000001</v>
      </c>
      <c r="M90" s="12">
        <f>params!$B$2*M82+params!$B$3*data!N82</f>
        <v>10096.790000000001</v>
      </c>
      <c r="N90" s="12">
        <f>params!$B$2*N82+params!$B$3*data!O82</f>
        <v>10446.49</v>
      </c>
      <c r="O90" s="12">
        <f>params!$B$2*O82+params!$B$3*data!P82</f>
        <v>10672.09</v>
      </c>
      <c r="P90" s="12">
        <f>params!$B$2*P82+params!$B$3*data!Q82</f>
        <v>10772.96</v>
      </c>
      <c r="Q90" s="12">
        <f>params!$B$2*Q82+params!$B$3*data!R82</f>
        <v>10922.28</v>
      </c>
      <c r="R90" s="12">
        <f>params!$B$2*R82+params!$B$3*data!S82</f>
        <v>10882.74</v>
      </c>
      <c r="S90" s="12">
        <f>params!$B$2*S82+params!$B$3*data!T82</f>
        <v>11013.16</v>
      </c>
      <c r="T90" s="12">
        <f>params!$B$2*T82+params!$B$3*data!U82</f>
        <v>11579.14</v>
      </c>
      <c r="U90" s="12">
        <f>params!$B$2*U82+params!$B$3*data!V82</f>
        <v>9597.7099999999991</v>
      </c>
      <c r="V90" s="12">
        <f>params!$B$2*V82+params!$B$3*data!W82</f>
        <v>10035.129999999999</v>
      </c>
      <c r="W90" s="12">
        <f>params!$B$2*W82+params!$B$3*data!X82</f>
        <v>13210.12</v>
      </c>
      <c r="X90" s="12">
        <f>params!$B$2*X82+params!$B$3*data!Y82</f>
        <v>13491.96</v>
      </c>
      <c r="Y90" s="12">
        <f>params!$B$2*Y82+params!$B$3*data!Z82</f>
        <v>12388.98</v>
      </c>
      <c r="Z90" s="12">
        <f>params!$B$2*Z82+params!$B$3*data!AA82</f>
        <v>11726.68</v>
      </c>
      <c r="AA90" s="12">
        <f>params!$B$2*AA82+params!$B$3*data!AB82</f>
        <v>11280.22</v>
      </c>
      <c r="AB90" s="12">
        <f>params!$B$2*AB82+params!$B$3*data!AC82</f>
        <v>10963.740000000002</v>
      </c>
      <c r="AC90" s="12">
        <f>params!$B$2*AC82+params!$B$3*data!AD82</f>
        <v>10889.41</v>
      </c>
      <c r="AD90" s="12">
        <f>params!$B$2*AD82+params!$B$3*data!AE82</f>
        <v>10827.75</v>
      </c>
      <c r="AE90" s="12">
        <f>params!$B$2*AE82+params!$B$3*data!AF82</f>
        <v>10857.869999999999</v>
      </c>
      <c r="AF90" s="12">
        <f>params!$B$2*AF82+params!$B$3*data!AG82</f>
        <v>10960.720000000001</v>
      </c>
      <c r="AG90" s="12">
        <f>params!$B$2*AG82+params!$B$3*data!AH82</f>
        <v>10820.779999999999</v>
      </c>
      <c r="AH90" s="12">
        <f>params!$B$2*AH82+params!$B$3*data!AI82</f>
        <v>10907.880000000001</v>
      </c>
      <c r="AI90" s="12">
        <f>params!$B$2*AI82+params!$B$3*data!AJ82</f>
        <v>13921.380000000001</v>
      </c>
      <c r="AJ90" s="12">
        <f>params!$B$2*AJ82+params!$B$3*data!AK82</f>
        <v>17515.370000000003</v>
      </c>
      <c r="AK90" s="12">
        <f>params!$B$2*AK82+params!$B$3*data!AL82</f>
        <v>20548.55</v>
      </c>
      <c r="AL90" s="12">
        <f>params!$B$2*AL82+params!$B$3*data!AM82</f>
        <v>22163.379999999997</v>
      </c>
      <c r="AM90" s="12">
        <f>params!$B$2*AM82+params!$B$3*data!AN82</f>
        <v>19853.68</v>
      </c>
      <c r="AN90" s="12">
        <f>params!$B$2*AN82+params!$B$3*data!AO82</f>
        <v>15146.119999999999</v>
      </c>
      <c r="AO90" s="12">
        <f>params!$B$2*AO82+params!$B$3*data!AP82</f>
        <v>13672.48</v>
      </c>
      <c r="AP90" s="12">
        <f>params!$B$2*AP82+params!$B$3*data!AQ82</f>
        <v>13361.95</v>
      </c>
      <c r="AQ90" s="12">
        <f>params!$B$2*AQ82+params!$B$3*data!AR82</f>
        <v>10982.08</v>
      </c>
      <c r="AR90" s="12">
        <f>params!$B$2*AR82+params!$B$3*data!AS82</f>
        <v>10293.049999999999</v>
      </c>
      <c r="AS90" s="12">
        <f>params!$B$2*AS82+params!$B$3*data!AT82</f>
        <v>10320.51</v>
      </c>
      <c r="AT90" s="12">
        <f>params!$B$2*AT82+params!$B$3*data!AU82</f>
        <v>9638.39</v>
      </c>
      <c r="AU90" s="12">
        <f>params!$B$2*AU82+params!$B$3*data!AV82</f>
        <v>9148.2000000000007</v>
      </c>
      <c r="AV90" s="12">
        <f>params!$B$2*AV82+params!$B$3*data!AW82</f>
        <v>9064.33</v>
      </c>
      <c r="AW90" s="12">
        <f>params!$B$2*AW82+params!$B$3*data!AX82</f>
        <v>8901.5</v>
      </c>
      <c r="AX90" s="12">
        <f>params!$B$2*AX82+params!$B$3*data!AY82</f>
        <v>8760.49</v>
      </c>
      <c r="AY90" s="12">
        <f>params!$B$2*AY82+params!$B$3*data!AZ82</f>
        <v>8859.0400000000009</v>
      </c>
      <c r="AZ90" s="12">
        <f>params!$B$2*AZ82+params!$B$3*data!BA82</f>
        <v>8920.15</v>
      </c>
      <c r="BA90" s="1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workbookViewId="0">
      <selection activeCell="V9" sqref="V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3">
        <f>data!B53</f>
        <v>9016</v>
      </c>
      <c r="C52" s="13">
        <f>data!C53</f>
        <v>8612</v>
      </c>
      <c r="D52" s="13">
        <f>data!D53</f>
        <v>8900</v>
      </c>
      <c r="E52" s="13">
        <f>data!E53</f>
        <v>9375</v>
      </c>
      <c r="F52" s="13">
        <f>data!F53</f>
        <v>8944</v>
      </c>
      <c r="G52" s="13">
        <f>data!G53</f>
        <v>9254</v>
      </c>
      <c r="H52" s="13">
        <f>data!H53</f>
        <v>9220</v>
      </c>
      <c r="I52" s="13">
        <f>data!I53</f>
        <v>9597</v>
      </c>
      <c r="J52" s="13">
        <f>data!J53</f>
        <v>9444</v>
      </c>
      <c r="K52" s="13">
        <f>data!K53</f>
        <v>9981</v>
      </c>
      <c r="L52" s="13">
        <f>data!L53</f>
        <v>10148</v>
      </c>
      <c r="M52" s="13">
        <f>data!M53</f>
        <v>9955</v>
      </c>
      <c r="N52" s="13">
        <f>data!N53</f>
        <v>10263</v>
      </c>
      <c r="O52" s="13">
        <f>data!O53</f>
        <v>10447</v>
      </c>
      <c r="P52" s="13">
        <f>data!P53</f>
        <v>10529</v>
      </c>
      <c r="Q52" s="13">
        <f>data!Q53</f>
        <v>10862</v>
      </c>
      <c r="R52" s="13">
        <f>data!R53</f>
        <v>10833</v>
      </c>
      <c r="S52" s="13">
        <f>data!S53</f>
        <v>10864</v>
      </c>
      <c r="T52" s="13">
        <f>data!T53</f>
        <v>11337</v>
      </c>
      <c r="U52" s="13">
        <f>data!U53</f>
        <v>11948</v>
      </c>
      <c r="V52" s="13">
        <f>data!V53</f>
        <v>11982</v>
      </c>
      <c r="W52" s="13">
        <f>data!W53</f>
        <v>12431</v>
      </c>
      <c r="X52" s="13">
        <f>data!X53</f>
        <v>12139</v>
      </c>
      <c r="Y52" s="13">
        <f>data!Y53</f>
        <v>11746</v>
      </c>
      <c r="Z52" s="13">
        <f>data!Z53</f>
        <v>10914</v>
      </c>
      <c r="AA52" s="13">
        <f>data!AA53</f>
        <v>11094</v>
      </c>
      <c r="AB52" s="13">
        <f>data!AB53</f>
        <v>10710</v>
      </c>
      <c r="AC52" s="13">
        <f>data!AC53</f>
        <v>10877</v>
      </c>
      <c r="AD52" s="13">
        <f>data!AD53</f>
        <v>10795</v>
      </c>
      <c r="AE52" s="13">
        <f>data!AE53</f>
        <v>10647</v>
      </c>
      <c r="AF52" s="13">
        <f>data!AF53</f>
        <v>10964.07</v>
      </c>
      <c r="AG52" s="13">
        <f>data!AG53</f>
        <v>10807.84</v>
      </c>
      <c r="AH52" s="13">
        <f>data!AH53</f>
        <v>10975.8</v>
      </c>
      <c r="AI52" s="13">
        <f>data!AI53</f>
        <v>13700.3</v>
      </c>
      <c r="AJ52" s="13">
        <f>data!AJ53</f>
        <v>18498.184999999998</v>
      </c>
      <c r="AK52" s="13">
        <f>data!AK53</f>
        <v>21943.755000000001</v>
      </c>
      <c r="AL52" s="13">
        <f>data!AL53</f>
        <v>21509.690000000002</v>
      </c>
      <c r="AM52" s="13">
        <f>data!AM53</f>
        <v>18953.895</v>
      </c>
      <c r="AN52" s="13">
        <f>data!AN53</f>
        <v>16100.861666666668</v>
      </c>
      <c r="AO52" s="13">
        <f>data!AO53</f>
        <v>13981.352222222224</v>
      </c>
      <c r="AP52" s="13">
        <f>data!AP53</f>
        <v>12199.336666666666</v>
      </c>
      <c r="AQ52" s="13">
        <f>data!AQ53</f>
        <v>11173.744444444445</v>
      </c>
      <c r="AR52" s="13">
        <f>data!AR53</f>
        <v>10450.203333333333</v>
      </c>
      <c r="AS52" s="13">
        <f>data!AS53</f>
        <v>9944.77</v>
      </c>
      <c r="AT52" s="13">
        <f>data!AT53</f>
        <v>9532.5266666666666</v>
      </c>
      <c r="AU52" s="13">
        <f>data!AU53</f>
        <v>9133.01</v>
      </c>
      <c r="AV52" s="13">
        <f>data!AV53</f>
        <v>9081.5499999999993</v>
      </c>
      <c r="AW52" s="13">
        <f>data!AW53</f>
        <v>8881.48</v>
      </c>
      <c r="AX52" s="13">
        <f>data!AX53</f>
        <v>8763.119999999999</v>
      </c>
      <c r="AY52" s="11"/>
      <c r="AZ52" s="1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CE91-97AA-4AB5-8F3C-D86869D4D578}">
  <dimension ref="A1:BX81"/>
  <sheetViews>
    <sheetView zoomScaleNormal="10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C40" sqref="C40"/>
    </sheetView>
  </sheetViews>
  <sheetFormatPr defaultRowHeight="15" x14ac:dyDescent="0.25"/>
  <cols>
    <col min="1" max="1" width="15.28515625" style="18" customWidth="1"/>
    <col min="2" max="5" width="9.7109375" style="21" bestFit="1" customWidth="1"/>
    <col min="6" max="6" width="12" style="21" bestFit="1" customWidth="1"/>
    <col min="7" max="7" width="9.7109375" style="21" bestFit="1" customWidth="1"/>
    <col min="8" max="8" width="11.7109375" style="21" bestFit="1" customWidth="1"/>
    <col min="9" max="9" width="9.7109375" style="21" bestFit="1" customWidth="1"/>
    <col min="10" max="13" width="9.140625" style="21"/>
    <col min="14" max="22" width="9.5703125" style="21" bestFit="1" customWidth="1"/>
    <col min="23" max="27" width="9.42578125" style="21" bestFit="1" customWidth="1"/>
    <col min="28" max="35" width="9.5703125" style="21" bestFit="1" customWidth="1"/>
    <col min="36" max="39" width="9.28515625" style="21" bestFit="1" customWidth="1"/>
    <col min="40" max="44" width="9.85546875" style="21" bestFit="1" customWidth="1"/>
    <col min="45" max="48" width="9.42578125" style="21" bestFit="1" customWidth="1"/>
    <col min="49" max="53" width="8.85546875" style="21" bestFit="1" customWidth="1"/>
    <col min="54" max="16384" width="9.140625" style="21"/>
  </cols>
  <sheetData>
    <row r="1" spans="1:53" s="18" customFormat="1" x14ac:dyDescent="0.25">
      <c r="A1" s="18" t="s">
        <v>0</v>
      </c>
      <c r="B1" s="18">
        <v>32</v>
      </c>
      <c r="C1" s="18">
        <v>33</v>
      </c>
      <c r="D1" s="18">
        <v>34</v>
      </c>
      <c r="E1" s="18">
        <v>35</v>
      </c>
      <c r="F1" s="18">
        <v>36</v>
      </c>
      <c r="G1" s="18">
        <v>37</v>
      </c>
      <c r="H1" s="18">
        <v>38</v>
      </c>
      <c r="I1" s="18">
        <v>39</v>
      </c>
      <c r="J1" s="18">
        <v>40</v>
      </c>
      <c r="K1" s="18">
        <v>41</v>
      </c>
      <c r="L1" s="18">
        <v>42</v>
      </c>
      <c r="M1" s="18">
        <v>43</v>
      </c>
      <c r="N1" s="18">
        <v>44</v>
      </c>
      <c r="O1" s="18">
        <v>45</v>
      </c>
      <c r="P1" s="18">
        <v>46</v>
      </c>
      <c r="Q1" s="18">
        <v>47</v>
      </c>
      <c r="R1" s="18">
        <v>48</v>
      </c>
      <c r="S1" s="18">
        <v>49</v>
      </c>
      <c r="T1" s="18">
        <v>50</v>
      </c>
      <c r="U1" s="18">
        <v>51</v>
      </c>
      <c r="V1" s="18">
        <v>52</v>
      </c>
      <c r="W1" s="18">
        <v>1</v>
      </c>
      <c r="X1" s="18">
        <v>2</v>
      </c>
      <c r="Y1" s="18">
        <v>3</v>
      </c>
      <c r="Z1" s="18">
        <v>4</v>
      </c>
      <c r="AA1" s="18">
        <v>5</v>
      </c>
      <c r="AB1" s="18">
        <v>6</v>
      </c>
      <c r="AC1" s="18">
        <v>7</v>
      </c>
      <c r="AD1" s="18">
        <v>8</v>
      </c>
      <c r="AE1" s="18">
        <v>9</v>
      </c>
      <c r="AF1" s="18">
        <v>10</v>
      </c>
      <c r="AG1" s="18">
        <v>11</v>
      </c>
      <c r="AH1" s="18">
        <v>12</v>
      </c>
      <c r="AI1" s="18">
        <v>13</v>
      </c>
      <c r="AJ1" s="18">
        <v>14</v>
      </c>
      <c r="AK1" s="18">
        <v>15</v>
      </c>
      <c r="AL1" s="18">
        <v>16</v>
      </c>
      <c r="AM1" s="18">
        <v>17</v>
      </c>
      <c r="AN1" s="18">
        <v>18</v>
      </c>
      <c r="AO1" s="18">
        <v>19</v>
      </c>
      <c r="AP1" s="18">
        <v>20</v>
      </c>
      <c r="AQ1" s="18">
        <v>21</v>
      </c>
      <c r="AR1" s="18">
        <v>22</v>
      </c>
      <c r="AS1" s="18">
        <v>23</v>
      </c>
      <c r="AT1" s="18">
        <v>24</v>
      </c>
      <c r="AU1" s="18">
        <v>25</v>
      </c>
      <c r="AV1" s="18">
        <v>26</v>
      </c>
      <c r="AW1" s="18">
        <v>27</v>
      </c>
      <c r="AX1" s="18">
        <v>28</v>
      </c>
      <c r="AY1" s="18">
        <v>29</v>
      </c>
      <c r="AZ1" s="18">
        <v>30</v>
      </c>
      <c r="BA1" s="18">
        <v>31</v>
      </c>
    </row>
    <row r="2" spans="1:53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>
        <v>16811</v>
      </c>
      <c r="Z2" s="20">
        <v>13940</v>
      </c>
      <c r="AA2" s="20">
        <v>12207</v>
      </c>
      <c r="AB2" s="20">
        <v>11790</v>
      </c>
      <c r="AC2" s="20">
        <v>12017</v>
      </c>
      <c r="AD2" s="20">
        <v>12121</v>
      </c>
      <c r="AE2" s="20">
        <v>12134</v>
      </c>
      <c r="AF2" s="20">
        <v>12022</v>
      </c>
      <c r="AG2" s="20">
        <v>12050</v>
      </c>
      <c r="AH2" s="20">
        <v>11839</v>
      </c>
      <c r="AI2" s="20">
        <v>11638</v>
      </c>
      <c r="AJ2" s="20">
        <v>11516</v>
      </c>
      <c r="AK2" s="20">
        <v>11673</v>
      </c>
      <c r="AL2" s="20">
        <v>11395</v>
      </c>
      <c r="AM2" s="20">
        <v>11053</v>
      </c>
      <c r="AN2" s="20">
        <v>10746</v>
      </c>
      <c r="AO2" s="20">
        <v>10566</v>
      </c>
      <c r="AP2" s="20">
        <v>10385</v>
      </c>
      <c r="AQ2" s="20">
        <v>10120</v>
      </c>
      <c r="AR2" s="20">
        <v>10002</v>
      </c>
      <c r="AS2" s="20">
        <v>10231</v>
      </c>
      <c r="AT2" s="20">
        <v>10037</v>
      </c>
      <c r="AU2" s="20">
        <v>9912</v>
      </c>
      <c r="AV2" s="20">
        <v>9396</v>
      </c>
      <c r="AW2" s="20">
        <v>9617</v>
      </c>
      <c r="AX2" s="20">
        <v>9491</v>
      </c>
      <c r="AY2" s="20">
        <v>9497</v>
      </c>
      <c r="AZ2" s="20">
        <v>9264</v>
      </c>
      <c r="BA2" s="20">
        <v>9413</v>
      </c>
    </row>
    <row r="3" spans="1:53" x14ac:dyDescent="0.25">
      <c r="A3" s="19" t="s">
        <v>2</v>
      </c>
      <c r="B3" s="20">
        <v>9334</v>
      </c>
      <c r="C3" s="20">
        <v>9201</v>
      </c>
      <c r="D3" s="20">
        <v>9148</v>
      </c>
      <c r="E3" s="20">
        <v>9263</v>
      </c>
      <c r="F3" s="20">
        <v>9410</v>
      </c>
      <c r="G3" s="20">
        <v>9493</v>
      </c>
      <c r="H3" s="20">
        <v>9575</v>
      </c>
      <c r="I3" s="20">
        <v>9580</v>
      </c>
      <c r="J3" s="20">
        <v>9605</v>
      </c>
      <c r="K3" s="20">
        <v>9756</v>
      </c>
      <c r="L3" s="20">
        <v>9963</v>
      </c>
      <c r="M3" s="20">
        <v>10262</v>
      </c>
      <c r="N3" s="20">
        <v>10219</v>
      </c>
      <c r="O3" s="20">
        <v>10387</v>
      </c>
      <c r="P3" s="20">
        <v>10496</v>
      </c>
      <c r="Q3" s="20">
        <v>10889</v>
      </c>
      <c r="R3" s="20">
        <v>10946</v>
      </c>
      <c r="S3" s="20">
        <v>10998</v>
      </c>
      <c r="T3" s="20">
        <v>11239</v>
      </c>
      <c r="U3" s="20">
        <v>11583</v>
      </c>
      <c r="V3" s="20">
        <v>12399</v>
      </c>
      <c r="W3" s="20">
        <v>13885</v>
      </c>
      <c r="X3" s="20">
        <v>13570</v>
      </c>
      <c r="Y3" s="20">
        <v>12691</v>
      </c>
      <c r="Z3" s="20">
        <v>12066</v>
      </c>
      <c r="AA3" s="20">
        <v>11772</v>
      </c>
      <c r="AB3" s="20">
        <v>11702</v>
      </c>
      <c r="AC3" s="20">
        <v>11807</v>
      </c>
      <c r="AD3" s="20">
        <v>11788</v>
      </c>
      <c r="AE3" s="20">
        <v>12007</v>
      </c>
      <c r="AF3" s="20">
        <v>12149</v>
      </c>
      <c r="AG3" s="20">
        <v>12149</v>
      </c>
      <c r="AH3" s="20">
        <v>11865</v>
      </c>
      <c r="AI3" s="20">
        <v>11567</v>
      </c>
      <c r="AJ3" s="20">
        <v>11503</v>
      </c>
      <c r="AK3" s="20">
        <v>11426</v>
      </c>
      <c r="AL3" s="20">
        <v>11186</v>
      </c>
      <c r="AM3" s="20">
        <v>11029</v>
      </c>
      <c r="AN3" s="20">
        <v>10697</v>
      </c>
      <c r="AO3" s="20">
        <v>10479</v>
      </c>
      <c r="AP3" s="20">
        <v>10202</v>
      </c>
      <c r="AQ3" s="20">
        <v>10087</v>
      </c>
      <c r="AR3" s="20">
        <v>10079</v>
      </c>
      <c r="AS3" s="20">
        <v>10066</v>
      </c>
      <c r="AT3" s="20">
        <v>10192</v>
      </c>
      <c r="AU3" s="20">
        <v>10215</v>
      </c>
      <c r="AV3" s="20">
        <v>10157</v>
      </c>
      <c r="AW3" s="20">
        <v>9855</v>
      </c>
      <c r="AX3" s="20">
        <v>9611</v>
      </c>
      <c r="AY3" s="20">
        <v>9406</v>
      </c>
      <c r="AZ3" s="20">
        <v>9314</v>
      </c>
      <c r="BA3" s="20">
        <v>9251</v>
      </c>
    </row>
    <row r="4" spans="1:53" x14ac:dyDescent="0.25">
      <c r="A4" s="19" t="s">
        <v>3</v>
      </c>
      <c r="B4" s="20">
        <v>9263</v>
      </c>
      <c r="C4" s="20">
        <v>9349</v>
      </c>
      <c r="D4" s="20">
        <v>9379</v>
      </c>
      <c r="E4" s="20">
        <v>9351</v>
      </c>
      <c r="F4" s="20">
        <v>9350</v>
      </c>
      <c r="G4" s="20">
        <v>9509</v>
      </c>
      <c r="H4" s="20">
        <v>9764</v>
      </c>
      <c r="I4" s="20">
        <v>9882</v>
      </c>
      <c r="J4" s="20">
        <v>9969</v>
      </c>
      <c r="K4" s="20">
        <v>10145</v>
      </c>
      <c r="L4" s="20">
        <v>10302</v>
      </c>
      <c r="M4" s="20">
        <v>10475</v>
      </c>
      <c r="N4" s="20">
        <v>10511</v>
      </c>
      <c r="O4" s="20">
        <v>10765</v>
      </c>
      <c r="P4" s="20">
        <v>11231</v>
      </c>
      <c r="Q4" s="20">
        <v>11535</v>
      </c>
      <c r="R4" s="20">
        <v>11882</v>
      </c>
      <c r="S4" s="20">
        <v>11752</v>
      </c>
      <c r="T4" s="20">
        <v>11868</v>
      </c>
      <c r="U4" s="20">
        <v>11936</v>
      </c>
      <c r="V4" s="20">
        <v>12715</v>
      </c>
      <c r="W4" s="20">
        <v>13464</v>
      </c>
      <c r="X4" s="20">
        <v>13844</v>
      </c>
      <c r="Y4" s="20">
        <v>13614</v>
      </c>
      <c r="Z4" s="20">
        <v>13660</v>
      </c>
      <c r="AA4" s="20">
        <v>13947</v>
      </c>
      <c r="AB4" s="20">
        <v>14059</v>
      </c>
      <c r="AC4" s="20">
        <v>13691</v>
      </c>
      <c r="AD4" s="20">
        <v>13293</v>
      </c>
      <c r="AE4" s="20">
        <v>13009</v>
      </c>
      <c r="AF4" s="20">
        <v>12671</v>
      </c>
      <c r="AG4" s="20">
        <v>12252</v>
      </c>
      <c r="AH4" s="20">
        <v>11878</v>
      </c>
      <c r="AI4" s="20">
        <v>11499</v>
      </c>
      <c r="AJ4" s="20">
        <v>11244</v>
      </c>
      <c r="AK4" s="20">
        <v>10950</v>
      </c>
      <c r="AL4" s="20">
        <v>10816</v>
      </c>
      <c r="AM4" s="20">
        <v>10799</v>
      </c>
      <c r="AN4" s="20">
        <v>10691</v>
      </c>
      <c r="AO4" s="20">
        <v>10646</v>
      </c>
      <c r="AP4" s="20">
        <v>10514</v>
      </c>
      <c r="AQ4" s="20">
        <v>10470</v>
      </c>
      <c r="AR4" s="20">
        <v>10450</v>
      </c>
      <c r="AS4" s="20">
        <v>10328</v>
      </c>
      <c r="AT4" s="20">
        <v>10325</v>
      </c>
      <c r="AU4" s="20">
        <v>10182</v>
      </c>
      <c r="AV4" s="20">
        <v>10075</v>
      </c>
      <c r="AW4" s="20">
        <v>9986</v>
      </c>
      <c r="AX4" s="20">
        <v>9995</v>
      </c>
      <c r="AY4" s="20">
        <v>9872</v>
      </c>
      <c r="AZ4" s="20">
        <v>9733</v>
      </c>
      <c r="BA4" s="20">
        <v>9631</v>
      </c>
    </row>
    <row r="5" spans="1:53" x14ac:dyDescent="0.25">
      <c r="A5" s="19" t="s">
        <v>4</v>
      </c>
      <c r="B5" s="20">
        <v>9708</v>
      </c>
      <c r="C5" s="20">
        <v>9768</v>
      </c>
      <c r="D5" s="20">
        <v>9678</v>
      </c>
      <c r="E5" s="20">
        <v>9619</v>
      </c>
      <c r="F5" s="20">
        <v>9728</v>
      </c>
      <c r="G5" s="20">
        <v>10030</v>
      </c>
      <c r="H5" s="20">
        <v>10298</v>
      </c>
      <c r="I5" s="20">
        <v>10454</v>
      </c>
      <c r="J5" s="20">
        <v>10551</v>
      </c>
      <c r="K5" s="20">
        <v>10494</v>
      </c>
      <c r="L5" s="20">
        <v>10605</v>
      </c>
      <c r="M5" s="20">
        <v>10549</v>
      </c>
      <c r="N5" s="20">
        <v>10636</v>
      </c>
      <c r="O5" s="20">
        <v>10758</v>
      </c>
      <c r="P5" s="20">
        <v>11198</v>
      </c>
      <c r="Q5" s="20">
        <v>11921</v>
      </c>
      <c r="R5" s="20">
        <v>12473</v>
      </c>
      <c r="S5" s="20">
        <v>13000</v>
      </c>
      <c r="T5" s="20">
        <v>13388</v>
      </c>
      <c r="U5" s="20">
        <v>14555</v>
      </c>
      <c r="V5" s="20">
        <v>15805</v>
      </c>
      <c r="W5" s="20">
        <v>16130</v>
      </c>
      <c r="X5" s="20">
        <v>15400</v>
      </c>
      <c r="Y5" s="20">
        <v>14222</v>
      </c>
      <c r="Z5" s="20">
        <v>13420</v>
      </c>
      <c r="AA5" s="20">
        <v>12695</v>
      </c>
      <c r="AB5" s="20">
        <v>12157</v>
      </c>
      <c r="AC5" s="20">
        <v>12101</v>
      </c>
      <c r="AD5" s="20">
        <v>12183</v>
      </c>
      <c r="AE5" s="20">
        <v>12228</v>
      </c>
      <c r="AF5" s="20">
        <v>12065</v>
      </c>
      <c r="AG5" s="20">
        <v>11917</v>
      </c>
      <c r="AH5" s="20">
        <v>11640</v>
      </c>
      <c r="AI5" s="20">
        <v>11478</v>
      </c>
      <c r="AJ5" s="20">
        <v>11250</v>
      </c>
      <c r="AK5" s="20">
        <v>11230</v>
      </c>
      <c r="AL5" s="20">
        <v>11128</v>
      </c>
      <c r="AM5" s="20">
        <v>11117</v>
      </c>
      <c r="AN5" s="20">
        <v>10958</v>
      </c>
      <c r="AO5" s="20">
        <v>10861</v>
      </c>
      <c r="AP5" s="20">
        <v>10659</v>
      </c>
      <c r="AQ5" s="20">
        <v>10468</v>
      </c>
      <c r="AR5" s="20">
        <v>10332</v>
      </c>
      <c r="AS5" s="20">
        <v>10123</v>
      </c>
      <c r="AT5" s="20">
        <v>10100</v>
      </c>
      <c r="AU5" s="20">
        <v>9953</v>
      </c>
      <c r="AV5" s="20">
        <v>10041</v>
      </c>
      <c r="AW5" s="20">
        <v>9785</v>
      </c>
      <c r="AX5" s="20">
        <v>9626</v>
      </c>
      <c r="AY5" s="20">
        <v>9456</v>
      </c>
      <c r="AZ5" s="20">
        <v>9744</v>
      </c>
      <c r="BA5" s="20">
        <v>9874</v>
      </c>
    </row>
    <row r="6" spans="1:53" x14ac:dyDescent="0.25">
      <c r="A6" s="19" t="s">
        <v>5</v>
      </c>
      <c r="B6" s="20">
        <v>10173</v>
      </c>
      <c r="C6" s="20">
        <v>9916</v>
      </c>
      <c r="D6" s="20">
        <v>9833</v>
      </c>
      <c r="E6" s="20">
        <v>9650</v>
      </c>
      <c r="F6" s="20">
        <v>9641</v>
      </c>
      <c r="G6" s="20">
        <v>9705</v>
      </c>
      <c r="H6" s="20">
        <v>9731</v>
      </c>
      <c r="I6" s="20">
        <v>10225</v>
      </c>
      <c r="J6" s="20">
        <v>10510</v>
      </c>
      <c r="K6" s="20">
        <v>10826</v>
      </c>
      <c r="L6" s="20">
        <v>10880</v>
      </c>
      <c r="M6" s="20">
        <v>11058</v>
      </c>
      <c r="N6" s="20">
        <v>11086</v>
      </c>
      <c r="O6" s="20">
        <v>10906</v>
      </c>
      <c r="P6" s="20">
        <v>10958</v>
      </c>
      <c r="Q6" s="20">
        <v>11106</v>
      </c>
      <c r="R6" s="20">
        <v>11763</v>
      </c>
      <c r="S6" s="20">
        <v>12064</v>
      </c>
      <c r="T6" s="20">
        <v>12499</v>
      </c>
      <c r="U6" s="20">
        <v>12597</v>
      </c>
      <c r="V6" s="20">
        <v>12797</v>
      </c>
      <c r="W6" s="20">
        <v>12930</v>
      </c>
      <c r="X6" s="20">
        <v>12886</v>
      </c>
      <c r="Y6" s="20">
        <v>12585</v>
      </c>
      <c r="Z6" s="20">
        <v>12125</v>
      </c>
      <c r="AA6" s="20">
        <v>11939</v>
      </c>
      <c r="AB6" s="20">
        <v>12188</v>
      </c>
      <c r="AC6" s="20">
        <v>12326</v>
      </c>
      <c r="AD6" s="20">
        <v>12379</v>
      </c>
      <c r="AE6" s="20">
        <v>12484</v>
      </c>
      <c r="AF6" s="20">
        <v>12862</v>
      </c>
      <c r="AG6" s="20">
        <v>13320</v>
      </c>
      <c r="AH6" s="20">
        <v>13262</v>
      </c>
      <c r="AI6" s="20">
        <v>12890</v>
      </c>
      <c r="AJ6" s="20">
        <v>12364</v>
      </c>
      <c r="AK6" s="20">
        <v>11855</v>
      </c>
      <c r="AL6" s="20">
        <v>11555</v>
      </c>
      <c r="AM6" s="20">
        <v>11410</v>
      </c>
      <c r="AN6" s="20">
        <v>11404</v>
      </c>
      <c r="AO6" s="20">
        <v>11310</v>
      </c>
      <c r="AP6" s="20">
        <v>10899</v>
      </c>
      <c r="AQ6" s="20">
        <v>10618</v>
      </c>
      <c r="AR6" s="20">
        <v>10286</v>
      </c>
      <c r="AS6" s="20">
        <v>10224</v>
      </c>
      <c r="AT6" s="20">
        <v>10222</v>
      </c>
      <c r="AU6" s="20">
        <v>10082</v>
      </c>
      <c r="AV6" s="20">
        <v>9987</v>
      </c>
      <c r="AW6" s="20">
        <v>9823</v>
      </c>
      <c r="AX6" s="20">
        <v>9946</v>
      </c>
      <c r="AY6" s="20">
        <v>9880</v>
      </c>
      <c r="AZ6" s="20">
        <v>9812</v>
      </c>
      <c r="BA6" s="20">
        <v>9691</v>
      </c>
    </row>
    <row r="7" spans="1:53" x14ac:dyDescent="0.25">
      <c r="A7" s="19" t="s">
        <v>6</v>
      </c>
      <c r="B7" s="20">
        <v>9636</v>
      </c>
      <c r="C7" s="20">
        <v>9648</v>
      </c>
      <c r="D7" s="20">
        <v>9689</v>
      </c>
      <c r="E7" s="20">
        <v>9745</v>
      </c>
      <c r="F7" s="20">
        <v>9965</v>
      </c>
      <c r="G7" s="20">
        <v>10065</v>
      </c>
      <c r="H7" s="20">
        <v>10290</v>
      </c>
      <c r="I7" s="20">
        <v>10470</v>
      </c>
      <c r="J7" s="20">
        <v>10857</v>
      </c>
      <c r="K7" s="20">
        <v>11133</v>
      </c>
      <c r="L7" s="20">
        <v>11178</v>
      </c>
      <c r="M7" s="20">
        <v>11237</v>
      </c>
      <c r="N7" s="20">
        <v>11300</v>
      </c>
      <c r="O7" s="20">
        <v>11340</v>
      </c>
      <c r="P7" s="20">
        <v>11330</v>
      </c>
      <c r="Q7" s="20">
        <v>11270</v>
      </c>
      <c r="R7" s="20">
        <v>11419</v>
      </c>
      <c r="S7" s="20">
        <v>11424</v>
      </c>
      <c r="T7" s="20">
        <v>11704</v>
      </c>
      <c r="U7" s="20">
        <v>11884</v>
      </c>
      <c r="V7" s="20">
        <v>12350</v>
      </c>
      <c r="W7" s="20">
        <v>12449</v>
      </c>
      <c r="X7" s="20">
        <v>12485</v>
      </c>
      <c r="Y7" s="20">
        <v>12242</v>
      </c>
      <c r="Z7" s="20">
        <v>12312</v>
      </c>
      <c r="AA7" s="20">
        <v>12396</v>
      </c>
      <c r="AB7" s="20">
        <v>12897</v>
      </c>
      <c r="AC7" s="20">
        <v>13095</v>
      </c>
      <c r="AD7" s="20">
        <v>13400</v>
      </c>
      <c r="AE7" s="20">
        <v>13375</v>
      </c>
      <c r="AF7" s="20">
        <v>13116</v>
      </c>
      <c r="AG7" s="20">
        <v>12840</v>
      </c>
      <c r="AH7" s="20">
        <v>12611</v>
      </c>
      <c r="AI7" s="20">
        <v>12678</v>
      </c>
      <c r="AJ7" s="20">
        <v>12708</v>
      </c>
      <c r="AK7" s="20">
        <v>12471</v>
      </c>
      <c r="AL7" s="20">
        <v>11938</v>
      </c>
      <c r="AM7" s="20">
        <v>11165</v>
      </c>
      <c r="AN7" s="20">
        <v>10636</v>
      </c>
      <c r="AO7" s="20">
        <v>10507</v>
      </c>
      <c r="AP7" s="20">
        <v>10626</v>
      </c>
      <c r="AQ7" s="20">
        <v>10631</v>
      </c>
      <c r="AR7" s="20">
        <v>10746</v>
      </c>
      <c r="AS7" s="20">
        <v>10791</v>
      </c>
      <c r="AT7" s="20">
        <v>10680</v>
      </c>
      <c r="AU7" s="20">
        <v>10351</v>
      </c>
      <c r="AV7" s="20">
        <v>10017</v>
      </c>
      <c r="AW7" s="20">
        <v>9886</v>
      </c>
      <c r="AX7" s="20">
        <v>9784</v>
      </c>
      <c r="AY7" s="20">
        <v>9591</v>
      </c>
      <c r="AZ7" s="20">
        <v>9753</v>
      </c>
      <c r="BA7" s="20">
        <v>10260</v>
      </c>
    </row>
    <row r="8" spans="1:53" x14ac:dyDescent="0.25">
      <c r="A8" s="19" t="s">
        <v>7</v>
      </c>
      <c r="B8" s="20">
        <v>10486</v>
      </c>
      <c r="C8" s="20">
        <v>10039</v>
      </c>
      <c r="D8" s="20">
        <v>9496</v>
      </c>
      <c r="E8" s="20">
        <v>9223</v>
      </c>
      <c r="F8" s="20">
        <v>9351</v>
      </c>
      <c r="G8" s="20">
        <v>9516</v>
      </c>
      <c r="H8" s="20">
        <v>9842</v>
      </c>
      <c r="I8" s="20">
        <v>10100</v>
      </c>
      <c r="J8" s="20">
        <v>10155</v>
      </c>
      <c r="K8" s="20">
        <v>10296</v>
      </c>
      <c r="L8" s="20">
        <v>10442</v>
      </c>
      <c r="M8" s="20">
        <v>10570</v>
      </c>
      <c r="N8" s="20">
        <v>10530</v>
      </c>
      <c r="O8" s="20">
        <v>10547</v>
      </c>
      <c r="P8" s="20">
        <v>10777</v>
      </c>
      <c r="Q8" s="20">
        <v>11157</v>
      </c>
      <c r="R8" s="20">
        <v>11515</v>
      </c>
      <c r="S8" s="20">
        <v>11556</v>
      </c>
      <c r="T8" s="20">
        <v>11832</v>
      </c>
      <c r="U8" s="20">
        <v>12098</v>
      </c>
      <c r="V8" s="20">
        <v>12704</v>
      </c>
      <c r="W8" s="20">
        <v>12933</v>
      </c>
      <c r="X8" s="20">
        <v>12755</v>
      </c>
      <c r="Y8" s="20">
        <v>12263</v>
      </c>
      <c r="Z8" s="20">
        <v>12039</v>
      </c>
      <c r="AA8" s="20">
        <v>12979</v>
      </c>
      <c r="AB8" s="20">
        <v>14348</v>
      </c>
      <c r="AC8" s="20">
        <v>15776</v>
      </c>
      <c r="AD8" s="20">
        <v>16502</v>
      </c>
      <c r="AE8" s="20">
        <v>16348</v>
      </c>
      <c r="AF8" s="20">
        <v>15710</v>
      </c>
      <c r="AG8" s="20">
        <v>14774</v>
      </c>
      <c r="AH8" s="20">
        <v>14144</v>
      </c>
      <c r="AI8" s="20">
        <v>13495</v>
      </c>
      <c r="AJ8" s="20">
        <v>12756</v>
      </c>
      <c r="AK8" s="20">
        <v>12083</v>
      </c>
      <c r="AL8" s="20">
        <v>11403</v>
      </c>
      <c r="AM8" s="20">
        <v>10974</v>
      </c>
      <c r="AN8" s="20">
        <v>10791</v>
      </c>
      <c r="AO8" s="20">
        <v>10644</v>
      </c>
      <c r="AP8" s="20">
        <v>10420</v>
      </c>
      <c r="AQ8" s="20">
        <v>10094</v>
      </c>
      <c r="AR8" s="20">
        <v>9982</v>
      </c>
      <c r="AS8" s="20">
        <v>10085</v>
      </c>
      <c r="AT8" s="20">
        <v>10001</v>
      </c>
      <c r="AU8" s="20">
        <v>10026</v>
      </c>
      <c r="AV8" s="20">
        <v>10571</v>
      </c>
      <c r="AW8" s="20">
        <v>11083</v>
      </c>
      <c r="AX8" s="20">
        <v>10899</v>
      </c>
      <c r="AY8" s="20">
        <v>9834</v>
      </c>
      <c r="AZ8" s="20">
        <v>9081</v>
      </c>
      <c r="BA8" s="20">
        <v>9011</v>
      </c>
    </row>
    <row r="9" spans="1:53" x14ac:dyDescent="0.25">
      <c r="A9" s="19" t="s">
        <v>8</v>
      </c>
      <c r="B9" s="20">
        <v>9287</v>
      </c>
      <c r="C9" s="20">
        <v>9378</v>
      </c>
      <c r="D9" s="20">
        <v>9423</v>
      </c>
      <c r="E9" s="20">
        <v>9117</v>
      </c>
      <c r="F9" s="20">
        <v>9084</v>
      </c>
      <c r="G9" s="20">
        <v>9261</v>
      </c>
      <c r="H9" s="20">
        <v>9823</v>
      </c>
      <c r="I9" s="20">
        <v>10007</v>
      </c>
      <c r="J9" s="20">
        <v>9972</v>
      </c>
      <c r="K9" s="20">
        <v>9924</v>
      </c>
      <c r="L9" s="20">
        <v>10081</v>
      </c>
      <c r="M9" s="20">
        <v>10349</v>
      </c>
      <c r="N9" s="20">
        <v>10507</v>
      </c>
      <c r="O9" s="20">
        <v>10826</v>
      </c>
      <c r="P9" s="20">
        <v>11016</v>
      </c>
      <c r="Q9" s="20">
        <v>11216</v>
      </c>
      <c r="R9" s="20">
        <v>11339</v>
      </c>
      <c r="S9" s="20">
        <v>11808</v>
      </c>
      <c r="T9" s="20">
        <v>12356</v>
      </c>
      <c r="U9" s="20">
        <v>12888</v>
      </c>
      <c r="V9" s="20">
        <v>13083</v>
      </c>
      <c r="W9" s="20">
        <v>13461</v>
      </c>
      <c r="X9" s="20">
        <v>13491</v>
      </c>
      <c r="Y9" s="20">
        <v>13175</v>
      </c>
      <c r="Z9" s="20">
        <v>12749</v>
      </c>
      <c r="AA9" s="20">
        <v>12378</v>
      </c>
      <c r="AB9" s="20">
        <v>12107</v>
      </c>
      <c r="AC9" s="20">
        <v>12003</v>
      </c>
      <c r="AD9" s="20">
        <v>12018</v>
      </c>
      <c r="AE9" s="20">
        <v>12018</v>
      </c>
      <c r="AF9" s="20">
        <v>12010</v>
      </c>
      <c r="AG9" s="20">
        <v>11853</v>
      </c>
      <c r="AH9" s="20">
        <v>11887</v>
      </c>
      <c r="AI9" s="20">
        <v>12073</v>
      </c>
      <c r="AJ9" s="20">
        <v>12482</v>
      </c>
      <c r="AK9" s="20">
        <v>12602</v>
      </c>
      <c r="AL9" s="20">
        <v>12393</v>
      </c>
      <c r="AM9" s="20">
        <v>11854</v>
      </c>
      <c r="AN9" s="20">
        <v>11427</v>
      </c>
      <c r="AO9" s="20">
        <v>11073</v>
      </c>
      <c r="AP9" s="20">
        <v>10836</v>
      </c>
      <c r="AQ9" s="20">
        <v>10508</v>
      </c>
      <c r="AR9" s="20">
        <v>10331</v>
      </c>
      <c r="AS9" s="20">
        <v>10164</v>
      </c>
      <c r="AT9" s="20">
        <v>10217</v>
      </c>
      <c r="AU9" s="20">
        <v>10186</v>
      </c>
      <c r="AV9" s="20">
        <v>10221</v>
      </c>
      <c r="AW9" s="20">
        <v>9889</v>
      </c>
      <c r="AX9" s="20">
        <v>9751</v>
      </c>
      <c r="AY9" s="20">
        <v>9498</v>
      </c>
      <c r="AZ9" s="20">
        <v>9662</v>
      </c>
      <c r="BA9" s="20">
        <v>9594</v>
      </c>
    </row>
    <row r="10" spans="1:53" x14ac:dyDescent="0.25">
      <c r="A10" s="19" t="s">
        <v>9</v>
      </c>
      <c r="B10" s="20">
        <v>9584</v>
      </c>
      <c r="C10" s="20">
        <v>9527</v>
      </c>
      <c r="D10" s="20">
        <v>9557</v>
      </c>
      <c r="E10" s="20">
        <v>9541</v>
      </c>
      <c r="F10" s="20">
        <v>9592</v>
      </c>
      <c r="G10" s="20">
        <v>9676</v>
      </c>
      <c r="H10" s="20">
        <v>9927</v>
      </c>
      <c r="I10" s="20">
        <v>10072</v>
      </c>
      <c r="J10" s="20">
        <v>10219</v>
      </c>
      <c r="K10" s="20">
        <v>10277</v>
      </c>
      <c r="L10" s="20">
        <v>10182</v>
      </c>
      <c r="M10" s="20">
        <v>10156</v>
      </c>
      <c r="N10" s="20">
        <v>10204</v>
      </c>
      <c r="O10" s="20">
        <v>10466</v>
      </c>
      <c r="P10" s="20">
        <v>10897</v>
      </c>
      <c r="Q10" s="20">
        <v>11416</v>
      </c>
      <c r="R10" s="20">
        <v>12018</v>
      </c>
      <c r="S10" s="20">
        <v>12119</v>
      </c>
      <c r="T10" s="20">
        <v>12067</v>
      </c>
      <c r="U10" s="20">
        <v>11922</v>
      </c>
      <c r="V10" s="20">
        <v>12085</v>
      </c>
      <c r="W10" s="20">
        <v>12297</v>
      </c>
      <c r="X10" s="20">
        <v>12650</v>
      </c>
      <c r="Y10" s="20">
        <v>12907</v>
      </c>
      <c r="Z10" s="20">
        <v>13106</v>
      </c>
      <c r="AA10" s="20">
        <v>13045</v>
      </c>
      <c r="AB10" s="20">
        <v>13572</v>
      </c>
      <c r="AC10" s="20">
        <v>14297</v>
      </c>
      <c r="AD10" s="20">
        <v>14753</v>
      </c>
      <c r="AE10" s="20">
        <v>14267</v>
      </c>
      <c r="AF10" s="20">
        <v>13239</v>
      </c>
      <c r="AG10" s="20">
        <v>12468</v>
      </c>
      <c r="AH10" s="20">
        <v>12026</v>
      </c>
      <c r="AI10" s="20">
        <v>11838</v>
      </c>
      <c r="AJ10" s="20">
        <v>11673</v>
      </c>
      <c r="AK10" s="20">
        <v>11596</v>
      </c>
      <c r="AL10" s="20">
        <v>11450</v>
      </c>
      <c r="AM10" s="20">
        <v>11445</v>
      </c>
      <c r="AN10" s="20">
        <v>11206</v>
      </c>
      <c r="AO10" s="20">
        <v>10982</v>
      </c>
      <c r="AP10" s="20">
        <v>10735</v>
      </c>
      <c r="AQ10" s="20">
        <v>10761</v>
      </c>
      <c r="AR10" s="20">
        <v>10654</v>
      </c>
      <c r="AS10" s="20">
        <v>10453</v>
      </c>
      <c r="AT10" s="20">
        <v>10153</v>
      </c>
      <c r="AU10" s="20">
        <v>10142</v>
      </c>
      <c r="AV10" s="20">
        <v>10082</v>
      </c>
      <c r="AW10" s="20">
        <v>10145</v>
      </c>
      <c r="AX10" s="20">
        <v>10042</v>
      </c>
      <c r="AY10" s="20">
        <v>10101</v>
      </c>
      <c r="AZ10" s="20">
        <v>9918</v>
      </c>
      <c r="BA10" s="20">
        <v>9824</v>
      </c>
    </row>
    <row r="11" spans="1:53" x14ac:dyDescent="0.25">
      <c r="A11" s="19" t="s">
        <v>10</v>
      </c>
      <c r="B11" s="20">
        <v>9724</v>
      </c>
      <c r="C11" s="20">
        <v>9652</v>
      </c>
      <c r="D11" s="20">
        <v>9625</v>
      </c>
      <c r="E11" s="20">
        <v>9668</v>
      </c>
      <c r="F11" s="20">
        <v>9769</v>
      </c>
      <c r="G11" s="20">
        <v>9950</v>
      </c>
      <c r="H11" s="20">
        <v>9944</v>
      </c>
      <c r="I11" s="20">
        <v>10173</v>
      </c>
      <c r="J11" s="20">
        <v>10335</v>
      </c>
      <c r="K11" s="20">
        <v>10393</v>
      </c>
      <c r="L11" s="20">
        <v>10351</v>
      </c>
      <c r="M11" s="20">
        <v>10247</v>
      </c>
      <c r="N11" s="20">
        <v>10283</v>
      </c>
      <c r="O11" s="20">
        <v>10316</v>
      </c>
      <c r="P11" s="20">
        <v>10356</v>
      </c>
      <c r="Q11" s="20">
        <v>10811</v>
      </c>
      <c r="R11" s="20">
        <v>11520</v>
      </c>
      <c r="S11" s="20">
        <v>12238</v>
      </c>
      <c r="T11" s="20">
        <v>12554</v>
      </c>
      <c r="U11" s="20">
        <v>12949</v>
      </c>
      <c r="V11" s="20">
        <v>13515</v>
      </c>
      <c r="W11" s="20">
        <v>14246</v>
      </c>
      <c r="X11" s="20">
        <v>14160</v>
      </c>
      <c r="Y11" s="20">
        <v>14001</v>
      </c>
      <c r="Z11" s="20">
        <v>13606</v>
      </c>
      <c r="AA11" s="20">
        <v>13440</v>
      </c>
      <c r="AB11" s="20">
        <v>13426</v>
      </c>
      <c r="AC11" s="20">
        <v>13578</v>
      </c>
      <c r="AD11" s="20">
        <v>13655</v>
      </c>
      <c r="AE11" s="20">
        <v>13460</v>
      </c>
      <c r="AF11" s="20">
        <v>12956</v>
      </c>
      <c r="AG11" s="20">
        <v>12825</v>
      </c>
      <c r="AH11" s="20">
        <v>12631</v>
      </c>
      <c r="AI11" s="20">
        <v>12546</v>
      </c>
      <c r="AJ11" s="20">
        <v>12297</v>
      </c>
      <c r="AK11" s="20">
        <v>11966</v>
      </c>
      <c r="AL11" s="20">
        <v>11643</v>
      </c>
      <c r="AM11" s="20">
        <v>11326</v>
      </c>
      <c r="AN11" s="20">
        <v>11176</v>
      </c>
      <c r="AO11" s="20">
        <v>11102</v>
      </c>
      <c r="AP11" s="20">
        <v>10939</v>
      </c>
      <c r="AQ11" s="20">
        <v>10736</v>
      </c>
      <c r="AR11" s="20">
        <v>10393</v>
      </c>
      <c r="AS11" s="20">
        <v>10232</v>
      </c>
      <c r="AT11" s="20">
        <v>10224</v>
      </c>
      <c r="AU11" s="20">
        <v>10206</v>
      </c>
      <c r="AV11" s="20">
        <v>10192</v>
      </c>
      <c r="AW11" s="20">
        <v>10026</v>
      </c>
      <c r="AX11" s="20">
        <v>9987</v>
      </c>
      <c r="AY11" s="20">
        <v>9957</v>
      </c>
      <c r="AZ11" s="20">
        <v>9941</v>
      </c>
      <c r="BA11" s="20">
        <v>9788</v>
      </c>
    </row>
    <row r="12" spans="1:53" x14ac:dyDescent="0.25">
      <c r="A12" s="19" t="s">
        <v>11</v>
      </c>
      <c r="B12" s="20">
        <v>9643</v>
      </c>
      <c r="C12" s="20">
        <v>9568</v>
      </c>
      <c r="D12" s="20">
        <v>9747</v>
      </c>
      <c r="E12" s="20">
        <v>9877</v>
      </c>
      <c r="F12" s="20">
        <v>9869</v>
      </c>
      <c r="G12" s="20">
        <v>9828</v>
      </c>
      <c r="H12" s="20">
        <v>9875</v>
      </c>
      <c r="I12" s="20">
        <v>10141</v>
      </c>
      <c r="J12" s="20">
        <v>10315</v>
      </c>
      <c r="K12" s="20">
        <v>10262</v>
      </c>
      <c r="L12" s="20">
        <v>10226</v>
      </c>
      <c r="M12" s="20">
        <v>10388</v>
      </c>
      <c r="N12" s="20">
        <v>10681</v>
      </c>
      <c r="O12" s="20">
        <v>11054</v>
      </c>
      <c r="P12" s="20">
        <v>11293</v>
      </c>
      <c r="Q12" s="20">
        <v>11438</v>
      </c>
      <c r="R12" s="20">
        <v>11322</v>
      </c>
      <c r="S12" s="20">
        <v>11098</v>
      </c>
      <c r="T12" s="20">
        <v>11318</v>
      </c>
      <c r="U12" s="20">
        <v>11841</v>
      </c>
      <c r="V12" s="20">
        <v>12616</v>
      </c>
      <c r="W12" s="20">
        <v>12943</v>
      </c>
      <c r="X12" s="20">
        <v>13182</v>
      </c>
      <c r="Y12" s="20">
        <v>13187</v>
      </c>
      <c r="Z12" s="20">
        <v>13119</v>
      </c>
      <c r="AA12" s="20">
        <v>12802</v>
      </c>
      <c r="AB12" s="20">
        <v>12337</v>
      </c>
      <c r="AC12" s="20">
        <v>11883</v>
      </c>
      <c r="AD12" s="20">
        <v>11556</v>
      </c>
      <c r="AE12" s="20">
        <v>11444</v>
      </c>
      <c r="AF12" s="20">
        <v>11539</v>
      </c>
      <c r="AG12" s="20">
        <v>11751</v>
      </c>
      <c r="AH12" s="20">
        <v>12225</v>
      </c>
      <c r="AI12" s="20">
        <v>12355</v>
      </c>
      <c r="AJ12" s="20">
        <v>12306</v>
      </c>
      <c r="AK12" s="20">
        <v>11932</v>
      </c>
      <c r="AL12" s="20">
        <v>11695</v>
      </c>
      <c r="AM12" s="20">
        <v>11325</v>
      </c>
      <c r="AN12" s="20">
        <v>11055</v>
      </c>
      <c r="AO12" s="20">
        <v>10943</v>
      </c>
      <c r="AP12" s="20">
        <v>10866</v>
      </c>
      <c r="AQ12" s="20">
        <v>10675</v>
      </c>
      <c r="AR12" s="20">
        <v>10583</v>
      </c>
      <c r="AS12" s="20">
        <v>10361</v>
      </c>
      <c r="AT12" s="20">
        <v>10143</v>
      </c>
      <c r="AU12" s="20">
        <v>9908</v>
      </c>
      <c r="AV12" s="20">
        <v>9945</v>
      </c>
      <c r="AW12" s="20">
        <v>10081</v>
      </c>
      <c r="AX12" s="20">
        <v>10119</v>
      </c>
      <c r="AY12" s="20">
        <v>10187</v>
      </c>
      <c r="AZ12" s="20">
        <v>10148</v>
      </c>
      <c r="BA12" s="20">
        <v>10052</v>
      </c>
    </row>
    <row r="13" spans="1:53" x14ac:dyDescent="0.25">
      <c r="A13" s="19" t="s">
        <v>12</v>
      </c>
      <c r="B13" s="20">
        <v>9805</v>
      </c>
      <c r="C13" s="20">
        <v>9557</v>
      </c>
      <c r="D13" s="20">
        <v>9554</v>
      </c>
      <c r="E13" s="20">
        <v>9607</v>
      </c>
      <c r="F13" s="20">
        <v>9690</v>
      </c>
      <c r="G13" s="20">
        <v>9662</v>
      </c>
      <c r="H13" s="20">
        <v>9658</v>
      </c>
      <c r="I13" s="20">
        <v>9738</v>
      </c>
      <c r="J13" s="20">
        <v>10012</v>
      </c>
      <c r="K13" s="20">
        <v>10473</v>
      </c>
      <c r="L13" s="20">
        <v>10905</v>
      </c>
      <c r="M13" s="20">
        <v>10971</v>
      </c>
      <c r="N13" s="20">
        <v>11021</v>
      </c>
      <c r="O13" s="20">
        <v>11212</v>
      </c>
      <c r="P13" s="20">
        <v>11342</v>
      </c>
      <c r="Q13" s="20">
        <v>11262</v>
      </c>
      <c r="R13" s="20">
        <v>11175</v>
      </c>
      <c r="S13" s="20">
        <v>11400</v>
      </c>
      <c r="T13" s="20">
        <v>11826</v>
      </c>
      <c r="U13" s="20">
        <v>12210</v>
      </c>
      <c r="V13" s="20">
        <v>12617</v>
      </c>
      <c r="W13" s="20">
        <v>12890</v>
      </c>
      <c r="X13" s="20">
        <v>13026</v>
      </c>
      <c r="Y13" s="20">
        <v>13026</v>
      </c>
      <c r="Z13" s="20">
        <v>12614</v>
      </c>
      <c r="AA13" s="20">
        <v>12338</v>
      </c>
      <c r="AB13" s="20">
        <v>11946</v>
      </c>
      <c r="AC13" s="20">
        <v>12145</v>
      </c>
      <c r="AD13" s="20">
        <v>12443</v>
      </c>
      <c r="AE13" s="20">
        <v>12957</v>
      </c>
      <c r="AF13" s="20">
        <v>13009</v>
      </c>
      <c r="AG13" s="20">
        <v>12592</v>
      </c>
      <c r="AH13" s="20">
        <v>11986</v>
      </c>
      <c r="AI13" s="20">
        <v>11427</v>
      </c>
      <c r="AJ13" s="20">
        <v>11142</v>
      </c>
      <c r="AK13" s="20">
        <v>10884</v>
      </c>
      <c r="AL13" s="20">
        <v>10891</v>
      </c>
      <c r="AM13" s="20">
        <v>11066</v>
      </c>
      <c r="AN13" s="20">
        <v>11171</v>
      </c>
      <c r="AO13" s="20">
        <v>11144</v>
      </c>
      <c r="AP13" s="20">
        <v>10830</v>
      </c>
      <c r="AQ13" s="20">
        <v>10541</v>
      </c>
      <c r="AR13" s="20">
        <v>10296</v>
      </c>
      <c r="AS13" s="20">
        <v>10117</v>
      </c>
      <c r="AT13" s="20">
        <v>10039</v>
      </c>
      <c r="AU13" s="20">
        <v>9997</v>
      </c>
      <c r="AV13" s="20">
        <v>10116</v>
      </c>
      <c r="AW13" s="20">
        <v>10239</v>
      </c>
      <c r="AX13" s="20">
        <v>10152</v>
      </c>
      <c r="AY13" s="20">
        <v>9976</v>
      </c>
      <c r="AZ13" s="20">
        <v>9868</v>
      </c>
      <c r="BA13" s="20">
        <v>9976</v>
      </c>
    </row>
    <row r="14" spans="1:53" x14ac:dyDescent="0.25">
      <c r="A14" s="19" t="s">
        <v>13</v>
      </c>
      <c r="B14" s="20">
        <v>9978</v>
      </c>
      <c r="C14" s="20">
        <v>9796</v>
      </c>
      <c r="D14" s="20">
        <v>9687</v>
      </c>
      <c r="E14" s="20">
        <v>9502</v>
      </c>
      <c r="F14" s="20">
        <v>9552</v>
      </c>
      <c r="G14" s="20">
        <v>9506</v>
      </c>
      <c r="H14" s="20">
        <v>9706</v>
      </c>
      <c r="I14" s="20">
        <v>9848</v>
      </c>
      <c r="J14" s="20">
        <v>10147</v>
      </c>
      <c r="K14" s="20">
        <v>10444</v>
      </c>
      <c r="L14" s="20">
        <v>10717</v>
      </c>
      <c r="M14" s="20">
        <v>10953</v>
      </c>
      <c r="N14" s="20">
        <v>10958</v>
      </c>
      <c r="O14" s="20">
        <v>10955</v>
      </c>
      <c r="P14" s="20">
        <v>10808</v>
      </c>
      <c r="Q14" s="20">
        <v>10800</v>
      </c>
      <c r="R14" s="20">
        <v>10805</v>
      </c>
      <c r="S14" s="20">
        <v>11176</v>
      </c>
      <c r="T14" s="20">
        <v>12061</v>
      </c>
      <c r="U14" s="20">
        <v>13204</v>
      </c>
      <c r="V14" s="20">
        <v>14224</v>
      </c>
      <c r="W14" s="20">
        <v>14483</v>
      </c>
      <c r="X14" s="20">
        <v>14217</v>
      </c>
      <c r="Y14" s="20">
        <v>13869</v>
      </c>
      <c r="Z14" s="20">
        <v>13081</v>
      </c>
      <c r="AA14" s="20">
        <v>12361</v>
      </c>
      <c r="AB14" s="20">
        <v>12073</v>
      </c>
      <c r="AC14" s="20">
        <v>12142</v>
      </c>
      <c r="AD14" s="20">
        <v>12489</v>
      </c>
      <c r="AE14" s="20">
        <v>12669</v>
      </c>
      <c r="AF14" s="20">
        <v>12652</v>
      </c>
      <c r="AG14" s="20">
        <v>12320</v>
      </c>
      <c r="AH14" s="20">
        <v>12208</v>
      </c>
      <c r="AI14" s="20">
        <v>12023</v>
      </c>
      <c r="AJ14" s="20">
        <v>11990</v>
      </c>
      <c r="AK14" s="20">
        <v>11813</v>
      </c>
      <c r="AL14" s="20">
        <v>11544</v>
      </c>
      <c r="AM14" s="20">
        <v>11273</v>
      </c>
      <c r="AN14" s="20">
        <v>11090</v>
      </c>
      <c r="AO14" s="20">
        <v>10954</v>
      </c>
      <c r="AP14" s="20">
        <v>10700</v>
      </c>
      <c r="AQ14" s="20">
        <v>10509</v>
      </c>
      <c r="AR14" s="20">
        <v>10294</v>
      </c>
      <c r="AS14" s="20">
        <v>10105</v>
      </c>
      <c r="AT14" s="20">
        <v>9918</v>
      </c>
      <c r="AU14" s="20">
        <v>9822</v>
      </c>
      <c r="AV14" s="20">
        <v>10013</v>
      </c>
      <c r="AW14" s="20">
        <v>9936</v>
      </c>
      <c r="AX14" s="20">
        <v>9857</v>
      </c>
      <c r="AY14" s="20">
        <v>9601</v>
      </c>
      <c r="AZ14" s="20">
        <v>9687</v>
      </c>
      <c r="BA14" s="20">
        <v>9614</v>
      </c>
    </row>
    <row r="15" spans="1:53" x14ac:dyDescent="0.25">
      <c r="A15" s="19" t="s">
        <v>14</v>
      </c>
      <c r="B15" s="20">
        <v>9520</v>
      </c>
      <c r="C15" s="20">
        <v>9483</v>
      </c>
      <c r="D15" s="20">
        <v>9528</v>
      </c>
      <c r="E15" s="20">
        <v>9660</v>
      </c>
      <c r="F15" s="20">
        <v>9578</v>
      </c>
      <c r="G15" s="20">
        <v>9647</v>
      </c>
      <c r="H15" s="20">
        <v>9712</v>
      </c>
      <c r="I15" s="20">
        <v>9879</v>
      </c>
      <c r="J15" s="20">
        <v>10128</v>
      </c>
      <c r="K15" s="20">
        <v>10388</v>
      </c>
      <c r="L15" s="20">
        <v>10585</v>
      </c>
      <c r="M15" s="20">
        <v>10540</v>
      </c>
      <c r="N15" s="20">
        <v>10494</v>
      </c>
      <c r="O15" s="20">
        <v>10516</v>
      </c>
      <c r="P15" s="20">
        <v>10706</v>
      </c>
      <c r="Q15" s="20">
        <v>11018</v>
      </c>
      <c r="R15" s="20">
        <v>11415</v>
      </c>
      <c r="S15" s="20">
        <v>11948</v>
      </c>
      <c r="T15" s="20">
        <v>12567</v>
      </c>
      <c r="U15" s="20">
        <v>13270</v>
      </c>
      <c r="V15" s="20">
        <v>13895</v>
      </c>
      <c r="W15" s="20">
        <v>13939</v>
      </c>
      <c r="X15" s="20">
        <v>13520</v>
      </c>
      <c r="Y15" s="20">
        <v>12877</v>
      </c>
      <c r="Z15" s="20">
        <v>12577</v>
      </c>
      <c r="AA15" s="20">
        <v>12693</v>
      </c>
      <c r="AB15" s="20">
        <v>13075</v>
      </c>
      <c r="AC15" s="20">
        <v>13550</v>
      </c>
      <c r="AD15" s="20">
        <v>13809</v>
      </c>
      <c r="AE15" s="20">
        <v>13593</v>
      </c>
      <c r="AF15" s="20">
        <v>12911</v>
      </c>
      <c r="AG15" s="20">
        <v>12089</v>
      </c>
      <c r="AH15" s="20">
        <v>11573</v>
      </c>
      <c r="AI15" s="20">
        <v>11359</v>
      </c>
      <c r="AJ15" s="20">
        <v>11294</v>
      </c>
      <c r="AK15" s="20">
        <v>11261</v>
      </c>
      <c r="AL15" s="20">
        <v>11077</v>
      </c>
      <c r="AM15" s="20">
        <v>10960</v>
      </c>
      <c r="AN15" s="20">
        <v>10679</v>
      </c>
      <c r="AO15" s="20">
        <v>10599</v>
      </c>
      <c r="AP15" s="20">
        <v>10455</v>
      </c>
      <c r="AQ15" s="20">
        <v>10510</v>
      </c>
      <c r="AR15" s="20">
        <v>10489</v>
      </c>
      <c r="AS15" s="20">
        <v>10265</v>
      </c>
      <c r="AT15" s="20">
        <v>10175</v>
      </c>
      <c r="AU15" s="20">
        <v>10080</v>
      </c>
      <c r="AV15" s="20">
        <v>10320</v>
      </c>
      <c r="AW15" s="20">
        <v>10529</v>
      </c>
      <c r="AX15" s="20">
        <v>10571</v>
      </c>
      <c r="AY15" s="20">
        <v>10340</v>
      </c>
      <c r="AZ15" s="20">
        <v>9871</v>
      </c>
      <c r="BA15" s="20">
        <v>9586</v>
      </c>
    </row>
    <row r="16" spans="1:53" x14ac:dyDescent="0.25">
      <c r="A16" s="19" t="s">
        <v>15</v>
      </c>
      <c r="B16" s="20">
        <v>9499</v>
      </c>
      <c r="C16" s="20">
        <v>9438</v>
      </c>
      <c r="D16" s="20">
        <v>9370</v>
      </c>
      <c r="E16" s="20">
        <v>9383</v>
      </c>
      <c r="F16" s="20">
        <v>9683</v>
      </c>
      <c r="G16" s="20">
        <v>9994</v>
      </c>
      <c r="H16" s="20">
        <v>10184</v>
      </c>
      <c r="I16" s="20">
        <v>10111</v>
      </c>
      <c r="J16" s="20">
        <v>10137</v>
      </c>
      <c r="K16" s="20">
        <v>10203</v>
      </c>
      <c r="L16" s="20">
        <v>10458</v>
      </c>
      <c r="M16" s="20">
        <v>10713</v>
      </c>
      <c r="N16" s="20">
        <v>10754</v>
      </c>
      <c r="O16" s="20">
        <v>10729</v>
      </c>
      <c r="P16" s="20">
        <v>10856</v>
      </c>
      <c r="Q16" s="20">
        <v>11074</v>
      </c>
      <c r="R16" s="20">
        <v>11326</v>
      </c>
      <c r="S16" s="20">
        <v>11590</v>
      </c>
      <c r="T16" s="20">
        <v>12053</v>
      </c>
      <c r="U16" s="20">
        <v>12272</v>
      </c>
      <c r="V16" s="20">
        <v>12268</v>
      </c>
      <c r="W16" s="20">
        <v>12097</v>
      </c>
      <c r="X16" s="20">
        <v>12148</v>
      </c>
      <c r="Y16" s="20">
        <v>12253</v>
      </c>
      <c r="Z16" s="20">
        <v>12324</v>
      </c>
      <c r="AA16" s="20">
        <v>12169</v>
      </c>
      <c r="AB16" s="20">
        <v>11833</v>
      </c>
      <c r="AC16" s="20">
        <v>11770</v>
      </c>
      <c r="AD16" s="20">
        <v>11988</v>
      </c>
      <c r="AE16" s="20">
        <v>12188</v>
      </c>
      <c r="AF16" s="20">
        <v>12159</v>
      </c>
      <c r="AG16" s="20">
        <v>12049</v>
      </c>
      <c r="AH16" s="20">
        <v>12149</v>
      </c>
      <c r="AI16" s="20">
        <v>12236</v>
      </c>
      <c r="AJ16" s="20">
        <v>12263</v>
      </c>
      <c r="AK16" s="20">
        <v>12115</v>
      </c>
      <c r="AL16" s="20">
        <v>11812</v>
      </c>
      <c r="AM16" s="20">
        <v>11527</v>
      </c>
      <c r="AN16" s="20">
        <v>11198</v>
      </c>
      <c r="AO16" s="20">
        <v>11021</v>
      </c>
      <c r="AP16" s="20">
        <v>10802</v>
      </c>
      <c r="AQ16" s="20">
        <v>10579</v>
      </c>
      <c r="AR16" s="20">
        <v>10444</v>
      </c>
      <c r="AS16" s="20">
        <v>10257</v>
      </c>
      <c r="AT16" s="20">
        <v>10125</v>
      </c>
      <c r="AU16" s="20">
        <v>9875</v>
      </c>
      <c r="AV16" s="20">
        <v>9781</v>
      </c>
      <c r="AW16" s="20">
        <v>9772</v>
      </c>
      <c r="AX16" s="20">
        <v>9697</v>
      </c>
      <c r="AY16" s="20">
        <v>9513</v>
      </c>
      <c r="AZ16" s="20">
        <v>9404</v>
      </c>
      <c r="BA16" s="20">
        <v>9298</v>
      </c>
    </row>
    <row r="17" spans="1:53" x14ac:dyDescent="0.25">
      <c r="A17" s="19" t="s">
        <v>16</v>
      </c>
      <c r="B17" s="20">
        <v>9293</v>
      </c>
      <c r="C17" s="20">
        <v>9296</v>
      </c>
      <c r="D17" s="20">
        <v>9308</v>
      </c>
      <c r="E17" s="20">
        <v>9277</v>
      </c>
      <c r="F17" s="20">
        <v>9380</v>
      </c>
      <c r="G17" s="20">
        <v>9576</v>
      </c>
      <c r="H17" s="20">
        <v>9865</v>
      </c>
      <c r="I17" s="20">
        <v>10093</v>
      </c>
      <c r="J17" s="20">
        <v>10296</v>
      </c>
      <c r="K17" s="20">
        <v>10375</v>
      </c>
      <c r="L17" s="20">
        <v>10333</v>
      </c>
      <c r="M17" s="20">
        <v>10312</v>
      </c>
      <c r="N17" s="20">
        <v>10423</v>
      </c>
      <c r="O17" s="20">
        <v>10459</v>
      </c>
      <c r="P17" s="20">
        <v>10723</v>
      </c>
      <c r="Q17" s="20">
        <v>10797</v>
      </c>
      <c r="R17" s="20">
        <v>10900</v>
      </c>
      <c r="S17" s="20">
        <v>10934</v>
      </c>
      <c r="T17" s="20">
        <v>11194</v>
      </c>
      <c r="U17" s="20">
        <v>11668</v>
      </c>
      <c r="V17" s="20">
        <v>12277</v>
      </c>
      <c r="W17" s="20">
        <v>12957</v>
      </c>
      <c r="X17" s="20">
        <v>13601</v>
      </c>
      <c r="Y17" s="20">
        <v>14086</v>
      </c>
      <c r="Z17" s="20">
        <v>13994</v>
      </c>
      <c r="AA17" s="20">
        <v>13438</v>
      </c>
      <c r="AB17" s="20">
        <v>13063</v>
      </c>
      <c r="AC17" s="20">
        <v>13289</v>
      </c>
      <c r="AD17" s="20">
        <v>13931</v>
      </c>
      <c r="AE17" s="20">
        <v>14119</v>
      </c>
      <c r="AF17" s="20">
        <v>13806</v>
      </c>
      <c r="AG17" s="20">
        <v>13520</v>
      </c>
      <c r="AH17" s="20">
        <v>13287</v>
      </c>
      <c r="AI17" s="20">
        <v>13200</v>
      </c>
      <c r="AJ17" s="20">
        <v>12615</v>
      </c>
      <c r="AK17" s="20">
        <v>12103</v>
      </c>
      <c r="AL17" s="20">
        <v>11444</v>
      </c>
      <c r="AM17" s="20">
        <v>11128</v>
      </c>
      <c r="AN17" s="20">
        <v>10835</v>
      </c>
      <c r="AO17" s="20">
        <v>10711</v>
      </c>
      <c r="AP17" s="20">
        <v>10505</v>
      </c>
      <c r="AQ17" s="20">
        <v>10351</v>
      </c>
      <c r="AR17" s="20">
        <v>10190</v>
      </c>
      <c r="AS17" s="20">
        <v>10193</v>
      </c>
      <c r="AT17" s="20">
        <v>10143</v>
      </c>
      <c r="AU17" s="20">
        <v>10189</v>
      </c>
      <c r="AV17" s="20">
        <v>10258</v>
      </c>
      <c r="AW17" s="20">
        <v>10074</v>
      </c>
      <c r="AX17" s="20">
        <v>9829</v>
      </c>
      <c r="AY17" s="20">
        <v>9616</v>
      </c>
      <c r="AZ17" s="20">
        <v>9596</v>
      </c>
      <c r="BA17" s="20">
        <v>9626</v>
      </c>
    </row>
    <row r="18" spans="1:53" x14ac:dyDescent="0.25">
      <c r="A18" s="19" t="s">
        <v>17</v>
      </c>
      <c r="B18" s="20">
        <v>9681</v>
      </c>
      <c r="C18" s="20">
        <v>9730</v>
      </c>
      <c r="D18" s="20">
        <v>9741</v>
      </c>
      <c r="E18" s="20">
        <v>9621</v>
      </c>
      <c r="F18" s="20">
        <v>9686</v>
      </c>
      <c r="G18" s="20">
        <v>9783</v>
      </c>
      <c r="H18" s="20">
        <v>9884</v>
      </c>
      <c r="I18" s="20">
        <v>9895</v>
      </c>
      <c r="J18" s="20">
        <v>9876</v>
      </c>
      <c r="K18" s="20">
        <v>9891</v>
      </c>
      <c r="L18" s="20">
        <v>9979</v>
      </c>
      <c r="M18" s="20">
        <v>10325</v>
      </c>
      <c r="N18" s="20">
        <v>10888</v>
      </c>
      <c r="O18" s="20">
        <v>11329</v>
      </c>
      <c r="P18" s="20">
        <v>11558</v>
      </c>
      <c r="Q18" s="20">
        <v>11705</v>
      </c>
      <c r="R18" s="20">
        <v>11847</v>
      </c>
      <c r="S18" s="20">
        <v>11861</v>
      </c>
      <c r="T18" s="20">
        <v>11632</v>
      </c>
      <c r="U18" s="20">
        <v>11639</v>
      </c>
      <c r="V18" s="20">
        <v>12266</v>
      </c>
      <c r="W18" s="20">
        <v>13167</v>
      </c>
      <c r="X18" s="20">
        <v>13700</v>
      </c>
      <c r="Y18" s="20">
        <v>13653</v>
      </c>
      <c r="Z18" s="20">
        <v>13314</v>
      </c>
      <c r="AA18" s="20">
        <v>13208</v>
      </c>
      <c r="AB18" s="20">
        <v>13392</v>
      </c>
      <c r="AC18" s="20">
        <v>14010</v>
      </c>
      <c r="AD18" s="20">
        <v>14634</v>
      </c>
      <c r="AE18" s="20">
        <v>15155</v>
      </c>
      <c r="AF18" s="20">
        <v>14725</v>
      </c>
      <c r="AG18" s="20">
        <v>13907</v>
      </c>
      <c r="AH18" s="20">
        <v>12764</v>
      </c>
      <c r="AI18" s="20">
        <v>12007</v>
      </c>
      <c r="AJ18" s="20">
        <v>11508</v>
      </c>
      <c r="AK18" s="20">
        <v>11267</v>
      </c>
      <c r="AL18" s="20">
        <v>11111</v>
      </c>
      <c r="AM18" s="20">
        <v>10919</v>
      </c>
      <c r="AN18" s="20">
        <v>10626</v>
      </c>
      <c r="AO18" s="20">
        <v>10394</v>
      </c>
      <c r="AP18" s="20">
        <v>10246</v>
      </c>
      <c r="AQ18" s="20">
        <v>10068</v>
      </c>
      <c r="AR18" s="20">
        <v>10002</v>
      </c>
      <c r="AS18" s="20">
        <v>10050</v>
      </c>
      <c r="AT18" s="20">
        <v>10143</v>
      </c>
      <c r="AU18" s="20">
        <v>10127</v>
      </c>
      <c r="AV18" s="20">
        <v>9993</v>
      </c>
      <c r="AW18" s="20">
        <v>9773</v>
      </c>
      <c r="AX18" s="20">
        <v>9635</v>
      </c>
      <c r="AY18" s="20">
        <v>9489</v>
      </c>
      <c r="AZ18" s="20">
        <v>9547</v>
      </c>
      <c r="BA18" s="20">
        <v>9625</v>
      </c>
    </row>
    <row r="19" spans="1:53" x14ac:dyDescent="0.25">
      <c r="A19" s="19" t="s">
        <v>18</v>
      </c>
      <c r="B19" s="20">
        <v>9682</v>
      </c>
      <c r="C19" s="20">
        <v>9647</v>
      </c>
      <c r="D19" s="20">
        <v>9654</v>
      </c>
      <c r="E19" s="20">
        <v>9784</v>
      </c>
      <c r="F19" s="20">
        <v>9927</v>
      </c>
      <c r="G19" s="20">
        <v>10071</v>
      </c>
      <c r="H19" s="20">
        <v>10236</v>
      </c>
      <c r="I19" s="20">
        <v>10286</v>
      </c>
      <c r="J19" s="20">
        <v>10151</v>
      </c>
      <c r="K19" s="20">
        <v>9909</v>
      </c>
      <c r="L19" s="20">
        <v>9914</v>
      </c>
      <c r="M19" s="20">
        <v>10127</v>
      </c>
      <c r="N19" s="20">
        <v>10399</v>
      </c>
      <c r="O19" s="20">
        <v>10546</v>
      </c>
      <c r="P19" s="20">
        <v>10585</v>
      </c>
      <c r="Q19" s="20">
        <v>10569</v>
      </c>
      <c r="R19" s="20">
        <v>10610</v>
      </c>
      <c r="S19" s="20">
        <v>10655</v>
      </c>
      <c r="T19" s="20">
        <v>10939</v>
      </c>
      <c r="U19" s="20">
        <v>11350</v>
      </c>
      <c r="V19" s="20">
        <v>11943</v>
      </c>
      <c r="W19" s="20">
        <v>12239</v>
      </c>
      <c r="X19" s="20">
        <v>12706</v>
      </c>
      <c r="Y19" s="20">
        <v>12949</v>
      </c>
      <c r="Z19" s="20">
        <v>12935</v>
      </c>
      <c r="AA19" s="20">
        <v>12482</v>
      </c>
      <c r="AB19" s="20">
        <v>11927</v>
      </c>
      <c r="AC19" s="20">
        <v>11687</v>
      </c>
      <c r="AD19" s="20">
        <v>11561</v>
      </c>
      <c r="AE19" s="20">
        <v>11493</v>
      </c>
      <c r="AF19" s="20">
        <v>11461</v>
      </c>
      <c r="AG19" s="20">
        <v>11440</v>
      </c>
      <c r="AH19" s="20">
        <v>11472</v>
      </c>
      <c r="AI19" s="20">
        <v>11336</v>
      </c>
      <c r="AJ19" s="20">
        <v>11186</v>
      </c>
      <c r="AK19" s="20">
        <v>10942</v>
      </c>
      <c r="AL19" s="20">
        <v>10748</v>
      </c>
      <c r="AM19" s="20">
        <v>10469</v>
      </c>
      <c r="AN19" s="20">
        <v>10243</v>
      </c>
      <c r="AO19" s="20">
        <v>10209</v>
      </c>
      <c r="AP19" s="20">
        <v>10207</v>
      </c>
      <c r="AQ19" s="20">
        <v>10355</v>
      </c>
      <c r="AR19" s="20">
        <v>10322</v>
      </c>
      <c r="AS19" s="20">
        <v>10323</v>
      </c>
      <c r="AT19" s="20">
        <v>10282</v>
      </c>
      <c r="AU19" s="20">
        <v>10197</v>
      </c>
      <c r="AV19" s="20">
        <v>10170</v>
      </c>
      <c r="AW19" s="20">
        <v>10139</v>
      </c>
      <c r="AX19" s="20">
        <v>10082</v>
      </c>
      <c r="AY19" s="20">
        <v>9910</v>
      </c>
      <c r="AZ19" s="20">
        <v>9804</v>
      </c>
      <c r="BA19" s="20">
        <v>9769</v>
      </c>
    </row>
    <row r="20" spans="1:53" x14ac:dyDescent="0.25">
      <c r="A20" s="19" t="s">
        <v>19</v>
      </c>
      <c r="B20" s="20">
        <v>9828</v>
      </c>
      <c r="C20" s="20">
        <v>9815</v>
      </c>
      <c r="D20" s="20">
        <v>9764</v>
      </c>
      <c r="E20" s="20">
        <v>9629</v>
      </c>
      <c r="F20" s="20">
        <v>9495</v>
      </c>
      <c r="G20" s="20">
        <v>9573</v>
      </c>
      <c r="H20" s="20">
        <v>9727</v>
      </c>
      <c r="I20" s="20">
        <v>10029</v>
      </c>
      <c r="J20" s="20">
        <v>10375</v>
      </c>
      <c r="K20" s="20">
        <v>10698</v>
      </c>
      <c r="L20" s="20">
        <v>10822</v>
      </c>
      <c r="M20" s="20">
        <v>10848</v>
      </c>
      <c r="N20" s="20">
        <v>10770</v>
      </c>
      <c r="O20" s="20">
        <v>10914</v>
      </c>
      <c r="P20" s="20">
        <v>10949</v>
      </c>
      <c r="Q20" s="20">
        <v>11046</v>
      </c>
      <c r="R20" s="20">
        <v>11198</v>
      </c>
      <c r="S20" s="20">
        <v>11544</v>
      </c>
      <c r="T20" s="20">
        <v>12092</v>
      </c>
      <c r="U20" s="20">
        <v>12350</v>
      </c>
      <c r="V20" s="20">
        <v>12550</v>
      </c>
      <c r="W20" s="20">
        <v>12392</v>
      </c>
      <c r="X20" s="20">
        <v>12236</v>
      </c>
      <c r="Y20" s="20">
        <v>12034</v>
      </c>
      <c r="Z20" s="20">
        <v>11981</v>
      </c>
      <c r="AA20" s="20">
        <v>11936</v>
      </c>
      <c r="AB20" s="20">
        <v>12060</v>
      </c>
      <c r="AC20" s="20">
        <v>12079</v>
      </c>
      <c r="AD20" s="20">
        <v>12227</v>
      </c>
      <c r="AE20" s="20">
        <v>12343</v>
      </c>
      <c r="AF20" s="20">
        <v>12533</v>
      </c>
      <c r="AG20" s="20">
        <v>12437</v>
      </c>
      <c r="AH20" s="20">
        <v>12100</v>
      </c>
      <c r="AI20" s="20">
        <v>11753</v>
      </c>
      <c r="AJ20" s="20">
        <v>11486</v>
      </c>
      <c r="AK20" s="20">
        <v>11235</v>
      </c>
      <c r="AL20" s="20">
        <v>10938</v>
      </c>
      <c r="AM20" s="20">
        <v>10720</v>
      </c>
      <c r="AN20" s="20">
        <v>10495</v>
      </c>
      <c r="AO20" s="20">
        <v>10356</v>
      </c>
      <c r="AP20" s="20">
        <v>10165</v>
      </c>
      <c r="AQ20" s="20">
        <v>10200</v>
      </c>
      <c r="AR20" s="20">
        <v>10225</v>
      </c>
      <c r="AS20" s="20">
        <v>10212</v>
      </c>
      <c r="AT20" s="20">
        <v>10082</v>
      </c>
      <c r="AU20" s="20">
        <v>9953</v>
      </c>
      <c r="AV20" s="20">
        <v>9790</v>
      </c>
      <c r="AW20" s="20">
        <v>9696</v>
      </c>
      <c r="AX20" s="20">
        <v>9760</v>
      </c>
      <c r="AY20" s="20">
        <v>9822</v>
      </c>
      <c r="AZ20" s="20">
        <v>9955</v>
      </c>
      <c r="BA20" s="20">
        <v>9934</v>
      </c>
    </row>
    <row r="21" spans="1:53" x14ac:dyDescent="0.25">
      <c r="A21" s="19" t="s">
        <v>20</v>
      </c>
      <c r="B21" s="20">
        <v>9994</v>
      </c>
      <c r="C21" s="20">
        <v>9860</v>
      </c>
      <c r="D21" s="20">
        <v>9841</v>
      </c>
      <c r="E21" s="20">
        <v>9778</v>
      </c>
      <c r="F21" s="20">
        <v>9787</v>
      </c>
      <c r="G21" s="20">
        <v>9760</v>
      </c>
      <c r="H21" s="20">
        <v>9902</v>
      </c>
      <c r="I21" s="20">
        <v>10258</v>
      </c>
      <c r="J21" s="20">
        <v>10486</v>
      </c>
      <c r="K21" s="20">
        <v>10613</v>
      </c>
      <c r="L21" s="20">
        <v>10410</v>
      </c>
      <c r="M21" s="20">
        <v>10357</v>
      </c>
      <c r="N21" s="20">
        <v>10583</v>
      </c>
      <c r="O21" s="20">
        <v>10861</v>
      </c>
      <c r="P21" s="20">
        <v>11219</v>
      </c>
      <c r="Q21" s="20">
        <v>11478</v>
      </c>
      <c r="R21" s="20">
        <v>11800</v>
      </c>
      <c r="S21" s="20">
        <v>12019</v>
      </c>
      <c r="T21" s="20">
        <v>12169</v>
      </c>
      <c r="U21" s="20">
        <v>12488</v>
      </c>
      <c r="V21" s="20">
        <v>12728</v>
      </c>
      <c r="W21" s="20">
        <v>12700</v>
      </c>
      <c r="X21" s="20">
        <v>12295</v>
      </c>
      <c r="Y21" s="20">
        <v>11855</v>
      </c>
      <c r="Z21" s="20">
        <v>11442</v>
      </c>
      <c r="AA21" s="20">
        <v>11281</v>
      </c>
      <c r="AB21" s="20">
        <v>11168</v>
      </c>
      <c r="AC21" s="20">
        <v>11169</v>
      </c>
      <c r="AD21" s="20">
        <v>11351</v>
      </c>
      <c r="AE21" s="20">
        <v>11277</v>
      </c>
      <c r="AF21" s="20">
        <v>11222</v>
      </c>
      <c r="AG21" s="20">
        <v>11058</v>
      </c>
      <c r="AH21" s="20">
        <v>10997</v>
      </c>
      <c r="AI21" s="20">
        <v>10968</v>
      </c>
      <c r="AJ21" s="20">
        <v>10991</v>
      </c>
      <c r="AK21" s="20">
        <v>10951</v>
      </c>
      <c r="AL21" s="20">
        <v>10882</v>
      </c>
      <c r="AM21" s="20">
        <v>10661</v>
      </c>
      <c r="AN21" s="20">
        <v>10534</v>
      </c>
      <c r="AO21" s="20">
        <v>10440</v>
      </c>
      <c r="AP21" s="20">
        <v>10350</v>
      </c>
      <c r="AQ21" s="20">
        <v>10275</v>
      </c>
      <c r="AR21" s="20">
        <v>10251</v>
      </c>
      <c r="AS21" s="20">
        <v>10380</v>
      </c>
      <c r="AT21" s="20">
        <v>10426</v>
      </c>
      <c r="AU21" s="20">
        <v>10210</v>
      </c>
      <c r="AV21" s="20">
        <v>9946</v>
      </c>
      <c r="AW21" s="20">
        <v>9743</v>
      </c>
      <c r="AX21" s="20">
        <v>9773</v>
      </c>
      <c r="AY21" s="20">
        <v>9927</v>
      </c>
      <c r="AZ21" s="20">
        <v>9784</v>
      </c>
      <c r="BA21" s="20">
        <v>9726</v>
      </c>
    </row>
    <row r="22" spans="1:53" x14ac:dyDescent="0.25">
      <c r="A22" s="19" t="s">
        <v>21</v>
      </c>
      <c r="B22" s="20">
        <v>9427</v>
      </c>
      <c r="C22" s="20">
        <v>9542</v>
      </c>
      <c r="D22" s="20">
        <v>9476</v>
      </c>
      <c r="E22" s="20">
        <v>9558</v>
      </c>
      <c r="F22" s="20">
        <v>9625</v>
      </c>
      <c r="G22" s="20">
        <v>9784</v>
      </c>
      <c r="H22" s="20">
        <v>9788</v>
      </c>
      <c r="I22" s="20">
        <v>9955</v>
      </c>
      <c r="J22" s="20">
        <v>10123</v>
      </c>
      <c r="K22" s="20">
        <v>10434</v>
      </c>
      <c r="L22" s="20">
        <v>10470</v>
      </c>
      <c r="M22" s="20">
        <v>10603</v>
      </c>
      <c r="N22" s="20">
        <v>10772</v>
      </c>
      <c r="O22" s="20">
        <v>10970</v>
      </c>
      <c r="P22" s="20">
        <v>11106</v>
      </c>
      <c r="Q22" s="20">
        <v>11661</v>
      </c>
      <c r="R22" s="20">
        <v>13031</v>
      </c>
      <c r="S22" s="20">
        <v>15370</v>
      </c>
      <c r="T22" s="20">
        <v>17358</v>
      </c>
      <c r="U22" s="20">
        <v>17956</v>
      </c>
      <c r="V22" s="20">
        <v>16935</v>
      </c>
      <c r="W22" s="20">
        <v>15109</v>
      </c>
      <c r="X22" s="20">
        <v>13594</v>
      </c>
      <c r="Y22" s="20">
        <v>12531</v>
      </c>
      <c r="Z22" s="20">
        <v>12112</v>
      </c>
      <c r="AA22" s="20">
        <v>11900</v>
      </c>
      <c r="AB22" s="20">
        <v>11812</v>
      </c>
      <c r="AC22" s="20">
        <v>11589</v>
      </c>
      <c r="AD22" s="20">
        <v>11406</v>
      </c>
      <c r="AE22" s="20">
        <v>11197</v>
      </c>
      <c r="AF22" s="20">
        <v>11025</v>
      </c>
      <c r="AG22" s="20">
        <v>10871</v>
      </c>
      <c r="AH22" s="20">
        <v>10713</v>
      </c>
      <c r="AI22" s="20">
        <v>10681</v>
      </c>
      <c r="AJ22" s="20">
        <v>10769</v>
      </c>
      <c r="AK22" s="20">
        <v>10835</v>
      </c>
      <c r="AL22" s="20">
        <v>10869</v>
      </c>
      <c r="AM22" s="20">
        <v>10843</v>
      </c>
      <c r="AN22" s="20">
        <v>10684</v>
      </c>
      <c r="AO22" s="20">
        <v>10467</v>
      </c>
      <c r="AP22" s="20">
        <v>10211</v>
      </c>
      <c r="AQ22" s="20">
        <v>10150</v>
      </c>
      <c r="AR22" s="20">
        <v>10131</v>
      </c>
      <c r="AS22" s="20">
        <v>10144</v>
      </c>
      <c r="AT22" s="20">
        <v>10132</v>
      </c>
      <c r="AU22" s="20">
        <v>10109</v>
      </c>
      <c r="AV22" s="20">
        <v>10020</v>
      </c>
      <c r="AW22" s="20">
        <v>9937</v>
      </c>
      <c r="AX22" s="20">
        <v>9948</v>
      </c>
      <c r="AY22" s="20">
        <v>9986</v>
      </c>
      <c r="AZ22" s="20">
        <v>10137</v>
      </c>
      <c r="BA22" s="20">
        <v>9989</v>
      </c>
    </row>
    <row r="23" spans="1:53" x14ac:dyDescent="0.25">
      <c r="A23" s="19" t="s">
        <v>22</v>
      </c>
      <c r="B23" s="20">
        <v>9764</v>
      </c>
      <c r="C23" s="20">
        <v>9502</v>
      </c>
      <c r="D23" s="20">
        <v>9291</v>
      </c>
      <c r="E23" s="20">
        <v>9327</v>
      </c>
      <c r="F23" s="20">
        <v>9327</v>
      </c>
      <c r="G23" s="20">
        <v>9573</v>
      </c>
      <c r="H23" s="20">
        <v>9882</v>
      </c>
      <c r="I23" s="20">
        <v>10229</v>
      </c>
      <c r="J23" s="20">
        <v>10395</v>
      </c>
      <c r="K23" s="20">
        <v>10326</v>
      </c>
      <c r="L23" s="20">
        <v>10151</v>
      </c>
      <c r="M23" s="20">
        <v>10247</v>
      </c>
      <c r="N23" s="20">
        <v>10382</v>
      </c>
      <c r="O23" s="20">
        <v>10586</v>
      </c>
      <c r="P23" s="20">
        <v>10640</v>
      </c>
      <c r="Q23" s="20">
        <v>10830</v>
      </c>
      <c r="R23" s="20">
        <v>10996</v>
      </c>
      <c r="S23" s="20">
        <v>11406</v>
      </c>
      <c r="T23" s="20">
        <v>11960</v>
      </c>
      <c r="U23" s="20">
        <v>12585</v>
      </c>
      <c r="V23" s="20">
        <v>13077</v>
      </c>
      <c r="W23" s="20">
        <v>13355</v>
      </c>
      <c r="X23" s="20">
        <v>13324</v>
      </c>
      <c r="Y23" s="20">
        <v>12922</v>
      </c>
      <c r="Z23" s="20">
        <v>12547</v>
      </c>
      <c r="AA23" s="20">
        <v>12601</v>
      </c>
      <c r="AB23" s="20">
        <v>13224</v>
      </c>
      <c r="AC23" s="20">
        <v>13617</v>
      </c>
      <c r="AD23" s="20">
        <v>13440</v>
      </c>
      <c r="AE23" s="20">
        <v>12810</v>
      </c>
      <c r="AF23" s="20">
        <v>12017</v>
      </c>
      <c r="AG23" s="20">
        <v>11372</v>
      </c>
      <c r="AH23" s="20">
        <v>10883</v>
      </c>
      <c r="AI23" s="20">
        <v>10716</v>
      </c>
      <c r="AJ23" s="20">
        <v>10765</v>
      </c>
      <c r="AK23" s="20">
        <v>10670</v>
      </c>
      <c r="AL23" s="20">
        <v>10688</v>
      </c>
      <c r="AM23" s="20">
        <v>10564</v>
      </c>
      <c r="AN23" s="20">
        <v>10624</v>
      </c>
      <c r="AO23" s="20">
        <v>10480</v>
      </c>
      <c r="AP23" s="20">
        <v>10510</v>
      </c>
      <c r="AQ23" s="20">
        <v>10184</v>
      </c>
      <c r="AR23" s="20">
        <v>10136</v>
      </c>
      <c r="AS23" s="20">
        <v>10060</v>
      </c>
      <c r="AT23" s="20">
        <v>10238</v>
      </c>
      <c r="AU23" s="20">
        <v>10206</v>
      </c>
      <c r="AV23" s="20">
        <v>10108</v>
      </c>
      <c r="AW23" s="20">
        <v>9955</v>
      </c>
      <c r="AX23" s="20">
        <v>9697</v>
      </c>
      <c r="AY23" s="20">
        <v>9516</v>
      </c>
      <c r="AZ23" s="20">
        <v>9488</v>
      </c>
      <c r="BA23" s="20">
        <v>9458</v>
      </c>
    </row>
    <row r="24" spans="1:53" x14ac:dyDescent="0.25">
      <c r="A24" s="19" t="s">
        <v>23</v>
      </c>
      <c r="B24" s="20">
        <v>9409</v>
      </c>
      <c r="C24" s="20">
        <v>9379</v>
      </c>
      <c r="D24" s="20">
        <v>9410</v>
      </c>
      <c r="E24" s="20">
        <v>9398</v>
      </c>
      <c r="F24" s="20">
        <v>9314</v>
      </c>
      <c r="G24" s="20">
        <v>9326</v>
      </c>
      <c r="H24" s="20">
        <v>9523</v>
      </c>
      <c r="I24" s="20">
        <v>9829</v>
      </c>
      <c r="J24" s="20">
        <v>10123</v>
      </c>
      <c r="K24" s="20">
        <v>10315</v>
      </c>
      <c r="L24" s="20">
        <v>10431</v>
      </c>
      <c r="M24" s="20">
        <v>10661</v>
      </c>
      <c r="N24" s="20">
        <v>10792</v>
      </c>
      <c r="O24" s="20">
        <v>10965</v>
      </c>
      <c r="P24" s="20">
        <v>11047</v>
      </c>
      <c r="Q24" s="20">
        <v>11179</v>
      </c>
      <c r="R24" s="20">
        <v>11112</v>
      </c>
      <c r="S24" s="20">
        <v>11314</v>
      </c>
      <c r="T24" s="20">
        <v>11839</v>
      </c>
      <c r="U24" s="20">
        <v>12557</v>
      </c>
      <c r="V24" s="20">
        <v>13242</v>
      </c>
      <c r="W24" s="20">
        <v>13469</v>
      </c>
      <c r="X24" s="20">
        <v>13446</v>
      </c>
      <c r="Y24" s="20">
        <v>12929</v>
      </c>
      <c r="Z24" s="20">
        <v>12658</v>
      </c>
      <c r="AA24" s="20">
        <v>12635</v>
      </c>
      <c r="AB24" s="20">
        <v>12666</v>
      </c>
      <c r="AC24" s="20">
        <v>12347</v>
      </c>
      <c r="AD24" s="20">
        <v>11846</v>
      </c>
      <c r="AE24" s="20">
        <v>11431</v>
      </c>
      <c r="AF24" s="20">
        <v>11110</v>
      </c>
      <c r="AG24" s="20">
        <v>10845</v>
      </c>
      <c r="AH24" s="20">
        <v>10658</v>
      </c>
      <c r="AI24" s="20">
        <v>10778</v>
      </c>
      <c r="AJ24" s="20">
        <v>10802</v>
      </c>
      <c r="AK24" s="20">
        <v>10851</v>
      </c>
      <c r="AL24" s="20">
        <v>10650</v>
      </c>
      <c r="AM24" s="20">
        <v>10538</v>
      </c>
      <c r="AN24" s="20">
        <v>10338</v>
      </c>
      <c r="AO24" s="20">
        <v>10175</v>
      </c>
      <c r="AP24" s="20">
        <v>10078</v>
      </c>
      <c r="AQ24" s="20">
        <v>9990</v>
      </c>
      <c r="AR24" s="20">
        <v>9867</v>
      </c>
      <c r="AS24" s="20">
        <v>9726</v>
      </c>
      <c r="AT24" s="20">
        <v>9637</v>
      </c>
      <c r="AU24" s="20">
        <v>9695</v>
      </c>
      <c r="AV24" s="20">
        <v>9810</v>
      </c>
      <c r="AW24" s="20">
        <v>9782</v>
      </c>
      <c r="AX24" s="20">
        <v>9720</v>
      </c>
      <c r="AY24" s="20">
        <v>9546</v>
      </c>
      <c r="AZ24" s="20">
        <v>9566</v>
      </c>
      <c r="BA24" s="20">
        <v>9457</v>
      </c>
    </row>
    <row r="25" spans="1:53" x14ac:dyDescent="0.25">
      <c r="A25" s="19" t="s">
        <v>24</v>
      </c>
      <c r="B25" s="20">
        <v>9446</v>
      </c>
      <c r="C25" s="20">
        <v>9432</v>
      </c>
      <c r="D25" s="20">
        <v>9462</v>
      </c>
      <c r="E25" s="20">
        <v>9508</v>
      </c>
      <c r="F25" s="20">
        <v>9607</v>
      </c>
      <c r="G25" s="20">
        <v>9752</v>
      </c>
      <c r="H25" s="20">
        <v>9777</v>
      </c>
      <c r="I25" s="20">
        <v>9712</v>
      </c>
      <c r="J25" s="20">
        <v>9813</v>
      </c>
      <c r="K25" s="20">
        <v>10079</v>
      </c>
      <c r="L25" s="20">
        <v>10437</v>
      </c>
      <c r="M25" s="20">
        <v>10753</v>
      </c>
      <c r="N25" s="20">
        <v>10898</v>
      </c>
      <c r="O25" s="20">
        <v>10873</v>
      </c>
      <c r="P25" s="20">
        <v>10866</v>
      </c>
      <c r="Q25" s="20">
        <v>10830</v>
      </c>
      <c r="R25" s="20">
        <v>10904</v>
      </c>
      <c r="S25" s="20">
        <v>10911</v>
      </c>
      <c r="T25" s="20">
        <v>11089</v>
      </c>
      <c r="U25" s="20">
        <v>11370</v>
      </c>
      <c r="V25" s="20">
        <v>11961</v>
      </c>
      <c r="W25" s="20">
        <v>13038</v>
      </c>
      <c r="X25" s="20">
        <v>12745</v>
      </c>
      <c r="Y25" s="20">
        <v>12100</v>
      </c>
      <c r="Z25" s="20">
        <v>11571</v>
      </c>
      <c r="AA25" s="20">
        <v>11305</v>
      </c>
      <c r="AB25" s="20">
        <v>11231</v>
      </c>
      <c r="AC25" s="20">
        <v>11295</v>
      </c>
      <c r="AD25" s="20">
        <v>11487</v>
      </c>
      <c r="AE25" s="20">
        <v>11675</v>
      </c>
      <c r="AF25" s="20">
        <v>11765</v>
      </c>
      <c r="AG25" s="20">
        <v>11601</v>
      </c>
      <c r="AH25" s="20">
        <v>11523</v>
      </c>
      <c r="AI25" s="20">
        <v>11484</v>
      </c>
      <c r="AJ25" s="20">
        <v>11537</v>
      </c>
      <c r="AK25" s="20">
        <v>11316</v>
      </c>
      <c r="AL25" s="20">
        <v>11037</v>
      </c>
      <c r="AM25" s="20">
        <v>10620</v>
      </c>
      <c r="AN25" s="20">
        <v>10434</v>
      </c>
      <c r="AO25" s="20">
        <v>10233</v>
      </c>
      <c r="AP25" s="20">
        <v>10235</v>
      </c>
      <c r="AQ25" s="20">
        <v>10096</v>
      </c>
      <c r="AR25" s="20">
        <v>10143</v>
      </c>
      <c r="AS25" s="20">
        <v>9946</v>
      </c>
      <c r="AT25" s="20">
        <v>9835</v>
      </c>
      <c r="AU25" s="20">
        <v>9694</v>
      </c>
      <c r="AV25" s="20">
        <v>9677</v>
      </c>
      <c r="AW25" s="20">
        <v>9731</v>
      </c>
      <c r="AX25" s="20">
        <v>9650</v>
      </c>
      <c r="AY25" s="20">
        <v>9662</v>
      </c>
      <c r="AZ25" s="20">
        <v>9629</v>
      </c>
      <c r="BA25" s="20">
        <v>9641</v>
      </c>
    </row>
    <row r="26" spans="1:53" x14ac:dyDescent="0.25">
      <c r="A26" s="19" t="s">
        <v>25</v>
      </c>
      <c r="B26" s="20">
        <v>9745</v>
      </c>
      <c r="C26" s="20">
        <v>9705</v>
      </c>
      <c r="D26" s="20">
        <v>9798</v>
      </c>
      <c r="E26" s="20">
        <v>9831</v>
      </c>
      <c r="F26" s="20">
        <v>9909</v>
      </c>
      <c r="G26" s="20">
        <v>9957</v>
      </c>
      <c r="H26" s="20">
        <v>10036</v>
      </c>
      <c r="I26" s="20">
        <v>10306</v>
      </c>
      <c r="J26" s="20">
        <v>10502</v>
      </c>
      <c r="K26" s="20">
        <v>10762</v>
      </c>
      <c r="L26" s="20">
        <v>11106</v>
      </c>
      <c r="M26" s="20">
        <v>11660</v>
      </c>
      <c r="N26" s="20">
        <v>12157</v>
      </c>
      <c r="O26" s="20">
        <v>12389</v>
      </c>
      <c r="P26" s="20">
        <v>12780</v>
      </c>
      <c r="Q26" s="20">
        <v>13292</v>
      </c>
      <c r="R26" s="20">
        <v>13629</v>
      </c>
      <c r="S26" s="20">
        <v>13557</v>
      </c>
      <c r="T26" s="20">
        <v>13147</v>
      </c>
      <c r="U26" s="20">
        <v>13108</v>
      </c>
      <c r="V26" s="20">
        <v>13143</v>
      </c>
      <c r="W26" s="20">
        <v>13163</v>
      </c>
      <c r="X26" s="20">
        <v>12897</v>
      </c>
      <c r="Y26" s="20">
        <v>12374</v>
      </c>
      <c r="Z26" s="20">
        <v>11999</v>
      </c>
      <c r="AA26" s="20">
        <v>11605</v>
      </c>
      <c r="AB26" s="20">
        <v>11538</v>
      </c>
      <c r="AC26" s="20">
        <v>11517</v>
      </c>
      <c r="AD26" s="20">
        <v>11651</v>
      </c>
      <c r="AE26" s="20">
        <v>11403</v>
      </c>
      <c r="AF26" s="20">
        <v>11143</v>
      </c>
      <c r="AG26" s="20">
        <v>10813</v>
      </c>
      <c r="AH26" s="20">
        <v>10685</v>
      </c>
      <c r="AI26" s="20">
        <v>10499</v>
      </c>
      <c r="AJ26" s="20">
        <v>10433</v>
      </c>
      <c r="AK26" s="20">
        <v>10495</v>
      </c>
      <c r="AL26" s="20">
        <v>10533</v>
      </c>
      <c r="AM26" s="20">
        <v>10411</v>
      </c>
      <c r="AN26" s="20">
        <v>10196</v>
      </c>
      <c r="AO26" s="20">
        <v>10082</v>
      </c>
      <c r="AP26" s="20">
        <v>10089</v>
      </c>
      <c r="AQ26" s="20">
        <v>10155</v>
      </c>
      <c r="AR26" s="20">
        <v>10169</v>
      </c>
      <c r="AS26" s="20">
        <v>10140</v>
      </c>
      <c r="AT26" s="20">
        <v>10112</v>
      </c>
      <c r="AU26" s="20">
        <v>9992</v>
      </c>
      <c r="AV26" s="20">
        <v>9875</v>
      </c>
      <c r="AW26" s="20">
        <v>9754</v>
      </c>
      <c r="AX26" s="20">
        <v>9707</v>
      </c>
      <c r="AY26" s="20">
        <v>9694</v>
      </c>
      <c r="AZ26" s="20">
        <v>9579</v>
      </c>
      <c r="BA26" s="20">
        <v>9411</v>
      </c>
    </row>
    <row r="27" spans="1:53" x14ac:dyDescent="0.25">
      <c r="A27" s="19" t="s">
        <v>26</v>
      </c>
      <c r="B27" s="20">
        <v>9399</v>
      </c>
      <c r="C27" s="20">
        <v>9465</v>
      </c>
      <c r="D27" s="20">
        <v>9548</v>
      </c>
      <c r="E27" s="20">
        <v>9549</v>
      </c>
      <c r="F27" s="20">
        <v>9627</v>
      </c>
      <c r="G27" s="20">
        <v>9904</v>
      </c>
      <c r="H27" s="20">
        <v>10061</v>
      </c>
      <c r="I27" s="20">
        <v>10142</v>
      </c>
      <c r="J27" s="20">
        <v>10204</v>
      </c>
      <c r="K27" s="20">
        <v>10410</v>
      </c>
      <c r="L27" s="20">
        <v>10652</v>
      </c>
      <c r="M27" s="20">
        <v>10758</v>
      </c>
      <c r="N27" s="20">
        <v>10669</v>
      </c>
      <c r="O27" s="20">
        <v>10491</v>
      </c>
      <c r="P27" s="20">
        <v>10330</v>
      </c>
      <c r="Q27" s="20">
        <v>10231</v>
      </c>
      <c r="R27" s="20">
        <v>10538</v>
      </c>
      <c r="S27" s="20">
        <v>10872</v>
      </c>
      <c r="T27" s="20">
        <v>11452</v>
      </c>
      <c r="U27" s="20">
        <v>12137</v>
      </c>
      <c r="V27" s="20">
        <v>12756</v>
      </c>
      <c r="W27" s="20">
        <v>12947</v>
      </c>
      <c r="X27" s="20">
        <v>12666</v>
      </c>
      <c r="Y27" s="20">
        <v>12449</v>
      </c>
      <c r="Z27" s="20">
        <v>12289</v>
      </c>
      <c r="AA27" s="20">
        <v>12014</v>
      </c>
      <c r="AB27" s="20">
        <v>11670</v>
      </c>
      <c r="AC27" s="20">
        <v>11460</v>
      </c>
      <c r="AD27" s="20">
        <v>11404</v>
      </c>
      <c r="AE27" s="20">
        <v>11474</v>
      </c>
      <c r="AF27" s="20">
        <v>11506</v>
      </c>
      <c r="AG27" s="20">
        <v>11426</v>
      </c>
      <c r="AH27" s="20">
        <v>11226</v>
      </c>
      <c r="AI27" s="20">
        <v>11070</v>
      </c>
      <c r="AJ27" s="20">
        <v>10818</v>
      </c>
      <c r="AK27" s="20">
        <v>10702</v>
      </c>
      <c r="AL27" s="20">
        <v>10603</v>
      </c>
      <c r="AM27" s="20">
        <v>10743</v>
      </c>
      <c r="AN27" s="20">
        <v>10653</v>
      </c>
      <c r="AO27" s="20">
        <v>10571</v>
      </c>
      <c r="AP27" s="20">
        <v>10399</v>
      </c>
      <c r="AQ27" s="20">
        <v>10202</v>
      </c>
      <c r="AR27" s="20">
        <v>10072</v>
      </c>
      <c r="AS27" s="20">
        <v>9938</v>
      </c>
      <c r="AT27" s="20">
        <v>10083</v>
      </c>
      <c r="AU27" s="20">
        <v>10143</v>
      </c>
      <c r="AV27" s="20">
        <v>10088</v>
      </c>
      <c r="AW27" s="20">
        <v>9975</v>
      </c>
      <c r="AX27" s="20">
        <v>9799</v>
      </c>
      <c r="AY27" s="20">
        <v>9739</v>
      </c>
      <c r="AZ27" s="20">
        <v>9938</v>
      </c>
      <c r="BA27" s="20">
        <v>9913</v>
      </c>
    </row>
    <row r="28" spans="1:53" x14ac:dyDescent="0.25">
      <c r="A28" s="19" t="s">
        <v>27</v>
      </c>
      <c r="B28" s="20">
        <v>9968</v>
      </c>
      <c r="C28" s="20">
        <v>9605</v>
      </c>
      <c r="D28" s="20">
        <v>9404</v>
      </c>
      <c r="E28" s="20">
        <v>9357</v>
      </c>
      <c r="F28" s="20">
        <v>9417</v>
      </c>
      <c r="G28" s="20">
        <v>9650</v>
      </c>
      <c r="H28" s="20">
        <v>9743</v>
      </c>
      <c r="I28" s="20">
        <v>10035</v>
      </c>
      <c r="J28" s="20">
        <v>10213</v>
      </c>
      <c r="K28" s="20">
        <v>10297</v>
      </c>
      <c r="L28" s="20">
        <v>10297</v>
      </c>
      <c r="M28" s="20">
        <v>10365</v>
      </c>
      <c r="N28" s="20">
        <v>10691</v>
      </c>
      <c r="O28" s="20">
        <v>10937</v>
      </c>
      <c r="P28" s="20">
        <v>11361</v>
      </c>
      <c r="Q28" s="20">
        <v>11691</v>
      </c>
      <c r="R28" s="20">
        <v>12073</v>
      </c>
      <c r="S28" s="20">
        <v>12544</v>
      </c>
      <c r="T28" s="20">
        <v>13298</v>
      </c>
      <c r="U28" s="20">
        <v>14139</v>
      </c>
      <c r="V28" s="20">
        <v>15020</v>
      </c>
      <c r="W28" s="20">
        <v>15067</v>
      </c>
      <c r="X28" s="20">
        <v>14340</v>
      </c>
      <c r="Y28" s="20">
        <v>13088</v>
      </c>
      <c r="Z28" s="20">
        <v>12344</v>
      </c>
      <c r="AA28" s="20">
        <v>12193</v>
      </c>
      <c r="AB28" s="20">
        <v>12091</v>
      </c>
      <c r="AC28" s="20">
        <v>11889</v>
      </c>
      <c r="AD28" s="20">
        <v>11515</v>
      </c>
      <c r="AE28" s="20">
        <v>11186</v>
      </c>
      <c r="AF28" s="20">
        <v>10913</v>
      </c>
      <c r="AG28" s="20">
        <v>10873</v>
      </c>
      <c r="AH28" s="20">
        <v>10836</v>
      </c>
      <c r="AI28" s="20">
        <v>10737</v>
      </c>
      <c r="AJ28" s="20">
        <v>10651</v>
      </c>
      <c r="AK28" s="20">
        <v>10605</v>
      </c>
      <c r="AL28" s="20">
        <v>10518</v>
      </c>
      <c r="AM28" s="20">
        <v>10272</v>
      </c>
      <c r="AN28" s="20">
        <v>10092</v>
      </c>
      <c r="AO28" s="20">
        <v>10003</v>
      </c>
      <c r="AP28" s="20">
        <v>10102</v>
      </c>
      <c r="AQ28" s="20">
        <v>10151</v>
      </c>
      <c r="AR28" s="20">
        <v>10152</v>
      </c>
      <c r="AS28" s="20">
        <v>9922</v>
      </c>
      <c r="AT28" s="20">
        <v>9811</v>
      </c>
      <c r="AU28" s="20">
        <v>9722</v>
      </c>
      <c r="AV28" s="20">
        <v>9701</v>
      </c>
      <c r="AW28" s="20">
        <v>9650</v>
      </c>
      <c r="AX28" s="20">
        <v>9561</v>
      </c>
      <c r="AY28" s="20">
        <v>9699</v>
      </c>
      <c r="AZ28" s="20">
        <v>9623</v>
      </c>
      <c r="BA28" s="20">
        <v>9565</v>
      </c>
    </row>
    <row r="29" spans="1:53" x14ac:dyDescent="0.25">
      <c r="A29" s="19" t="s">
        <v>28</v>
      </c>
      <c r="B29" s="20">
        <v>9335</v>
      </c>
      <c r="C29" s="20">
        <v>9435</v>
      </c>
      <c r="D29" s="20">
        <v>9381</v>
      </c>
      <c r="E29" s="20">
        <v>9396</v>
      </c>
      <c r="F29" s="20">
        <v>9292</v>
      </c>
      <c r="G29" s="20">
        <v>9526</v>
      </c>
      <c r="H29" s="20">
        <v>9806</v>
      </c>
      <c r="I29" s="20">
        <v>9981</v>
      </c>
      <c r="J29" s="20">
        <v>10002</v>
      </c>
      <c r="K29" s="20">
        <v>10036</v>
      </c>
      <c r="L29" s="20">
        <v>10103</v>
      </c>
      <c r="M29" s="20">
        <v>10159</v>
      </c>
      <c r="N29" s="20">
        <v>10131</v>
      </c>
      <c r="O29" s="20">
        <v>10197</v>
      </c>
      <c r="P29" s="20">
        <v>10446</v>
      </c>
      <c r="Q29" s="20">
        <v>10715</v>
      </c>
      <c r="R29" s="20">
        <v>11015</v>
      </c>
      <c r="S29" s="20">
        <v>11273</v>
      </c>
      <c r="T29" s="20">
        <v>11907</v>
      </c>
      <c r="U29" s="20">
        <v>12871</v>
      </c>
      <c r="V29" s="20">
        <v>14693</v>
      </c>
      <c r="W29" s="20">
        <v>16314</v>
      </c>
      <c r="X29" s="20">
        <v>17031</v>
      </c>
      <c r="Y29" s="20">
        <v>16103</v>
      </c>
      <c r="Z29" s="20">
        <v>14449</v>
      </c>
      <c r="AA29" s="20">
        <v>13167</v>
      </c>
      <c r="AB29" s="20">
        <v>12461</v>
      </c>
      <c r="AC29" s="20">
        <v>12056</v>
      </c>
      <c r="AD29" s="20">
        <v>11642</v>
      </c>
      <c r="AE29" s="20">
        <v>11195</v>
      </c>
      <c r="AF29" s="20">
        <v>10758</v>
      </c>
      <c r="AG29" s="20">
        <v>10416</v>
      </c>
      <c r="AH29" s="20">
        <v>10246</v>
      </c>
      <c r="AI29" s="20">
        <v>10196</v>
      </c>
      <c r="AJ29" s="20">
        <v>10210</v>
      </c>
      <c r="AK29" s="20">
        <v>10115</v>
      </c>
      <c r="AL29" s="20">
        <v>10201</v>
      </c>
      <c r="AM29" s="20">
        <v>10213</v>
      </c>
      <c r="AN29" s="20">
        <v>10252</v>
      </c>
      <c r="AO29" s="20">
        <v>10053</v>
      </c>
      <c r="AP29" s="20">
        <v>9858</v>
      </c>
      <c r="AQ29" s="20">
        <v>9686</v>
      </c>
      <c r="AR29" s="20">
        <v>9724</v>
      </c>
      <c r="AS29" s="20">
        <v>9727</v>
      </c>
      <c r="AT29" s="20">
        <v>9650</v>
      </c>
      <c r="AU29" s="20">
        <v>9553</v>
      </c>
      <c r="AV29" s="20">
        <v>9653</v>
      </c>
      <c r="AW29" s="20">
        <v>9865</v>
      </c>
      <c r="AX29" s="20">
        <v>9738</v>
      </c>
      <c r="AY29" s="20">
        <v>9516</v>
      </c>
      <c r="AZ29" s="20">
        <v>9173</v>
      </c>
      <c r="BA29" s="20">
        <v>9174</v>
      </c>
    </row>
    <row r="30" spans="1:53" x14ac:dyDescent="0.25">
      <c r="A30" s="19" t="s">
        <v>29</v>
      </c>
      <c r="B30" s="20">
        <v>9351</v>
      </c>
      <c r="C30" s="20">
        <v>9561</v>
      </c>
      <c r="D30" s="20">
        <v>9463</v>
      </c>
      <c r="E30" s="20">
        <v>9238</v>
      </c>
      <c r="F30" s="20">
        <v>9187</v>
      </c>
      <c r="G30" s="20">
        <v>9443</v>
      </c>
      <c r="H30" s="20">
        <v>9590</v>
      </c>
      <c r="I30" s="20">
        <v>9752</v>
      </c>
      <c r="J30" s="20">
        <v>9790</v>
      </c>
      <c r="K30" s="20">
        <v>10015</v>
      </c>
      <c r="L30" s="20">
        <v>10002</v>
      </c>
      <c r="M30" s="20">
        <v>10216</v>
      </c>
      <c r="N30" s="20">
        <v>10475</v>
      </c>
      <c r="O30" s="20">
        <v>10688</v>
      </c>
      <c r="P30" s="20">
        <v>10720</v>
      </c>
      <c r="Q30" s="20">
        <v>10555</v>
      </c>
      <c r="R30" s="20">
        <v>10605</v>
      </c>
      <c r="S30" s="20">
        <v>10815</v>
      </c>
      <c r="T30" s="20">
        <v>11088</v>
      </c>
      <c r="U30" s="20">
        <v>11435</v>
      </c>
      <c r="V30" s="20">
        <v>11756</v>
      </c>
      <c r="W30" s="20">
        <v>12028</v>
      </c>
      <c r="X30" s="20">
        <v>11942</v>
      </c>
      <c r="Y30" s="20">
        <v>11592</v>
      </c>
      <c r="Z30" s="20">
        <v>11293</v>
      </c>
      <c r="AA30" s="20">
        <v>11334</v>
      </c>
      <c r="AB30" s="20">
        <v>11483</v>
      </c>
      <c r="AC30" s="20">
        <v>11498</v>
      </c>
      <c r="AD30" s="20">
        <v>11353</v>
      </c>
      <c r="AE30" s="20">
        <v>11306</v>
      </c>
      <c r="AF30" s="20">
        <v>11237</v>
      </c>
      <c r="AG30" s="20">
        <v>11233</v>
      </c>
      <c r="AH30" s="20">
        <v>11218</v>
      </c>
      <c r="AI30" s="20">
        <v>11270</v>
      </c>
      <c r="AJ30" s="20">
        <v>11286</v>
      </c>
      <c r="AK30" s="20">
        <v>11144</v>
      </c>
      <c r="AL30" s="20">
        <v>11089</v>
      </c>
      <c r="AM30" s="20">
        <v>10957</v>
      </c>
      <c r="AN30" s="20">
        <v>10795</v>
      </c>
      <c r="AO30" s="20">
        <v>10488</v>
      </c>
      <c r="AP30" s="20">
        <v>10088</v>
      </c>
      <c r="AQ30" s="20">
        <v>9819</v>
      </c>
      <c r="AR30" s="20">
        <v>9692</v>
      </c>
      <c r="AS30" s="20">
        <v>9767</v>
      </c>
      <c r="AT30" s="20">
        <v>9828</v>
      </c>
      <c r="AU30" s="20">
        <v>9832</v>
      </c>
      <c r="AV30" s="20">
        <v>9733</v>
      </c>
      <c r="AW30" s="20">
        <v>9709</v>
      </c>
      <c r="AX30" s="20">
        <v>9617</v>
      </c>
      <c r="AY30" s="20">
        <v>9629</v>
      </c>
      <c r="AZ30" s="20">
        <v>9581</v>
      </c>
      <c r="BA30" s="20">
        <v>9588</v>
      </c>
    </row>
    <row r="31" spans="1:53" x14ac:dyDescent="0.25">
      <c r="A31" s="19" t="s">
        <v>30</v>
      </c>
      <c r="B31" s="20">
        <v>9603</v>
      </c>
      <c r="C31" s="20">
        <v>9439</v>
      </c>
      <c r="D31" s="20">
        <v>9419</v>
      </c>
      <c r="E31" s="20">
        <v>9416</v>
      </c>
      <c r="F31" s="20">
        <v>9485</v>
      </c>
      <c r="G31" s="20">
        <v>9607</v>
      </c>
      <c r="H31" s="20">
        <v>9649</v>
      </c>
      <c r="I31" s="20">
        <v>9841</v>
      </c>
      <c r="J31" s="20">
        <v>9893</v>
      </c>
      <c r="K31" s="20">
        <v>10053</v>
      </c>
      <c r="L31" s="20">
        <v>10221</v>
      </c>
      <c r="M31" s="20">
        <v>10385</v>
      </c>
      <c r="N31" s="20">
        <v>10462</v>
      </c>
      <c r="O31" s="20">
        <v>10524</v>
      </c>
      <c r="P31" s="20">
        <v>10530</v>
      </c>
      <c r="Q31" s="20">
        <v>10668</v>
      </c>
      <c r="R31" s="20">
        <v>10819</v>
      </c>
      <c r="S31" s="20">
        <v>11256</v>
      </c>
      <c r="T31" s="20">
        <v>11700</v>
      </c>
      <c r="U31" s="20">
        <v>12578</v>
      </c>
      <c r="V31" s="20">
        <v>14257</v>
      </c>
      <c r="W31" s="20">
        <v>16390</v>
      </c>
      <c r="X31" s="20">
        <v>15347</v>
      </c>
      <c r="Y31" s="20">
        <v>13938</v>
      </c>
      <c r="Z31" s="20">
        <v>12729</v>
      </c>
      <c r="AA31" s="20">
        <v>12041</v>
      </c>
      <c r="AB31" s="20">
        <v>11759</v>
      </c>
      <c r="AC31" s="20">
        <v>11686</v>
      </c>
      <c r="AD31" s="20">
        <v>11590</v>
      </c>
      <c r="AE31" s="20">
        <v>11347</v>
      </c>
      <c r="AF31" s="20">
        <v>11065</v>
      </c>
      <c r="AG31" s="20">
        <v>10738</v>
      </c>
      <c r="AH31" s="20">
        <v>10498</v>
      </c>
      <c r="AI31" s="20">
        <v>10205</v>
      </c>
      <c r="AJ31" s="20">
        <v>10093</v>
      </c>
      <c r="AK31" s="20">
        <v>9999</v>
      </c>
      <c r="AL31" s="20">
        <v>9924</v>
      </c>
      <c r="AM31" s="20">
        <v>9760</v>
      </c>
      <c r="AN31" s="20">
        <v>9560</v>
      </c>
      <c r="AO31" s="20">
        <v>9573</v>
      </c>
      <c r="AP31" s="20">
        <v>9625</v>
      </c>
      <c r="AQ31" s="20">
        <v>9586</v>
      </c>
      <c r="AR31" s="20">
        <v>9509</v>
      </c>
      <c r="AS31" s="20">
        <v>9493</v>
      </c>
      <c r="AT31" s="20">
        <v>9556</v>
      </c>
      <c r="AU31" s="20">
        <v>9536</v>
      </c>
      <c r="AV31" s="20">
        <v>9473</v>
      </c>
      <c r="AW31" s="20">
        <v>9388</v>
      </c>
      <c r="AX31" s="20">
        <v>9288</v>
      </c>
      <c r="AY31" s="20">
        <v>9180</v>
      </c>
      <c r="AZ31" s="20">
        <v>9278</v>
      </c>
      <c r="BA31" s="20">
        <v>9308</v>
      </c>
    </row>
    <row r="32" spans="1:53" x14ac:dyDescent="0.25">
      <c r="A32" s="19" t="s">
        <v>31</v>
      </c>
      <c r="B32" s="20">
        <v>9338</v>
      </c>
      <c r="C32" s="20">
        <v>9250</v>
      </c>
      <c r="D32" s="20">
        <v>9361</v>
      </c>
      <c r="E32" s="20">
        <v>9393</v>
      </c>
      <c r="F32" s="20">
        <v>9362</v>
      </c>
      <c r="G32" s="20">
        <v>9281</v>
      </c>
      <c r="H32" s="20">
        <v>9363</v>
      </c>
      <c r="I32" s="20">
        <v>9564</v>
      </c>
      <c r="J32" s="20">
        <v>9827</v>
      </c>
      <c r="K32" s="20">
        <v>10006</v>
      </c>
      <c r="L32" s="20">
        <v>10092</v>
      </c>
      <c r="M32" s="20">
        <v>10094</v>
      </c>
      <c r="N32" s="20">
        <v>9993</v>
      </c>
      <c r="O32" s="20">
        <v>10105</v>
      </c>
      <c r="P32" s="20">
        <v>10287</v>
      </c>
      <c r="Q32" s="20">
        <v>10567</v>
      </c>
      <c r="R32" s="20">
        <v>10974</v>
      </c>
      <c r="S32" s="20">
        <v>11564</v>
      </c>
      <c r="T32" s="20">
        <v>12873</v>
      </c>
      <c r="U32" s="20">
        <v>14980</v>
      </c>
      <c r="V32" s="20">
        <v>17099</v>
      </c>
      <c r="W32" s="20">
        <v>17646</v>
      </c>
      <c r="X32" s="20">
        <v>16279</v>
      </c>
      <c r="Y32" s="20">
        <v>14227</v>
      </c>
      <c r="Z32" s="20">
        <v>12712</v>
      </c>
      <c r="AA32" s="20">
        <v>11707</v>
      </c>
      <c r="AB32" s="20">
        <v>11110</v>
      </c>
      <c r="AC32" s="20">
        <v>10633</v>
      </c>
      <c r="AD32" s="20">
        <v>10577</v>
      </c>
      <c r="AE32" s="20">
        <v>10368</v>
      </c>
      <c r="AF32" s="20">
        <v>10234</v>
      </c>
      <c r="AG32" s="20">
        <v>9947</v>
      </c>
      <c r="AH32" s="20">
        <v>9845</v>
      </c>
      <c r="AI32" s="20">
        <v>9852</v>
      </c>
      <c r="AJ32" s="20">
        <v>9980</v>
      </c>
      <c r="AK32" s="20">
        <v>10111</v>
      </c>
      <c r="AL32" s="20">
        <v>10114</v>
      </c>
      <c r="AM32" s="20">
        <v>9910</v>
      </c>
      <c r="AN32" s="20">
        <v>9672</v>
      </c>
      <c r="AO32" s="20">
        <v>9483</v>
      </c>
      <c r="AP32" s="20">
        <v>9410</v>
      </c>
      <c r="AQ32" s="20">
        <v>9373</v>
      </c>
      <c r="AR32" s="20">
        <v>9414</v>
      </c>
      <c r="AS32" s="20">
        <v>9463</v>
      </c>
      <c r="AT32" s="20">
        <v>9587</v>
      </c>
      <c r="AU32" s="20">
        <v>9496</v>
      </c>
      <c r="AV32" s="20">
        <v>9383</v>
      </c>
      <c r="AW32" s="20">
        <v>9249</v>
      </c>
      <c r="AX32" s="20">
        <v>9331</v>
      </c>
      <c r="AY32" s="20">
        <v>9350</v>
      </c>
      <c r="AZ32" s="20">
        <v>9256</v>
      </c>
      <c r="BA32" s="20">
        <v>9103</v>
      </c>
    </row>
    <row r="33" spans="1:53" x14ac:dyDescent="0.25">
      <c r="A33" s="19" t="s">
        <v>32</v>
      </c>
      <c r="B33" s="20">
        <v>9016</v>
      </c>
      <c r="C33" s="20">
        <v>9012</v>
      </c>
      <c r="D33" s="20">
        <v>8992</v>
      </c>
      <c r="E33" s="20">
        <v>9038</v>
      </c>
      <c r="F33" s="20">
        <v>9038</v>
      </c>
      <c r="G33" s="20">
        <v>9124</v>
      </c>
      <c r="H33" s="20">
        <v>9171</v>
      </c>
      <c r="I33" s="20">
        <v>9190</v>
      </c>
      <c r="J33" s="20">
        <v>9470</v>
      </c>
      <c r="K33" s="20">
        <v>9639</v>
      </c>
      <c r="L33" s="20">
        <v>9815</v>
      </c>
      <c r="M33" s="20">
        <v>9957</v>
      </c>
      <c r="N33" s="20">
        <v>10205</v>
      </c>
      <c r="O33" s="20">
        <v>10374</v>
      </c>
      <c r="P33" s="20">
        <v>10396</v>
      </c>
      <c r="Q33" s="20">
        <v>10344</v>
      </c>
      <c r="R33" s="20">
        <v>10402</v>
      </c>
      <c r="S33" s="20">
        <v>10325</v>
      </c>
      <c r="T33" s="20">
        <v>10494</v>
      </c>
      <c r="U33" s="20">
        <v>10929</v>
      </c>
      <c r="V33" s="20">
        <v>11630</v>
      </c>
      <c r="W33" s="20">
        <v>11959</v>
      </c>
      <c r="X33" s="20">
        <v>11909</v>
      </c>
      <c r="Y33" s="20">
        <v>11700</v>
      </c>
      <c r="Z33" s="20">
        <v>11541</v>
      </c>
      <c r="AA33" s="20">
        <v>11424</v>
      </c>
      <c r="AB33" s="20">
        <v>11149</v>
      </c>
      <c r="AC33" s="20">
        <v>11015</v>
      </c>
      <c r="AD33" s="20">
        <v>11100</v>
      </c>
      <c r="AE33" s="20">
        <v>11342</v>
      </c>
      <c r="AF33" s="20">
        <v>11379</v>
      </c>
      <c r="AG33" s="20">
        <v>11153</v>
      </c>
      <c r="AH33" s="20">
        <v>10710</v>
      </c>
      <c r="AI33" s="20">
        <v>10497</v>
      </c>
      <c r="AJ33" s="20">
        <v>10317</v>
      </c>
      <c r="AK33" s="20">
        <v>10263</v>
      </c>
      <c r="AL33" s="20">
        <v>10244</v>
      </c>
      <c r="AM33" s="20">
        <v>10241</v>
      </c>
      <c r="AN33" s="20">
        <v>10188</v>
      </c>
      <c r="AO33" s="20">
        <v>10038</v>
      </c>
      <c r="AP33" s="20">
        <v>9872</v>
      </c>
      <c r="AQ33" s="20">
        <v>9686</v>
      </c>
      <c r="AR33" s="20">
        <v>9495</v>
      </c>
      <c r="AS33" s="20">
        <v>9518</v>
      </c>
      <c r="AT33" s="20">
        <v>9492</v>
      </c>
      <c r="AU33" s="20">
        <v>9625</v>
      </c>
      <c r="AV33" s="20">
        <v>9609</v>
      </c>
      <c r="AW33" s="20">
        <v>9487</v>
      </c>
      <c r="AX33" s="20">
        <v>9280</v>
      </c>
      <c r="AY33" s="20">
        <v>9196</v>
      </c>
      <c r="AZ33" s="20">
        <v>9361</v>
      </c>
      <c r="BA33" s="20">
        <v>9302</v>
      </c>
    </row>
    <row r="34" spans="1:53" x14ac:dyDescent="0.25">
      <c r="A34" s="19" t="s">
        <v>33</v>
      </c>
      <c r="B34" s="20">
        <v>9236</v>
      </c>
      <c r="C34" s="20">
        <v>9112</v>
      </c>
      <c r="D34" s="20">
        <v>9138</v>
      </c>
      <c r="E34" s="20">
        <v>9060</v>
      </c>
      <c r="F34" s="20">
        <v>9102</v>
      </c>
      <c r="G34" s="20">
        <v>9333</v>
      </c>
      <c r="H34" s="20">
        <v>9638</v>
      </c>
      <c r="I34" s="20">
        <v>9746</v>
      </c>
      <c r="J34" s="20">
        <v>9749</v>
      </c>
      <c r="K34" s="20">
        <v>9572</v>
      </c>
      <c r="L34" s="20">
        <v>9540</v>
      </c>
      <c r="M34" s="20">
        <v>9512</v>
      </c>
      <c r="N34" s="20">
        <v>9656</v>
      </c>
      <c r="O34" s="20">
        <v>9861</v>
      </c>
      <c r="P34" s="20">
        <v>10092</v>
      </c>
      <c r="Q34" s="20">
        <v>10339</v>
      </c>
      <c r="R34" s="20">
        <v>10436</v>
      </c>
      <c r="S34" s="20">
        <v>10463</v>
      </c>
      <c r="T34" s="20">
        <v>10646</v>
      </c>
      <c r="U34" s="20">
        <v>11276</v>
      </c>
      <c r="V34" s="20">
        <v>12128</v>
      </c>
      <c r="W34" s="20">
        <v>12781</v>
      </c>
      <c r="X34" s="20">
        <v>12928</v>
      </c>
      <c r="Y34" s="20">
        <v>12624</v>
      </c>
      <c r="Z34" s="20">
        <v>12108</v>
      </c>
      <c r="AA34" s="20">
        <v>11621</v>
      </c>
      <c r="AB34" s="20">
        <v>11179</v>
      </c>
      <c r="AC34" s="20">
        <v>10958</v>
      </c>
      <c r="AD34" s="20">
        <v>10796</v>
      </c>
      <c r="AE34" s="20">
        <v>10850</v>
      </c>
      <c r="AF34" s="20">
        <v>10801</v>
      </c>
      <c r="AG34" s="20">
        <v>10785</v>
      </c>
      <c r="AH34" s="20">
        <v>10484</v>
      </c>
      <c r="AI34" s="20">
        <v>10306</v>
      </c>
      <c r="AJ34" s="20">
        <v>10119</v>
      </c>
      <c r="AK34" s="20">
        <v>10197</v>
      </c>
      <c r="AL34" s="20">
        <v>10116</v>
      </c>
      <c r="AM34" s="20">
        <v>10028</v>
      </c>
      <c r="AN34" s="20">
        <v>9852</v>
      </c>
      <c r="AO34" s="20">
        <v>9773</v>
      </c>
      <c r="AP34" s="20">
        <v>9643</v>
      </c>
      <c r="AQ34" s="20">
        <v>9619</v>
      </c>
      <c r="AR34" s="20">
        <v>9606</v>
      </c>
      <c r="AS34" s="20">
        <v>9615</v>
      </c>
      <c r="AT34" s="20">
        <v>9615</v>
      </c>
      <c r="AU34" s="20">
        <v>9519</v>
      </c>
      <c r="AV34" s="20">
        <v>9560</v>
      </c>
      <c r="AW34" s="20">
        <v>9506</v>
      </c>
      <c r="AX34" s="20">
        <v>9522</v>
      </c>
      <c r="AY34" s="20">
        <v>9401</v>
      </c>
      <c r="AZ34" s="20">
        <v>9523</v>
      </c>
      <c r="BA34" s="20">
        <v>9443</v>
      </c>
    </row>
    <row r="35" spans="1:53" x14ac:dyDescent="0.25">
      <c r="A35" s="19" t="s">
        <v>34</v>
      </c>
      <c r="B35" s="20">
        <v>9455</v>
      </c>
      <c r="C35" s="20">
        <v>9221</v>
      </c>
      <c r="D35" s="20">
        <v>9166</v>
      </c>
      <c r="E35" s="20">
        <v>9105</v>
      </c>
      <c r="F35" s="20">
        <v>9185</v>
      </c>
      <c r="G35" s="20">
        <v>9270</v>
      </c>
      <c r="H35" s="20">
        <v>9421</v>
      </c>
      <c r="I35" s="20">
        <v>9567</v>
      </c>
      <c r="J35" s="20">
        <v>9666</v>
      </c>
      <c r="K35" s="20">
        <v>9852</v>
      </c>
      <c r="L35" s="20">
        <v>10112</v>
      </c>
      <c r="M35" s="20">
        <v>10397</v>
      </c>
      <c r="N35" s="20">
        <v>10381</v>
      </c>
      <c r="O35" s="20">
        <v>10304</v>
      </c>
      <c r="P35" s="20">
        <v>10179</v>
      </c>
      <c r="Q35" s="20">
        <v>10192</v>
      </c>
      <c r="R35" s="20">
        <v>10230</v>
      </c>
      <c r="S35" s="20">
        <v>10523</v>
      </c>
      <c r="T35" s="20">
        <v>10960</v>
      </c>
      <c r="U35" s="20">
        <v>11545</v>
      </c>
      <c r="V35" s="20">
        <v>11916</v>
      </c>
      <c r="W35" s="20">
        <v>12086</v>
      </c>
      <c r="X35" s="20">
        <v>11984</v>
      </c>
      <c r="Y35" s="20">
        <v>11755</v>
      </c>
      <c r="Z35" s="20">
        <v>11419</v>
      </c>
      <c r="AA35" s="20">
        <v>11184</v>
      </c>
      <c r="AB35" s="20">
        <v>11039</v>
      </c>
      <c r="AC35" s="20">
        <v>11112</v>
      </c>
      <c r="AD35" s="20">
        <v>11098</v>
      </c>
      <c r="AE35" s="20">
        <v>11146</v>
      </c>
      <c r="AF35" s="20">
        <v>10960</v>
      </c>
      <c r="AG35" s="20">
        <v>10741</v>
      </c>
      <c r="AH35" s="20">
        <v>10567</v>
      </c>
      <c r="AI35" s="20">
        <v>10502</v>
      </c>
      <c r="AJ35" s="20">
        <v>10514</v>
      </c>
      <c r="AK35" s="20">
        <v>10589</v>
      </c>
      <c r="AL35" s="20">
        <v>10529</v>
      </c>
      <c r="AM35" s="20">
        <v>10408</v>
      </c>
      <c r="AN35" s="20">
        <v>10109</v>
      </c>
      <c r="AO35" s="20">
        <v>9989</v>
      </c>
      <c r="AP35" s="20">
        <v>9856</v>
      </c>
      <c r="AQ35" s="20">
        <v>9801</v>
      </c>
      <c r="AR35" s="20">
        <v>9698</v>
      </c>
      <c r="AS35" s="20">
        <v>9571</v>
      </c>
      <c r="AT35" s="20">
        <v>9412</v>
      </c>
      <c r="AU35" s="20">
        <v>9318</v>
      </c>
      <c r="AV35" s="20">
        <v>9208</v>
      </c>
      <c r="AW35" s="20">
        <v>9277</v>
      </c>
      <c r="AX35" s="20">
        <v>9420</v>
      </c>
      <c r="AY35" s="20">
        <v>9416</v>
      </c>
      <c r="AZ35" s="20">
        <v>9320</v>
      </c>
      <c r="BA35" s="20">
        <v>9417</v>
      </c>
    </row>
    <row r="36" spans="1:53" x14ac:dyDescent="0.25">
      <c r="A36" s="19" t="s">
        <v>35</v>
      </c>
      <c r="B36" s="20">
        <v>9900</v>
      </c>
      <c r="C36" s="20">
        <v>9968</v>
      </c>
      <c r="D36" s="20">
        <v>9610</v>
      </c>
      <c r="E36" s="20">
        <v>9215</v>
      </c>
      <c r="F36" s="20">
        <v>9167</v>
      </c>
      <c r="G36" s="20">
        <v>9369</v>
      </c>
      <c r="H36" s="20">
        <v>9421</v>
      </c>
      <c r="I36" s="20">
        <v>9558</v>
      </c>
      <c r="J36" s="20">
        <v>9662</v>
      </c>
      <c r="K36" s="20">
        <v>9760</v>
      </c>
      <c r="L36" s="20">
        <v>9892</v>
      </c>
      <c r="M36" s="20">
        <v>10254</v>
      </c>
      <c r="N36" s="20">
        <v>10784</v>
      </c>
      <c r="O36" s="20">
        <v>11174</v>
      </c>
      <c r="P36" s="20">
        <v>11125</v>
      </c>
      <c r="Q36" s="20">
        <v>11000</v>
      </c>
      <c r="R36" s="20">
        <v>10917</v>
      </c>
      <c r="S36" s="20">
        <v>11110</v>
      </c>
      <c r="T36" s="20">
        <v>11329</v>
      </c>
      <c r="U36" s="20">
        <v>11722</v>
      </c>
      <c r="V36" s="20">
        <v>12056</v>
      </c>
      <c r="W36" s="20">
        <v>12393</v>
      </c>
      <c r="X36" s="20">
        <v>12386</v>
      </c>
      <c r="Y36" s="20">
        <v>12033</v>
      </c>
      <c r="Z36" s="20">
        <v>11480</v>
      </c>
      <c r="AA36" s="20">
        <v>11095</v>
      </c>
      <c r="AB36" s="20">
        <v>10784</v>
      </c>
      <c r="AC36" s="20">
        <v>10420</v>
      </c>
      <c r="AD36" s="20">
        <v>10300</v>
      </c>
      <c r="AE36" s="20">
        <v>10349</v>
      </c>
      <c r="AF36" s="20">
        <v>10433</v>
      </c>
      <c r="AG36" s="20">
        <v>10376</v>
      </c>
      <c r="AH36" s="20">
        <v>10224</v>
      </c>
      <c r="AI36" s="20">
        <v>10153</v>
      </c>
      <c r="AJ36" s="20">
        <v>9971</v>
      </c>
      <c r="AK36" s="20">
        <v>9819</v>
      </c>
      <c r="AL36" s="20">
        <v>9726</v>
      </c>
      <c r="AM36" s="20">
        <v>9594</v>
      </c>
      <c r="AN36" s="20">
        <v>9527</v>
      </c>
      <c r="AO36" s="20">
        <v>9416</v>
      </c>
      <c r="AP36" s="20">
        <v>9376</v>
      </c>
      <c r="AQ36" s="20">
        <v>9345</v>
      </c>
      <c r="AR36" s="20">
        <v>9312</v>
      </c>
      <c r="AS36" s="20">
        <v>9332</v>
      </c>
      <c r="AT36" s="20">
        <v>9225</v>
      </c>
      <c r="AU36" s="20">
        <v>9213</v>
      </c>
      <c r="AV36" s="20">
        <v>9115</v>
      </c>
      <c r="AW36" s="20">
        <v>9153</v>
      </c>
      <c r="AX36" s="20">
        <v>9133</v>
      </c>
      <c r="AY36" s="20">
        <v>9118</v>
      </c>
      <c r="AZ36" s="20">
        <v>9063</v>
      </c>
      <c r="BA36" s="20">
        <v>9121</v>
      </c>
    </row>
    <row r="37" spans="1:53" x14ac:dyDescent="0.25">
      <c r="A37" s="19" t="s">
        <v>36</v>
      </c>
      <c r="B37" s="20">
        <v>9197</v>
      </c>
      <c r="C37" s="20">
        <v>9119</v>
      </c>
      <c r="D37" s="20">
        <v>8970</v>
      </c>
      <c r="E37" s="20">
        <v>8882</v>
      </c>
      <c r="F37" s="20">
        <v>9025</v>
      </c>
      <c r="G37" s="20">
        <v>8995</v>
      </c>
      <c r="H37" s="20">
        <v>9006</v>
      </c>
      <c r="I37" s="20">
        <v>9039</v>
      </c>
      <c r="J37" s="20">
        <v>9190</v>
      </c>
      <c r="K37" s="20">
        <v>9430</v>
      </c>
      <c r="L37" s="20">
        <v>9569</v>
      </c>
      <c r="M37" s="20">
        <v>9707</v>
      </c>
      <c r="N37" s="20">
        <v>9601</v>
      </c>
      <c r="O37" s="20">
        <v>9514</v>
      </c>
      <c r="P37" s="20">
        <v>9551</v>
      </c>
      <c r="Q37" s="20">
        <v>9706</v>
      </c>
      <c r="R37" s="20">
        <v>9896</v>
      </c>
      <c r="S37" s="20">
        <v>10001</v>
      </c>
      <c r="T37" s="20">
        <v>10251</v>
      </c>
      <c r="U37" s="20">
        <v>10686</v>
      </c>
      <c r="V37" s="20">
        <v>11365</v>
      </c>
      <c r="W37" s="20">
        <v>12300</v>
      </c>
      <c r="X37" s="20">
        <v>12056</v>
      </c>
      <c r="Y37" s="20">
        <v>11641</v>
      </c>
      <c r="Z37" s="20">
        <v>11268</v>
      </c>
      <c r="AA37" s="20">
        <v>11125</v>
      </c>
      <c r="AB37" s="20">
        <v>11012</v>
      </c>
      <c r="AC37" s="20">
        <v>11080</v>
      </c>
      <c r="AD37" s="20">
        <v>11300</v>
      </c>
      <c r="AE37" s="20">
        <v>11473</v>
      </c>
      <c r="AF37" s="20">
        <v>11482</v>
      </c>
      <c r="AG37" s="20">
        <v>11238</v>
      </c>
      <c r="AH37" s="20">
        <v>10807</v>
      </c>
      <c r="AI37" s="20">
        <v>10404</v>
      </c>
      <c r="AJ37" s="20">
        <v>10133</v>
      </c>
      <c r="AK37" s="20">
        <v>9991</v>
      </c>
      <c r="AL37" s="20">
        <v>9904</v>
      </c>
      <c r="AM37" s="20">
        <v>9760</v>
      </c>
      <c r="AN37" s="20">
        <v>9682</v>
      </c>
      <c r="AO37" s="20">
        <v>9656</v>
      </c>
      <c r="AP37" s="20">
        <v>9657</v>
      </c>
      <c r="AQ37" s="20">
        <v>9516</v>
      </c>
      <c r="AR37" s="20">
        <v>9225</v>
      </c>
      <c r="AS37" s="20">
        <v>9032</v>
      </c>
      <c r="AT37" s="20">
        <v>9166</v>
      </c>
      <c r="AU37" s="20">
        <v>9187</v>
      </c>
      <c r="AV37" s="20">
        <v>9092</v>
      </c>
      <c r="AW37" s="20">
        <v>8959</v>
      </c>
      <c r="AX37" s="20">
        <v>8855</v>
      </c>
      <c r="AY37" s="20">
        <v>8852</v>
      </c>
      <c r="AZ37" s="20">
        <v>8673</v>
      </c>
      <c r="BA37" s="20">
        <v>8749</v>
      </c>
    </row>
    <row r="38" spans="1:53" x14ac:dyDescent="0.25">
      <c r="A38" s="19" t="s">
        <v>37</v>
      </c>
      <c r="B38" s="20">
        <v>8780</v>
      </c>
      <c r="C38" s="20">
        <v>8750</v>
      </c>
      <c r="D38" s="20">
        <v>8763</v>
      </c>
      <c r="E38" s="20">
        <v>8720</v>
      </c>
      <c r="F38" s="20">
        <v>8707</v>
      </c>
      <c r="G38" s="20">
        <v>8704</v>
      </c>
      <c r="H38" s="20">
        <v>8730</v>
      </c>
      <c r="I38" s="20">
        <v>8922</v>
      </c>
      <c r="J38" s="20">
        <v>8981</v>
      </c>
      <c r="K38" s="20">
        <v>9094</v>
      </c>
      <c r="L38" s="20">
        <v>9183</v>
      </c>
      <c r="M38" s="20">
        <v>9252</v>
      </c>
      <c r="N38" s="20">
        <v>9317</v>
      </c>
      <c r="O38" s="20">
        <v>9379</v>
      </c>
      <c r="P38" s="20">
        <v>9636</v>
      </c>
      <c r="Q38" s="20">
        <v>10016</v>
      </c>
      <c r="R38" s="20">
        <v>10258</v>
      </c>
      <c r="S38" s="20">
        <v>10449</v>
      </c>
      <c r="T38" s="20">
        <v>10540</v>
      </c>
      <c r="U38" s="20">
        <v>10803</v>
      </c>
      <c r="V38" s="20">
        <v>10977</v>
      </c>
      <c r="W38" s="20">
        <v>11102</v>
      </c>
      <c r="X38" s="20">
        <v>11044</v>
      </c>
      <c r="Y38" s="20">
        <v>10724</v>
      </c>
      <c r="Z38" s="20">
        <v>10534</v>
      </c>
      <c r="AA38" s="20">
        <v>10460</v>
      </c>
      <c r="AB38" s="20">
        <v>10708</v>
      </c>
      <c r="AC38" s="20">
        <v>10784</v>
      </c>
      <c r="AD38" s="20">
        <v>10844</v>
      </c>
      <c r="AE38" s="20">
        <v>10888</v>
      </c>
      <c r="AF38" s="20">
        <v>10811</v>
      </c>
      <c r="AG38" s="20">
        <v>10842</v>
      </c>
      <c r="AH38" s="20">
        <v>10746</v>
      </c>
      <c r="AI38" s="20">
        <v>10649</v>
      </c>
      <c r="AJ38" s="20">
        <v>10443</v>
      </c>
      <c r="AK38" s="20">
        <v>10190</v>
      </c>
      <c r="AL38" s="20">
        <v>9990</v>
      </c>
      <c r="AM38" s="20">
        <v>9724</v>
      </c>
      <c r="AN38" s="20">
        <v>9515</v>
      </c>
      <c r="AO38" s="20">
        <v>9343</v>
      </c>
      <c r="AP38" s="20">
        <v>9232</v>
      </c>
      <c r="AQ38" s="20">
        <v>9119</v>
      </c>
      <c r="AR38" s="20">
        <v>9240</v>
      </c>
      <c r="AS38" s="20">
        <v>9295</v>
      </c>
      <c r="AT38" s="20">
        <v>9267</v>
      </c>
      <c r="AU38" s="20">
        <v>9086</v>
      </c>
      <c r="AV38" s="20">
        <v>9092</v>
      </c>
      <c r="AW38" s="20">
        <v>8884</v>
      </c>
      <c r="AX38" s="20">
        <v>9128</v>
      </c>
      <c r="AY38" s="20">
        <v>9137</v>
      </c>
      <c r="AZ38" s="20">
        <v>9211</v>
      </c>
      <c r="BA38" s="20">
        <v>8868</v>
      </c>
    </row>
    <row r="39" spans="1:53" x14ac:dyDescent="0.25">
      <c r="A39" s="19" t="s">
        <v>38</v>
      </c>
      <c r="B39" s="20">
        <v>8596</v>
      </c>
      <c r="C39" s="20">
        <v>8608</v>
      </c>
      <c r="D39" s="20">
        <v>8622</v>
      </c>
      <c r="E39" s="20">
        <v>8641</v>
      </c>
      <c r="F39" s="20">
        <v>8705</v>
      </c>
      <c r="G39" s="20">
        <v>8708</v>
      </c>
      <c r="H39" s="20">
        <v>8657</v>
      </c>
      <c r="I39" s="20">
        <v>8641</v>
      </c>
      <c r="J39" s="20">
        <v>8753</v>
      </c>
      <c r="K39" s="20">
        <v>8970</v>
      </c>
      <c r="L39" s="20">
        <v>9218</v>
      </c>
      <c r="M39" s="20">
        <v>9374</v>
      </c>
      <c r="N39" s="20">
        <v>9542</v>
      </c>
      <c r="O39" s="20">
        <v>9665</v>
      </c>
      <c r="P39" s="20">
        <v>9775</v>
      </c>
      <c r="Q39" s="20">
        <v>9790</v>
      </c>
      <c r="R39" s="20">
        <v>9759</v>
      </c>
      <c r="S39" s="20">
        <v>9745</v>
      </c>
      <c r="T39" s="20">
        <v>9826</v>
      </c>
      <c r="U39" s="20">
        <v>10101</v>
      </c>
      <c r="V39" s="20">
        <v>10503</v>
      </c>
      <c r="W39" s="20">
        <v>10832</v>
      </c>
      <c r="X39" s="20">
        <v>10868</v>
      </c>
      <c r="Y39" s="20">
        <v>10676</v>
      </c>
      <c r="Z39" s="20">
        <v>10637</v>
      </c>
      <c r="AA39" s="20">
        <v>10775</v>
      </c>
      <c r="AB39" s="20">
        <v>11172</v>
      </c>
      <c r="AC39" s="20">
        <v>11365</v>
      </c>
      <c r="AD39" s="20">
        <v>11339</v>
      </c>
      <c r="AE39" s="20">
        <v>10925</v>
      </c>
      <c r="AF39" s="20">
        <v>10494</v>
      </c>
      <c r="AG39" s="20">
        <v>10180</v>
      </c>
      <c r="AH39" s="20">
        <v>10026</v>
      </c>
      <c r="AI39" s="20">
        <v>10038</v>
      </c>
      <c r="AJ39" s="20">
        <v>9995</v>
      </c>
      <c r="AK39" s="20">
        <v>9910</v>
      </c>
      <c r="AL39" s="20">
        <v>9694</v>
      </c>
      <c r="AM39" s="20">
        <v>9434</v>
      </c>
      <c r="AN39" s="20">
        <v>9307</v>
      </c>
      <c r="AO39" s="20">
        <v>9209</v>
      </c>
      <c r="AP39" s="20">
        <v>9257</v>
      </c>
      <c r="AQ39" s="20">
        <v>9171</v>
      </c>
      <c r="AR39" s="20">
        <v>9125</v>
      </c>
      <c r="AS39" s="20">
        <v>9107</v>
      </c>
      <c r="AT39" s="20">
        <v>9002</v>
      </c>
      <c r="AU39" s="20">
        <v>8962</v>
      </c>
      <c r="AV39" s="20">
        <v>8805</v>
      </c>
      <c r="AW39" s="20">
        <v>8878</v>
      </c>
      <c r="AX39" s="20">
        <v>8866</v>
      </c>
      <c r="AY39" s="20">
        <v>8873</v>
      </c>
      <c r="AZ39" s="20">
        <v>8819</v>
      </c>
      <c r="BA39" s="20">
        <v>8750</v>
      </c>
    </row>
    <row r="40" spans="1:53" x14ac:dyDescent="0.25">
      <c r="A40" s="19" t="s">
        <v>39</v>
      </c>
      <c r="B40" s="20">
        <v>8725</v>
      </c>
      <c r="C40" s="20">
        <v>8717</v>
      </c>
      <c r="D40" s="20">
        <v>8705</v>
      </c>
      <c r="E40" s="20">
        <v>8685</v>
      </c>
      <c r="F40" s="20">
        <v>8598</v>
      </c>
      <c r="G40" s="20">
        <v>8690</v>
      </c>
      <c r="H40" s="20">
        <v>8799</v>
      </c>
      <c r="I40" s="20">
        <v>8985</v>
      </c>
      <c r="J40" s="20">
        <v>9061</v>
      </c>
      <c r="K40" s="20">
        <v>9109</v>
      </c>
      <c r="L40" s="20">
        <v>9279</v>
      </c>
      <c r="M40" s="20">
        <v>9428</v>
      </c>
      <c r="N40" s="20">
        <v>9542</v>
      </c>
      <c r="O40" s="20">
        <v>9587</v>
      </c>
      <c r="P40" s="20">
        <v>9769</v>
      </c>
      <c r="Q40" s="20">
        <v>10063</v>
      </c>
      <c r="R40" s="20">
        <v>10374</v>
      </c>
      <c r="S40" s="20">
        <v>10429</v>
      </c>
      <c r="T40" s="20">
        <v>10545</v>
      </c>
      <c r="U40" s="20">
        <v>10893</v>
      </c>
      <c r="V40" s="20">
        <v>11451</v>
      </c>
      <c r="W40" s="20">
        <v>11833</v>
      </c>
      <c r="X40" s="20">
        <v>11702</v>
      </c>
      <c r="Y40" s="20">
        <v>11146</v>
      </c>
      <c r="Z40" s="20">
        <v>10555</v>
      </c>
      <c r="AA40" s="20">
        <v>10226</v>
      </c>
      <c r="AB40" s="20">
        <v>10023</v>
      </c>
      <c r="AC40" s="20">
        <v>10160</v>
      </c>
      <c r="AD40" s="20">
        <v>10189</v>
      </c>
      <c r="AE40" s="20">
        <v>10333</v>
      </c>
      <c r="AF40" s="20">
        <v>10198</v>
      </c>
      <c r="AG40" s="20">
        <v>10062</v>
      </c>
      <c r="AH40" s="20">
        <v>10101</v>
      </c>
      <c r="AI40" s="20">
        <v>10227</v>
      </c>
      <c r="AJ40" s="20">
        <v>10365</v>
      </c>
      <c r="AK40" s="20">
        <v>10289</v>
      </c>
      <c r="AL40" s="20">
        <v>10157</v>
      </c>
      <c r="AM40" s="20">
        <v>9927</v>
      </c>
      <c r="AN40" s="20">
        <v>9656</v>
      </c>
      <c r="AO40" s="20">
        <v>9337</v>
      </c>
      <c r="AP40" s="20">
        <v>9154</v>
      </c>
      <c r="AQ40" s="20">
        <v>9064</v>
      </c>
      <c r="AR40" s="20">
        <v>8946</v>
      </c>
      <c r="AS40" s="20">
        <v>8823</v>
      </c>
      <c r="AT40" s="20">
        <v>8787</v>
      </c>
      <c r="AU40" s="20">
        <v>8788</v>
      </c>
      <c r="AV40" s="20">
        <v>8786</v>
      </c>
      <c r="AW40" s="20">
        <v>8667</v>
      </c>
      <c r="AX40" s="20">
        <v>8635</v>
      </c>
      <c r="AY40" s="20">
        <v>8611</v>
      </c>
      <c r="AZ40" s="20">
        <v>8748</v>
      </c>
      <c r="BA40" s="20">
        <v>8645</v>
      </c>
    </row>
    <row r="41" spans="1:53" x14ac:dyDescent="0.25">
      <c r="A41" s="19" t="s">
        <v>40</v>
      </c>
      <c r="B41" s="20">
        <v>8521</v>
      </c>
      <c r="C41" s="20">
        <v>8371</v>
      </c>
      <c r="D41" s="20">
        <v>8431</v>
      </c>
      <c r="E41" s="20">
        <v>8454</v>
      </c>
      <c r="F41" s="20">
        <v>8502</v>
      </c>
      <c r="G41" s="20">
        <v>8530</v>
      </c>
      <c r="H41" s="20">
        <v>8650</v>
      </c>
      <c r="I41" s="20">
        <v>8857</v>
      </c>
      <c r="J41" s="20">
        <v>9137</v>
      </c>
      <c r="K41" s="20">
        <v>9326</v>
      </c>
      <c r="L41" s="20">
        <v>9310</v>
      </c>
      <c r="M41" s="20">
        <v>9339</v>
      </c>
      <c r="N41" s="20">
        <v>9581</v>
      </c>
      <c r="O41" s="20">
        <v>9779</v>
      </c>
      <c r="P41" s="20">
        <v>9803</v>
      </c>
      <c r="Q41" s="20">
        <v>9821</v>
      </c>
      <c r="R41" s="20">
        <v>10224</v>
      </c>
      <c r="S41" s="20">
        <v>10872</v>
      </c>
      <c r="T41" s="20">
        <v>11707</v>
      </c>
      <c r="U41" s="20">
        <v>12320</v>
      </c>
      <c r="V41" s="20">
        <v>13000</v>
      </c>
      <c r="W41" s="20">
        <v>13254</v>
      </c>
      <c r="X41" s="20">
        <v>13150</v>
      </c>
      <c r="Y41" s="20">
        <v>12543</v>
      </c>
      <c r="Z41" s="20">
        <v>11702</v>
      </c>
      <c r="AA41" s="20">
        <v>11138</v>
      </c>
      <c r="AB41" s="20">
        <v>10748</v>
      </c>
      <c r="AC41" s="20">
        <v>10524</v>
      </c>
      <c r="AD41" s="20">
        <v>10126</v>
      </c>
      <c r="AE41" s="20">
        <v>9826</v>
      </c>
      <c r="AF41" s="20">
        <v>9642</v>
      </c>
      <c r="AG41" s="20">
        <v>9493</v>
      </c>
      <c r="AH41" s="20">
        <v>9417</v>
      </c>
      <c r="AI41" s="20">
        <v>9353</v>
      </c>
      <c r="AJ41" s="20">
        <v>9467</v>
      </c>
      <c r="AK41" s="20">
        <v>9393</v>
      </c>
      <c r="AL41" s="20">
        <v>9214</v>
      </c>
      <c r="AM41" s="20">
        <v>8996</v>
      </c>
      <c r="AN41" s="20">
        <v>8827</v>
      </c>
      <c r="AO41" s="20">
        <v>8799</v>
      </c>
      <c r="AP41" s="20">
        <v>8782</v>
      </c>
      <c r="AQ41" s="20">
        <v>8852</v>
      </c>
      <c r="AR41" s="20">
        <v>8787</v>
      </c>
      <c r="AS41" s="20">
        <v>8726</v>
      </c>
      <c r="AT41" s="20">
        <v>8597</v>
      </c>
      <c r="AU41" s="20">
        <v>8538</v>
      </c>
      <c r="AV41" s="20">
        <v>8599</v>
      </c>
      <c r="AW41" s="20">
        <v>8450</v>
      </c>
      <c r="AX41" s="20">
        <v>8442</v>
      </c>
      <c r="AY41" s="20">
        <v>8274</v>
      </c>
      <c r="AZ41" s="20">
        <v>8323</v>
      </c>
      <c r="BA41" s="20">
        <v>8345</v>
      </c>
    </row>
    <row r="42" spans="1:53" x14ac:dyDescent="0.25">
      <c r="A42" s="19" t="s">
        <v>41</v>
      </c>
      <c r="B42" s="20">
        <v>8363</v>
      </c>
      <c r="C42" s="20">
        <v>8304</v>
      </c>
      <c r="D42" s="20">
        <v>8204</v>
      </c>
      <c r="E42" s="20">
        <v>8189</v>
      </c>
      <c r="F42" s="20">
        <v>8336</v>
      </c>
      <c r="G42" s="20">
        <v>8438</v>
      </c>
      <c r="H42" s="20">
        <v>8531</v>
      </c>
      <c r="I42" s="20">
        <v>8592</v>
      </c>
      <c r="J42" s="20">
        <v>8782</v>
      </c>
      <c r="K42" s="20">
        <v>8953</v>
      </c>
      <c r="L42" s="20">
        <v>9231</v>
      </c>
      <c r="M42" s="20">
        <v>9367</v>
      </c>
      <c r="N42" s="20">
        <v>9495</v>
      </c>
      <c r="O42" s="20">
        <v>9465</v>
      </c>
      <c r="P42" s="20">
        <v>9463</v>
      </c>
      <c r="Q42" s="20">
        <v>9440</v>
      </c>
      <c r="R42" s="20">
        <v>9576</v>
      </c>
      <c r="S42" s="20">
        <v>9739</v>
      </c>
      <c r="T42" s="20">
        <v>9944</v>
      </c>
      <c r="U42" s="20">
        <v>10385</v>
      </c>
      <c r="V42" s="20">
        <v>10932</v>
      </c>
      <c r="W42" s="20">
        <v>11731</v>
      </c>
      <c r="X42" s="20">
        <v>11546</v>
      </c>
      <c r="Y42" s="20">
        <v>11178</v>
      </c>
      <c r="Z42" s="20">
        <v>10722</v>
      </c>
      <c r="AA42" s="20">
        <v>10397</v>
      </c>
      <c r="AB42" s="20">
        <v>10246</v>
      </c>
      <c r="AC42" s="20">
        <v>10140</v>
      </c>
      <c r="AD42" s="20">
        <v>10008</v>
      </c>
      <c r="AE42" s="20">
        <v>9847</v>
      </c>
      <c r="AF42" s="20">
        <v>9690</v>
      </c>
      <c r="AG42" s="20">
        <v>9644</v>
      </c>
      <c r="AH42" s="20">
        <v>9533</v>
      </c>
      <c r="AI42" s="20">
        <v>9417</v>
      </c>
      <c r="AJ42" s="20">
        <v>9296</v>
      </c>
      <c r="AK42" s="20">
        <v>9279</v>
      </c>
      <c r="AL42" s="20">
        <v>9236</v>
      </c>
      <c r="AM42" s="20">
        <v>9140</v>
      </c>
      <c r="AN42" s="20">
        <v>9056</v>
      </c>
      <c r="AO42" s="20">
        <v>9079</v>
      </c>
      <c r="AP42" s="20">
        <v>9088</v>
      </c>
      <c r="AQ42" s="20">
        <v>9039</v>
      </c>
      <c r="AR42" s="20">
        <v>8786</v>
      </c>
      <c r="AS42" s="20">
        <v>8602</v>
      </c>
      <c r="AT42" s="20">
        <v>8535</v>
      </c>
      <c r="AU42" s="20">
        <v>8696</v>
      </c>
      <c r="AV42" s="20">
        <v>8720</v>
      </c>
      <c r="AW42" s="20">
        <v>8576</v>
      </c>
      <c r="AX42" s="20">
        <v>8298</v>
      </c>
      <c r="AY42" s="20">
        <v>8262</v>
      </c>
      <c r="AZ42" s="20">
        <v>8225</v>
      </c>
      <c r="BA42" s="20">
        <v>8302</v>
      </c>
    </row>
    <row r="43" spans="1:53" x14ac:dyDescent="0.25">
      <c r="A43" s="19" t="s">
        <v>42</v>
      </c>
      <c r="B43" s="20">
        <v>8393</v>
      </c>
      <c r="C43" s="20">
        <v>8473</v>
      </c>
      <c r="D43" s="20">
        <v>8497</v>
      </c>
      <c r="E43" s="20">
        <v>8510</v>
      </c>
      <c r="F43" s="20">
        <v>8538</v>
      </c>
      <c r="G43" s="20">
        <v>8714</v>
      </c>
      <c r="H43" s="20">
        <v>8799</v>
      </c>
      <c r="I43" s="20">
        <v>8998</v>
      </c>
      <c r="J43" s="20">
        <v>9033</v>
      </c>
      <c r="K43" s="20">
        <v>9232</v>
      </c>
      <c r="L43" s="20">
        <v>9329</v>
      </c>
      <c r="M43" s="20">
        <v>9443</v>
      </c>
      <c r="N43" s="20">
        <v>9440</v>
      </c>
      <c r="O43" s="20">
        <v>9398</v>
      </c>
      <c r="P43" s="20">
        <v>9455</v>
      </c>
      <c r="Q43" s="20">
        <v>9752</v>
      </c>
      <c r="R43" s="20">
        <v>10290</v>
      </c>
      <c r="S43" s="20">
        <v>10764</v>
      </c>
      <c r="T43" s="20">
        <v>11257</v>
      </c>
      <c r="U43" s="20">
        <v>11807</v>
      </c>
      <c r="V43" s="20">
        <v>12346</v>
      </c>
      <c r="W43" s="20">
        <v>12324</v>
      </c>
      <c r="X43" s="20">
        <v>11637</v>
      </c>
      <c r="Y43" s="20">
        <v>10777</v>
      </c>
      <c r="Z43" s="20">
        <v>10213</v>
      </c>
      <c r="AA43" s="20">
        <v>10014</v>
      </c>
      <c r="AB43" s="20">
        <v>9849</v>
      </c>
      <c r="AC43" s="20">
        <v>9644</v>
      </c>
      <c r="AD43" s="20">
        <v>9443</v>
      </c>
      <c r="AE43" s="20">
        <v>9541</v>
      </c>
      <c r="AF43" s="20">
        <v>9643</v>
      </c>
      <c r="AG43" s="20">
        <v>9739</v>
      </c>
      <c r="AH43" s="20">
        <v>9555</v>
      </c>
      <c r="AI43" s="20">
        <v>9428</v>
      </c>
      <c r="AJ43" s="20">
        <v>9322</v>
      </c>
      <c r="AK43" s="20">
        <v>9364</v>
      </c>
      <c r="AL43" s="20">
        <v>9265</v>
      </c>
      <c r="AM43" s="20">
        <v>9211</v>
      </c>
      <c r="AN43" s="20">
        <v>9016</v>
      </c>
      <c r="AO43" s="20">
        <v>8957</v>
      </c>
      <c r="AP43" s="20">
        <v>8837</v>
      </c>
      <c r="AQ43" s="20">
        <v>8825</v>
      </c>
      <c r="AR43" s="20">
        <v>8767</v>
      </c>
      <c r="AS43" s="20">
        <v>8742</v>
      </c>
      <c r="AT43" s="20">
        <v>8645</v>
      </c>
      <c r="AU43" s="20">
        <v>8632</v>
      </c>
      <c r="AV43" s="20">
        <v>8646</v>
      </c>
      <c r="AW43" s="20">
        <v>8562</v>
      </c>
      <c r="AX43" s="20">
        <v>8510</v>
      </c>
      <c r="AY43" s="20">
        <v>8460</v>
      </c>
      <c r="AZ43" s="20">
        <v>8587</v>
      </c>
      <c r="BA43" s="20">
        <v>8567</v>
      </c>
    </row>
    <row r="44" spans="1:53" x14ac:dyDescent="0.25">
      <c r="A44" s="19" t="s">
        <v>43</v>
      </c>
      <c r="B44" s="20">
        <v>8418</v>
      </c>
      <c r="C44" s="20">
        <v>8341</v>
      </c>
      <c r="D44" s="20">
        <v>8341</v>
      </c>
      <c r="E44" s="20">
        <v>8467</v>
      </c>
      <c r="F44" s="20">
        <v>8469</v>
      </c>
      <c r="G44" s="20">
        <v>8534</v>
      </c>
      <c r="H44" s="20">
        <v>8662</v>
      </c>
      <c r="I44" s="20">
        <v>8694</v>
      </c>
      <c r="J44" s="20">
        <v>8668</v>
      </c>
      <c r="K44" s="20">
        <v>8653</v>
      </c>
      <c r="L44" s="20">
        <v>8905</v>
      </c>
      <c r="M44" s="20">
        <v>9242</v>
      </c>
      <c r="N44" s="20">
        <v>9308</v>
      </c>
      <c r="O44" s="20">
        <v>9248</v>
      </c>
      <c r="P44" s="20">
        <v>9151</v>
      </c>
      <c r="Q44" s="20">
        <v>9311</v>
      </c>
      <c r="R44" s="20">
        <v>9561</v>
      </c>
      <c r="S44" s="20">
        <v>9999</v>
      </c>
      <c r="T44" s="20">
        <v>10445</v>
      </c>
      <c r="U44" s="20">
        <v>10704</v>
      </c>
      <c r="V44" s="20">
        <v>10780</v>
      </c>
      <c r="W44" s="20">
        <v>10602</v>
      </c>
      <c r="X44" s="20">
        <v>10471</v>
      </c>
      <c r="Y44" s="20">
        <v>10191</v>
      </c>
      <c r="Z44" s="20">
        <v>10137</v>
      </c>
      <c r="AA44" s="20">
        <v>10256</v>
      </c>
      <c r="AB44" s="20">
        <v>10616</v>
      </c>
      <c r="AC44" s="20">
        <v>10874</v>
      </c>
      <c r="AD44" s="20">
        <v>10903</v>
      </c>
      <c r="AE44" s="20">
        <v>10598</v>
      </c>
      <c r="AF44" s="20">
        <v>10278</v>
      </c>
      <c r="AG44" s="20">
        <v>10003</v>
      </c>
      <c r="AH44" s="20">
        <v>9890</v>
      </c>
      <c r="AI44" s="20">
        <v>9805</v>
      </c>
      <c r="AJ44" s="20">
        <v>9806</v>
      </c>
      <c r="AK44" s="20">
        <v>9852</v>
      </c>
      <c r="AL44" s="20">
        <v>9956</v>
      </c>
      <c r="AM44" s="20">
        <v>9806</v>
      </c>
      <c r="AN44" s="20">
        <v>9672</v>
      </c>
      <c r="AO44" s="20">
        <v>9385</v>
      </c>
      <c r="AP44" s="20">
        <v>9454</v>
      </c>
      <c r="AQ44" s="20">
        <v>9277</v>
      </c>
      <c r="AR44" s="20">
        <v>9172</v>
      </c>
      <c r="AS44" s="20">
        <v>8929</v>
      </c>
      <c r="AT44" s="20">
        <v>8850</v>
      </c>
      <c r="AU44" s="20">
        <v>8888</v>
      </c>
      <c r="AV44" s="20">
        <v>8798</v>
      </c>
      <c r="AW44" s="20">
        <v>8757</v>
      </c>
      <c r="AX44" s="20">
        <v>8644</v>
      </c>
      <c r="AY44" s="20">
        <v>8830</v>
      </c>
      <c r="AZ44" s="20">
        <v>8877</v>
      </c>
      <c r="BA44" s="20">
        <v>8953</v>
      </c>
    </row>
    <row r="45" spans="1:53" x14ac:dyDescent="0.25">
      <c r="A45" s="19" t="s">
        <v>44</v>
      </c>
      <c r="B45" s="20">
        <v>8796</v>
      </c>
      <c r="C45" s="20">
        <v>8721</v>
      </c>
      <c r="D45" s="20">
        <v>8559</v>
      </c>
      <c r="E45" s="20">
        <v>8545</v>
      </c>
      <c r="F45" s="20">
        <v>8575</v>
      </c>
      <c r="G45" s="20">
        <v>8716</v>
      </c>
      <c r="H45" s="20">
        <v>8832</v>
      </c>
      <c r="I45" s="20">
        <v>9047</v>
      </c>
      <c r="J45" s="20">
        <v>9246</v>
      </c>
      <c r="K45" s="20">
        <v>9369</v>
      </c>
      <c r="L45" s="20">
        <v>9336</v>
      </c>
      <c r="M45" s="20">
        <v>9387</v>
      </c>
      <c r="N45" s="20">
        <v>9503</v>
      </c>
      <c r="O45" s="20">
        <v>9612</v>
      </c>
      <c r="P45" s="20">
        <v>9644</v>
      </c>
      <c r="Q45" s="20">
        <v>9594</v>
      </c>
      <c r="R45" s="20">
        <v>9776</v>
      </c>
      <c r="S45" s="20">
        <v>10134</v>
      </c>
      <c r="T45" s="20">
        <v>10724</v>
      </c>
      <c r="U45" s="20">
        <v>11138</v>
      </c>
      <c r="V45" s="20">
        <v>11480</v>
      </c>
      <c r="W45" s="20">
        <v>11398</v>
      </c>
      <c r="X45" s="20">
        <v>11300</v>
      </c>
      <c r="Y45" s="20">
        <v>11083</v>
      </c>
      <c r="Z45" s="20">
        <v>11159</v>
      </c>
      <c r="AA45" s="20">
        <v>11120</v>
      </c>
      <c r="AB45" s="20">
        <v>11095</v>
      </c>
      <c r="AC45" s="20">
        <v>10903</v>
      </c>
      <c r="AD45" s="20">
        <v>10987</v>
      </c>
      <c r="AE45" s="20">
        <v>11130</v>
      </c>
      <c r="AF45" s="20">
        <v>11211</v>
      </c>
      <c r="AG45" s="20">
        <v>11178</v>
      </c>
      <c r="AH45" s="20">
        <v>11028</v>
      </c>
      <c r="AI45" s="20">
        <v>11089</v>
      </c>
      <c r="AJ45" s="20">
        <v>11205</v>
      </c>
      <c r="AK45" s="20">
        <v>11072</v>
      </c>
      <c r="AL45" s="20">
        <v>10662</v>
      </c>
      <c r="AM45" s="20">
        <v>10071</v>
      </c>
      <c r="AN45" s="20">
        <v>9657</v>
      </c>
      <c r="AO45" s="20">
        <v>9457</v>
      </c>
      <c r="AP45" s="20">
        <v>9305</v>
      </c>
      <c r="AQ45" s="20">
        <v>9208</v>
      </c>
      <c r="AR45" s="20">
        <v>9003</v>
      </c>
      <c r="AS45" s="20">
        <v>8881</v>
      </c>
      <c r="AT45" s="20">
        <v>8798</v>
      </c>
      <c r="AU45" s="20">
        <v>8673</v>
      </c>
      <c r="AV45" s="20">
        <v>8598</v>
      </c>
      <c r="AW45" s="20">
        <v>8524</v>
      </c>
      <c r="AX45" s="20">
        <v>8699</v>
      </c>
      <c r="AY45" s="20">
        <v>8559</v>
      </c>
      <c r="AZ45" s="20">
        <v>8474</v>
      </c>
      <c r="BA45" s="20">
        <v>8194</v>
      </c>
    </row>
    <row r="46" spans="1:53" x14ac:dyDescent="0.25">
      <c r="A46" s="19" t="s">
        <v>45</v>
      </c>
      <c r="B46" s="20">
        <v>8257</v>
      </c>
      <c r="C46" s="20">
        <v>8260</v>
      </c>
      <c r="D46" s="20">
        <v>8404</v>
      </c>
      <c r="E46" s="20">
        <v>8368</v>
      </c>
      <c r="F46" s="20">
        <v>8409</v>
      </c>
      <c r="G46" s="20">
        <v>8497</v>
      </c>
      <c r="H46" s="20">
        <v>8730</v>
      </c>
      <c r="I46" s="20">
        <v>8962</v>
      </c>
      <c r="J46" s="20">
        <v>8980</v>
      </c>
      <c r="K46" s="20">
        <v>9027</v>
      </c>
      <c r="L46" s="20">
        <v>9049</v>
      </c>
      <c r="M46" s="20">
        <v>9157</v>
      </c>
      <c r="N46" s="20">
        <v>9175</v>
      </c>
      <c r="O46" s="20">
        <v>9225</v>
      </c>
      <c r="P46" s="20">
        <v>9361</v>
      </c>
      <c r="Q46" s="20">
        <v>9540</v>
      </c>
      <c r="R46" s="20">
        <v>9628</v>
      </c>
      <c r="S46" s="20">
        <v>9780</v>
      </c>
      <c r="T46" s="20">
        <v>9867</v>
      </c>
      <c r="U46" s="20">
        <v>10152</v>
      </c>
      <c r="V46" s="20">
        <v>10392</v>
      </c>
      <c r="W46" s="20">
        <v>10583</v>
      </c>
      <c r="X46" s="20">
        <v>10505</v>
      </c>
      <c r="Y46" s="20">
        <v>10221</v>
      </c>
      <c r="Z46" s="20">
        <v>10029</v>
      </c>
      <c r="AA46" s="20">
        <v>10003</v>
      </c>
      <c r="AB46" s="20">
        <v>10156</v>
      </c>
      <c r="AC46" s="20">
        <v>10305</v>
      </c>
      <c r="AD46" s="20">
        <v>10195</v>
      </c>
      <c r="AE46" s="20">
        <v>10029</v>
      </c>
      <c r="AF46" s="20">
        <v>9766</v>
      </c>
      <c r="AG46" s="20">
        <v>9666</v>
      </c>
      <c r="AH46" s="20">
        <v>9557</v>
      </c>
      <c r="AI46" s="20">
        <v>9608</v>
      </c>
      <c r="AJ46" s="20">
        <v>9510</v>
      </c>
      <c r="AK46" s="20">
        <v>9427</v>
      </c>
      <c r="AL46" s="20">
        <v>9312</v>
      </c>
      <c r="AM46" s="20">
        <v>9333</v>
      </c>
      <c r="AN46" s="20">
        <v>9308</v>
      </c>
      <c r="AO46" s="20">
        <v>9113</v>
      </c>
      <c r="AP46" s="20">
        <v>9008</v>
      </c>
      <c r="AQ46" s="20">
        <v>8867</v>
      </c>
      <c r="AR46" s="20">
        <v>8872</v>
      </c>
      <c r="AS46" s="20">
        <v>8923</v>
      </c>
      <c r="AT46" s="20">
        <v>8891</v>
      </c>
      <c r="AU46" s="20">
        <v>8861</v>
      </c>
      <c r="AV46" s="20">
        <v>8749</v>
      </c>
      <c r="AW46" s="20">
        <v>8758</v>
      </c>
      <c r="AX46" s="20">
        <v>8837</v>
      </c>
      <c r="AY46" s="20">
        <v>8900</v>
      </c>
      <c r="AZ46" s="20">
        <v>8883</v>
      </c>
      <c r="BA46" s="20">
        <v>8707</v>
      </c>
    </row>
    <row r="47" spans="1:53" x14ac:dyDescent="0.25">
      <c r="A47" s="19" t="s">
        <v>46</v>
      </c>
      <c r="B47" s="20">
        <v>8555</v>
      </c>
      <c r="C47" s="20">
        <v>8596</v>
      </c>
      <c r="D47" s="20">
        <v>8828</v>
      </c>
      <c r="E47" s="20">
        <v>8980</v>
      </c>
      <c r="F47" s="20">
        <v>8974</v>
      </c>
      <c r="G47" s="20">
        <v>8958</v>
      </c>
      <c r="H47" s="20">
        <v>8875</v>
      </c>
      <c r="I47" s="20">
        <v>9039</v>
      </c>
      <c r="J47" s="20">
        <v>9030</v>
      </c>
      <c r="K47" s="20">
        <v>9303</v>
      </c>
      <c r="L47" s="20">
        <v>9445</v>
      </c>
      <c r="M47" s="20">
        <v>9614</v>
      </c>
      <c r="N47" s="20">
        <v>9584</v>
      </c>
      <c r="O47" s="20">
        <v>9717</v>
      </c>
      <c r="P47" s="20">
        <v>9762</v>
      </c>
      <c r="Q47" s="20">
        <v>9891</v>
      </c>
      <c r="R47" s="20">
        <v>9967</v>
      </c>
      <c r="S47" s="20">
        <v>10452</v>
      </c>
      <c r="T47" s="20">
        <v>11198</v>
      </c>
      <c r="U47" s="20">
        <v>11952</v>
      </c>
      <c r="V47" s="20">
        <v>12945</v>
      </c>
      <c r="W47" s="20">
        <v>13771</v>
      </c>
      <c r="X47" s="20">
        <v>14183</v>
      </c>
      <c r="Y47" s="20">
        <v>13685</v>
      </c>
      <c r="Z47" s="20">
        <v>12952</v>
      </c>
      <c r="AA47" s="20">
        <v>12257</v>
      </c>
      <c r="AB47" s="20">
        <v>11948</v>
      </c>
      <c r="AC47" s="20">
        <v>11687</v>
      </c>
      <c r="AD47" s="20">
        <v>11558</v>
      </c>
      <c r="AE47" s="20">
        <v>11299</v>
      </c>
      <c r="AF47" s="20">
        <v>10991</v>
      </c>
      <c r="AG47" s="20">
        <v>10685</v>
      </c>
      <c r="AH47" s="20">
        <v>10595</v>
      </c>
      <c r="AI47" s="20">
        <v>10588</v>
      </c>
      <c r="AJ47" s="20">
        <v>10567</v>
      </c>
      <c r="AK47" s="20">
        <v>10368</v>
      </c>
      <c r="AL47" s="20">
        <v>10107</v>
      </c>
      <c r="AM47" s="20">
        <v>9923</v>
      </c>
      <c r="AN47" s="20">
        <v>9807</v>
      </c>
      <c r="AO47" s="20">
        <v>9693</v>
      </c>
      <c r="AP47" s="20">
        <v>9609</v>
      </c>
      <c r="AQ47" s="20">
        <v>9455</v>
      </c>
      <c r="AR47" s="20">
        <v>9445</v>
      </c>
      <c r="AS47" s="20">
        <v>9373</v>
      </c>
      <c r="AT47" s="20">
        <v>9306</v>
      </c>
      <c r="AU47" s="20">
        <v>9172</v>
      </c>
      <c r="AV47" s="20">
        <v>9139</v>
      </c>
      <c r="AW47" s="20">
        <v>8972</v>
      </c>
      <c r="AX47" s="20">
        <v>8820</v>
      </c>
      <c r="AY47" s="20">
        <v>8610</v>
      </c>
      <c r="AZ47" s="20">
        <v>8666</v>
      </c>
      <c r="BA47" s="20">
        <v>8830</v>
      </c>
    </row>
    <row r="48" spans="1:53" x14ac:dyDescent="0.25">
      <c r="A48" s="19" t="s">
        <v>47</v>
      </c>
      <c r="B48" s="20">
        <v>9017</v>
      </c>
      <c r="C48" s="20">
        <v>9054</v>
      </c>
      <c r="D48" s="20">
        <v>8937</v>
      </c>
      <c r="E48" s="20">
        <v>8778</v>
      </c>
      <c r="F48" s="20">
        <v>8846</v>
      </c>
      <c r="G48" s="20">
        <v>9005</v>
      </c>
      <c r="H48" s="20">
        <v>9263</v>
      </c>
      <c r="I48" s="20">
        <v>9449</v>
      </c>
      <c r="J48" s="20">
        <v>9572</v>
      </c>
      <c r="K48" s="20">
        <v>9617</v>
      </c>
      <c r="L48" s="20">
        <v>9702</v>
      </c>
      <c r="M48" s="20">
        <v>9797</v>
      </c>
      <c r="N48" s="20">
        <v>9884</v>
      </c>
      <c r="O48" s="20">
        <v>9781</v>
      </c>
      <c r="P48" s="20">
        <v>9678</v>
      </c>
      <c r="Q48" s="20">
        <v>9803</v>
      </c>
      <c r="R48" s="20">
        <v>10050</v>
      </c>
      <c r="S48" s="20">
        <v>10342</v>
      </c>
      <c r="T48" s="20">
        <v>10358</v>
      </c>
      <c r="U48" s="20">
        <v>10358</v>
      </c>
      <c r="V48" s="20">
        <v>10400</v>
      </c>
      <c r="W48" s="20">
        <v>10935</v>
      </c>
      <c r="X48" s="20">
        <v>11212</v>
      </c>
      <c r="Y48" s="20">
        <v>11207</v>
      </c>
      <c r="Z48" s="20">
        <v>11203</v>
      </c>
      <c r="AA48" s="20">
        <v>11105</v>
      </c>
      <c r="AB48" s="20">
        <v>11048</v>
      </c>
      <c r="AC48" s="20">
        <v>11055</v>
      </c>
      <c r="AD48" s="20">
        <v>11080</v>
      </c>
      <c r="AE48" s="20">
        <v>11167</v>
      </c>
      <c r="AF48" s="20">
        <v>11211</v>
      </c>
      <c r="AG48" s="20">
        <v>11169</v>
      </c>
      <c r="AH48" s="20">
        <v>10961</v>
      </c>
      <c r="AI48" s="20">
        <v>10799</v>
      </c>
      <c r="AJ48" s="20">
        <v>10660</v>
      </c>
      <c r="AK48" s="20">
        <v>10499</v>
      </c>
      <c r="AL48" s="20">
        <v>10284</v>
      </c>
      <c r="AM48" s="20">
        <v>9977</v>
      </c>
      <c r="AN48" s="20">
        <v>9933</v>
      </c>
      <c r="AO48" s="20">
        <v>9732</v>
      </c>
      <c r="AP48" s="20">
        <v>9522</v>
      </c>
      <c r="AQ48" s="20">
        <v>9253</v>
      </c>
      <c r="AR48" s="20">
        <v>9262</v>
      </c>
      <c r="AS48" s="20">
        <v>9295</v>
      </c>
      <c r="AT48" s="20">
        <v>9271</v>
      </c>
      <c r="AU48" s="20">
        <v>9016</v>
      </c>
      <c r="AV48" s="20">
        <v>9096</v>
      </c>
      <c r="AW48" s="20">
        <v>9045</v>
      </c>
      <c r="AX48" s="20">
        <v>9470</v>
      </c>
      <c r="AY48" s="20">
        <v>9323</v>
      </c>
      <c r="AZ48" s="20">
        <v>9314</v>
      </c>
      <c r="BA48" s="20">
        <v>9020</v>
      </c>
    </row>
    <row r="49" spans="1:76" x14ac:dyDescent="0.25">
      <c r="A49" s="19" t="s">
        <v>48</v>
      </c>
      <c r="B49" s="20">
        <v>9127</v>
      </c>
      <c r="C49" s="20">
        <v>9216</v>
      </c>
      <c r="D49" s="20">
        <v>9103</v>
      </c>
      <c r="E49" s="20">
        <v>8979</v>
      </c>
      <c r="F49" s="20">
        <v>8910</v>
      </c>
      <c r="G49" s="20">
        <v>8873</v>
      </c>
      <c r="H49" s="20">
        <v>8929</v>
      </c>
      <c r="I49" s="20">
        <v>9070</v>
      </c>
      <c r="J49" s="20">
        <v>9442</v>
      </c>
      <c r="K49" s="20">
        <v>9759</v>
      </c>
      <c r="L49" s="20">
        <v>9997</v>
      </c>
      <c r="M49" s="20">
        <v>10156</v>
      </c>
      <c r="N49" s="20">
        <v>10310</v>
      </c>
      <c r="O49" s="20">
        <v>10511</v>
      </c>
      <c r="P49" s="20">
        <v>10587</v>
      </c>
      <c r="Q49" s="20">
        <v>10623</v>
      </c>
      <c r="R49" s="20">
        <v>10807</v>
      </c>
      <c r="S49" s="20">
        <v>11070</v>
      </c>
      <c r="T49" s="20">
        <v>11331</v>
      </c>
      <c r="U49" s="20">
        <v>11602</v>
      </c>
      <c r="V49" s="20">
        <v>12170</v>
      </c>
      <c r="W49" s="20">
        <v>12855</v>
      </c>
      <c r="X49" s="20">
        <v>13079</v>
      </c>
      <c r="Y49" s="20">
        <v>12865</v>
      </c>
      <c r="Z49" s="20">
        <v>12575</v>
      </c>
      <c r="AA49" s="20">
        <v>12227</v>
      </c>
      <c r="AB49" s="20">
        <v>12055</v>
      </c>
      <c r="AC49" s="20">
        <v>11570</v>
      </c>
      <c r="AD49" s="20">
        <v>11332</v>
      </c>
      <c r="AE49" s="20">
        <v>10945</v>
      </c>
      <c r="AF49" s="20">
        <v>10553</v>
      </c>
      <c r="AG49" s="20">
        <v>10215</v>
      </c>
      <c r="AH49" s="20">
        <v>9999</v>
      </c>
      <c r="AI49" s="20">
        <v>9875</v>
      </c>
      <c r="AJ49" s="20">
        <v>9782</v>
      </c>
      <c r="AK49" s="20">
        <v>9595</v>
      </c>
      <c r="AL49" s="20">
        <v>9644</v>
      </c>
      <c r="AM49" s="20">
        <v>9707</v>
      </c>
      <c r="AN49" s="20">
        <v>9873</v>
      </c>
      <c r="AO49" s="20">
        <v>9860</v>
      </c>
      <c r="AP49" s="20">
        <v>9865</v>
      </c>
      <c r="AQ49" s="20">
        <v>9536</v>
      </c>
      <c r="AR49" s="20">
        <v>9240</v>
      </c>
      <c r="AS49" s="20">
        <v>8979</v>
      </c>
      <c r="AT49" s="20">
        <v>9318</v>
      </c>
      <c r="AU49" s="20">
        <v>9337</v>
      </c>
      <c r="AV49" s="20">
        <v>9347</v>
      </c>
      <c r="AW49" s="20">
        <v>8965</v>
      </c>
      <c r="AX49" s="20">
        <v>8979</v>
      </c>
      <c r="AY49" s="20">
        <v>8866</v>
      </c>
      <c r="AZ49" s="20">
        <v>8890</v>
      </c>
      <c r="BA49" s="20">
        <v>8933</v>
      </c>
    </row>
    <row r="50" spans="1:76" x14ac:dyDescent="0.25">
      <c r="A50" s="19" t="s">
        <v>49</v>
      </c>
      <c r="B50" s="20">
        <v>9091</v>
      </c>
      <c r="C50" s="20">
        <v>9168</v>
      </c>
      <c r="D50" s="20">
        <v>9165</v>
      </c>
      <c r="E50" s="20">
        <v>9123</v>
      </c>
      <c r="F50" s="20">
        <v>9140</v>
      </c>
      <c r="G50" s="20">
        <v>9305</v>
      </c>
      <c r="H50" s="20">
        <v>9532</v>
      </c>
      <c r="I50" s="20">
        <v>9724</v>
      </c>
      <c r="J50" s="20">
        <v>9860</v>
      </c>
      <c r="K50" s="20">
        <v>9907</v>
      </c>
      <c r="L50" s="20">
        <v>9917</v>
      </c>
      <c r="M50" s="20">
        <v>9921</v>
      </c>
      <c r="N50" s="20">
        <v>9939</v>
      </c>
      <c r="O50" s="20">
        <v>10127</v>
      </c>
      <c r="P50" s="20">
        <v>10385</v>
      </c>
      <c r="Q50" s="20">
        <v>10567</v>
      </c>
      <c r="R50" s="20">
        <v>10884</v>
      </c>
      <c r="S50" s="20">
        <v>11254</v>
      </c>
      <c r="T50" s="20">
        <v>11907</v>
      </c>
      <c r="U50" s="20">
        <v>12425</v>
      </c>
      <c r="V50" s="20">
        <v>13192</v>
      </c>
      <c r="W50" s="20">
        <v>13596</v>
      </c>
      <c r="X50" s="20">
        <v>13876</v>
      </c>
      <c r="Y50" s="20">
        <v>13585</v>
      </c>
      <c r="Z50" s="20">
        <v>13229</v>
      </c>
      <c r="AA50" s="20">
        <v>12699</v>
      </c>
      <c r="AB50" s="20">
        <v>12371</v>
      </c>
      <c r="AC50" s="20">
        <v>12159</v>
      </c>
      <c r="AD50" s="20">
        <v>12231</v>
      </c>
      <c r="AE50" s="20">
        <v>12435</v>
      </c>
      <c r="AF50" s="20">
        <v>12489</v>
      </c>
      <c r="AG50" s="20">
        <v>12204</v>
      </c>
      <c r="AH50" s="20">
        <v>11628</v>
      </c>
      <c r="AI50" s="20">
        <v>11132</v>
      </c>
      <c r="AJ50" s="20">
        <v>10767</v>
      </c>
      <c r="AK50" s="20">
        <v>10426</v>
      </c>
      <c r="AL50" s="20">
        <v>9973</v>
      </c>
      <c r="AM50" s="20">
        <v>9702</v>
      </c>
      <c r="AN50" s="20">
        <v>9466</v>
      </c>
      <c r="AO50" s="20">
        <v>9458</v>
      </c>
      <c r="AP50" s="20">
        <v>9332</v>
      </c>
      <c r="AQ50" s="20">
        <v>9288</v>
      </c>
      <c r="AR50" s="20">
        <v>9156</v>
      </c>
      <c r="AS50" s="20">
        <v>9101</v>
      </c>
      <c r="AT50" s="20">
        <v>8966</v>
      </c>
      <c r="AU50" s="20">
        <v>9098</v>
      </c>
      <c r="AV50" s="20">
        <v>9196</v>
      </c>
      <c r="AW50" s="20">
        <v>9240</v>
      </c>
      <c r="AX50" s="20">
        <v>9122</v>
      </c>
      <c r="AY50" s="20">
        <v>9155</v>
      </c>
      <c r="AZ50" s="20">
        <v>9041</v>
      </c>
      <c r="BA50" s="20">
        <v>9013</v>
      </c>
    </row>
    <row r="51" spans="1:76" x14ac:dyDescent="0.25">
      <c r="A51" s="18" t="s">
        <v>50</v>
      </c>
      <c r="B51" s="20">
        <v>8761</v>
      </c>
      <c r="C51" s="20">
        <v>8784</v>
      </c>
      <c r="D51" s="20">
        <v>8712</v>
      </c>
      <c r="E51" s="20">
        <v>8775</v>
      </c>
      <c r="F51" s="20">
        <v>8903</v>
      </c>
      <c r="G51" s="20">
        <v>9109</v>
      </c>
      <c r="H51" s="20">
        <v>9231</v>
      </c>
      <c r="I51" s="20">
        <v>9311</v>
      </c>
      <c r="J51" s="20">
        <v>9441</v>
      </c>
      <c r="K51" s="20">
        <v>9503</v>
      </c>
      <c r="L51" s="20">
        <v>9487</v>
      </c>
      <c r="M51" s="20">
        <v>9585</v>
      </c>
      <c r="N51" s="20">
        <v>9808</v>
      </c>
      <c r="O51" s="20">
        <v>10005</v>
      </c>
      <c r="P51" s="20">
        <v>9930</v>
      </c>
      <c r="Q51" s="20">
        <v>9918</v>
      </c>
      <c r="R51" s="20">
        <v>10108</v>
      </c>
      <c r="S51" s="20">
        <v>10250</v>
      </c>
      <c r="T51" s="20">
        <v>10497</v>
      </c>
      <c r="U51" s="20">
        <v>10601</v>
      </c>
      <c r="V51" s="20">
        <v>10887</v>
      </c>
      <c r="W51" s="20">
        <v>11149</v>
      </c>
      <c r="X51" s="20">
        <v>11340</v>
      </c>
      <c r="Y51" s="20">
        <v>11469</v>
      </c>
      <c r="Z51" s="20">
        <v>11495</v>
      </c>
      <c r="AA51" s="20">
        <v>11584</v>
      </c>
      <c r="AB51" s="20">
        <v>11596</v>
      </c>
      <c r="AC51" s="20">
        <v>11419</v>
      </c>
      <c r="AD51" s="20">
        <v>11110</v>
      </c>
      <c r="AE51" s="20">
        <v>10785</v>
      </c>
      <c r="AF51" s="20">
        <v>10566</v>
      </c>
      <c r="AG51" s="20">
        <v>10344</v>
      </c>
      <c r="AH51" s="20">
        <v>10094</v>
      </c>
      <c r="AI51" s="20">
        <v>9966</v>
      </c>
      <c r="AJ51" s="20">
        <v>10012</v>
      </c>
      <c r="AK51" s="20">
        <v>10293</v>
      </c>
      <c r="AL51" s="20">
        <v>10259</v>
      </c>
      <c r="AM51" s="20">
        <v>10093</v>
      </c>
      <c r="AN51" s="20">
        <v>9757</v>
      </c>
      <c r="AO51" s="20">
        <v>9635</v>
      </c>
      <c r="AP51" s="20">
        <v>9644</v>
      </c>
      <c r="AQ51" s="20">
        <v>9526</v>
      </c>
      <c r="AR51" s="20">
        <v>9431</v>
      </c>
      <c r="AS51" s="20">
        <v>9295</v>
      </c>
      <c r="AT51" s="20">
        <v>9312</v>
      </c>
      <c r="AU51" s="20">
        <v>9264</v>
      </c>
      <c r="AV51" s="20">
        <v>9219</v>
      </c>
      <c r="AW51" s="20">
        <v>9155</v>
      </c>
      <c r="AX51" s="20">
        <v>9089</v>
      </c>
      <c r="AY51" s="20">
        <v>9282</v>
      </c>
      <c r="AZ51" s="20">
        <v>9112</v>
      </c>
      <c r="BA51" s="20">
        <v>9271</v>
      </c>
    </row>
    <row r="52" spans="1:76" x14ac:dyDescent="0.25">
      <c r="A52" s="18" t="s">
        <v>51</v>
      </c>
      <c r="B52" s="20">
        <f>B81</f>
        <v>9106.630000000001</v>
      </c>
      <c r="C52" s="20">
        <f>C81</f>
        <v>9040.5300000000007</v>
      </c>
      <c r="D52" s="22">
        <v>8970</v>
      </c>
      <c r="E52" s="23">
        <v>8900</v>
      </c>
      <c r="F52" s="24">
        <v>9200</v>
      </c>
      <c r="G52" s="20">
        <f t="shared" ref="G52:S52" si="0">G81</f>
        <v>9474.31</v>
      </c>
      <c r="H52" s="20">
        <f t="shared" si="0"/>
        <v>9480.8100000000013</v>
      </c>
      <c r="I52" s="20">
        <f t="shared" si="0"/>
        <v>9666.4599999999991</v>
      </c>
      <c r="J52" s="20">
        <f t="shared" si="0"/>
        <v>9891.2200000000012</v>
      </c>
      <c r="K52" s="20">
        <f t="shared" si="0"/>
        <v>10069.99</v>
      </c>
      <c r="L52" s="20">
        <f t="shared" si="0"/>
        <v>10084.450000000001</v>
      </c>
      <c r="M52" s="20">
        <f t="shared" si="0"/>
        <v>10096.790000000001</v>
      </c>
      <c r="N52" s="20">
        <f t="shared" si="0"/>
        <v>10446.49</v>
      </c>
      <c r="O52" s="20">
        <f t="shared" si="0"/>
        <v>10672.09</v>
      </c>
      <c r="P52" s="20">
        <f t="shared" si="0"/>
        <v>10772.96</v>
      </c>
      <c r="Q52" s="20">
        <f t="shared" si="0"/>
        <v>10922.28</v>
      </c>
      <c r="R52" s="20">
        <f t="shared" si="0"/>
        <v>10882.74</v>
      </c>
      <c r="S52" s="20">
        <f t="shared" si="0"/>
        <v>11013.16</v>
      </c>
      <c r="T52" s="22">
        <v>11700</v>
      </c>
      <c r="U52" s="22">
        <v>12350</v>
      </c>
      <c r="V52" s="23">
        <v>12750</v>
      </c>
      <c r="W52" s="24">
        <v>12650</v>
      </c>
      <c r="X52" s="24">
        <v>12200</v>
      </c>
      <c r="Y52" s="24">
        <v>11900</v>
      </c>
      <c r="Z52" s="24">
        <v>11500</v>
      </c>
      <c r="AA52" s="20">
        <f t="shared" ref="AA52:AE52" si="1">AA81</f>
        <v>11280.22</v>
      </c>
      <c r="AB52" s="20">
        <f t="shared" si="1"/>
        <v>10963.740000000002</v>
      </c>
      <c r="AC52" s="20">
        <f t="shared" si="1"/>
        <v>10889.41</v>
      </c>
      <c r="AD52" s="20">
        <f t="shared" si="1"/>
        <v>10827.75</v>
      </c>
      <c r="AE52" s="20">
        <f t="shared" si="1"/>
        <v>10857.869999999999</v>
      </c>
      <c r="AF52" s="23">
        <v>10964.07</v>
      </c>
      <c r="AG52" s="23">
        <v>10807.84</v>
      </c>
      <c r="AH52" s="23">
        <v>10975.8</v>
      </c>
      <c r="AI52" s="23">
        <v>13700.3</v>
      </c>
      <c r="AJ52" s="23">
        <v>18498.184999999998</v>
      </c>
      <c r="AK52" s="23">
        <v>21943.755000000001</v>
      </c>
      <c r="AL52" s="23">
        <v>21509.690000000002</v>
      </c>
      <c r="AM52" s="23">
        <v>18953.895</v>
      </c>
      <c r="AN52" s="23">
        <v>16100.861666666668</v>
      </c>
      <c r="AO52" s="23">
        <v>13981.352222222224</v>
      </c>
      <c r="AP52" s="23">
        <v>12199.336666666666</v>
      </c>
      <c r="AQ52" s="23">
        <v>11173.744444444445</v>
      </c>
      <c r="AR52" s="23">
        <v>10450.203333333333</v>
      </c>
      <c r="AS52" s="23">
        <v>9944.77</v>
      </c>
      <c r="AT52" s="23">
        <v>9532.5266666666666</v>
      </c>
      <c r="AU52" s="23">
        <v>9133.01</v>
      </c>
      <c r="AV52" s="23">
        <v>9081.5499999999993</v>
      </c>
      <c r="AW52" s="23">
        <v>8881.48</v>
      </c>
      <c r="AX52" s="23">
        <v>8763.119999999999</v>
      </c>
      <c r="AY52" s="23">
        <v>8829.380000000001</v>
      </c>
      <c r="AZ52" s="23">
        <v>8904.869999999999</v>
      </c>
      <c r="BA52" s="23">
        <v>8934.2000000000007</v>
      </c>
    </row>
    <row r="53" spans="1:76" x14ac:dyDescent="0.25">
      <c r="A53" s="19" t="s">
        <v>65</v>
      </c>
      <c r="B53" s="25">
        <v>9009</v>
      </c>
      <c r="C53" s="25">
        <v>10153</v>
      </c>
      <c r="D53" s="25">
        <v>8840</v>
      </c>
      <c r="E53" s="25">
        <v>8675</v>
      </c>
      <c r="F53" s="25">
        <v>9061</v>
      </c>
      <c r="G53" s="25">
        <v>9140</v>
      </c>
      <c r="H53" s="25">
        <v>9460</v>
      </c>
      <c r="I53" s="25">
        <v>9605</v>
      </c>
      <c r="J53" s="25">
        <v>9990</v>
      </c>
      <c r="K53" s="25">
        <v>10351</v>
      </c>
      <c r="L53" s="25">
        <v>10386</v>
      </c>
      <c r="M53" s="25">
        <v>11092</v>
      </c>
      <c r="N53" s="25">
        <v>11442</v>
      </c>
      <c r="O53" s="25">
        <v>11781</v>
      </c>
      <c r="P53" s="25">
        <v>12446</v>
      </c>
      <c r="Q53" s="25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</row>
    <row r="54" spans="1:76" s="18" customFormat="1" x14ac:dyDescent="0.25">
      <c r="B54" s="26">
        <v>43686</v>
      </c>
      <c r="C54" s="26">
        <v>43693</v>
      </c>
      <c r="D54" s="26">
        <v>43700</v>
      </c>
      <c r="E54" s="26">
        <v>43707</v>
      </c>
      <c r="F54" s="26">
        <v>43714</v>
      </c>
      <c r="G54" s="26">
        <v>43721</v>
      </c>
      <c r="H54" s="26">
        <v>43728</v>
      </c>
      <c r="I54" s="26">
        <v>43735</v>
      </c>
      <c r="J54" s="26">
        <v>43742</v>
      </c>
      <c r="K54" s="26">
        <v>43749</v>
      </c>
      <c r="L54" s="26">
        <v>43756</v>
      </c>
      <c r="M54" s="26">
        <v>43763</v>
      </c>
      <c r="N54" s="26">
        <v>43770</v>
      </c>
      <c r="O54" s="26">
        <v>43777</v>
      </c>
      <c r="P54" s="26">
        <v>43784</v>
      </c>
      <c r="Q54" s="26">
        <v>43791</v>
      </c>
      <c r="R54" s="26">
        <v>43798</v>
      </c>
      <c r="S54" s="26">
        <v>43805</v>
      </c>
      <c r="T54" s="26">
        <v>43812</v>
      </c>
      <c r="U54" s="26">
        <v>43819</v>
      </c>
      <c r="V54" s="26">
        <v>43826</v>
      </c>
      <c r="W54" s="26">
        <v>43833</v>
      </c>
      <c r="X54" s="26">
        <v>43840</v>
      </c>
      <c r="Y54" s="26">
        <v>43847</v>
      </c>
      <c r="Z54" s="26">
        <v>43854</v>
      </c>
      <c r="AA54" s="26">
        <v>43861</v>
      </c>
      <c r="AB54" s="26">
        <v>43868</v>
      </c>
      <c r="AC54" s="26">
        <v>43875</v>
      </c>
      <c r="AD54" s="26">
        <v>43882</v>
      </c>
      <c r="AE54" s="26">
        <v>43889</v>
      </c>
      <c r="AF54" s="26">
        <v>43896</v>
      </c>
      <c r="AG54" s="26">
        <v>43903</v>
      </c>
      <c r="AH54" s="26">
        <v>43910</v>
      </c>
      <c r="AI54" s="26">
        <v>43917</v>
      </c>
      <c r="AJ54" s="26">
        <v>43924</v>
      </c>
      <c r="AK54" s="26">
        <v>43931</v>
      </c>
      <c r="AL54" s="26">
        <v>43938</v>
      </c>
      <c r="AM54" s="26">
        <v>43945</v>
      </c>
      <c r="AN54" s="26">
        <v>43952</v>
      </c>
      <c r="AO54" s="26">
        <v>43959</v>
      </c>
      <c r="AP54" s="26">
        <v>43966</v>
      </c>
      <c r="AQ54" s="26">
        <v>43973</v>
      </c>
      <c r="AR54" s="26">
        <v>43980</v>
      </c>
      <c r="AS54" s="26">
        <v>43987</v>
      </c>
      <c r="AT54" s="26">
        <v>43994</v>
      </c>
      <c r="AU54" s="26">
        <v>44001</v>
      </c>
      <c r="AV54" s="26">
        <v>44008</v>
      </c>
      <c r="AW54" s="26">
        <v>44015</v>
      </c>
      <c r="AX54" s="26">
        <v>44022</v>
      </c>
      <c r="AY54" s="26">
        <v>44029</v>
      </c>
      <c r="AZ54" s="26">
        <v>44036</v>
      </c>
      <c r="BA54" s="26">
        <v>44043</v>
      </c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</row>
    <row r="55" spans="1:76" x14ac:dyDescent="0.25"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</row>
    <row r="56" spans="1:76" x14ac:dyDescent="0.25">
      <c r="B56" s="28" t="s">
        <v>52</v>
      </c>
      <c r="C56" s="28" t="s">
        <v>53</v>
      </c>
      <c r="D56" s="28" t="s">
        <v>54</v>
      </c>
      <c r="E56" s="28" t="s">
        <v>56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</row>
    <row r="57" spans="1:76" x14ac:dyDescent="0.25">
      <c r="A57" s="18" t="s">
        <v>55</v>
      </c>
      <c r="B57" s="20">
        <f>SUM(B52:R52)</f>
        <v>167677.75</v>
      </c>
      <c r="C57" s="20">
        <f>SUM(S52:AI52)</f>
        <v>197330.16</v>
      </c>
      <c r="D57" s="20">
        <f>SUM(AJ52:AW52)+AVERAGE(AX52:AZ52)*3</f>
        <v>217881.73</v>
      </c>
      <c r="E57" s="20">
        <f>C57-(B57+D57)/2</f>
        <v>4550.4200000000128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</row>
    <row r="59" spans="1:76" ht="30" x14ac:dyDescent="0.25">
      <c r="A59" s="29" t="s">
        <v>57</v>
      </c>
      <c r="B59" s="20">
        <f>AVERAGE(B$47:B$51)</f>
        <v>8910.2000000000007</v>
      </c>
      <c r="C59" s="20">
        <f t="shared" ref="C59:BA59" si="2">AVERAGE(C$47:C$51)</f>
        <v>8963.6</v>
      </c>
      <c r="D59" s="20">
        <f t="shared" si="2"/>
        <v>8949</v>
      </c>
      <c r="E59" s="20">
        <f t="shared" si="2"/>
        <v>8927</v>
      </c>
      <c r="F59" s="20">
        <f t="shared" si="2"/>
        <v>8954.6</v>
      </c>
      <c r="G59" s="20">
        <f t="shared" si="2"/>
        <v>9050</v>
      </c>
      <c r="H59" s="20">
        <f t="shared" si="2"/>
        <v>9166</v>
      </c>
      <c r="I59" s="20">
        <f t="shared" si="2"/>
        <v>9318.6</v>
      </c>
      <c r="J59" s="20">
        <f t="shared" si="2"/>
        <v>9469</v>
      </c>
      <c r="K59" s="20">
        <f t="shared" si="2"/>
        <v>9617.7999999999993</v>
      </c>
      <c r="L59" s="20">
        <f t="shared" si="2"/>
        <v>9709.6</v>
      </c>
      <c r="M59" s="20">
        <f t="shared" si="2"/>
        <v>9814.6</v>
      </c>
      <c r="N59" s="20">
        <f t="shared" si="2"/>
        <v>9905</v>
      </c>
      <c r="O59" s="20">
        <f t="shared" si="2"/>
        <v>10028.200000000001</v>
      </c>
      <c r="P59" s="20">
        <f t="shared" si="2"/>
        <v>10068.4</v>
      </c>
      <c r="Q59" s="20">
        <f t="shared" si="2"/>
        <v>10160.4</v>
      </c>
      <c r="R59" s="20">
        <f t="shared" si="2"/>
        <v>10363.200000000001</v>
      </c>
      <c r="S59" s="20">
        <f t="shared" si="2"/>
        <v>10673.6</v>
      </c>
      <c r="T59" s="20">
        <f t="shared" si="2"/>
        <v>11058.2</v>
      </c>
      <c r="U59" s="20">
        <f t="shared" si="2"/>
        <v>11387.6</v>
      </c>
      <c r="V59" s="20">
        <f t="shared" si="2"/>
        <v>11918.8</v>
      </c>
      <c r="W59" s="20">
        <f t="shared" si="2"/>
        <v>12461.2</v>
      </c>
      <c r="X59" s="20">
        <f t="shared" si="2"/>
        <v>12738</v>
      </c>
      <c r="Y59" s="20">
        <f t="shared" si="2"/>
        <v>12562.2</v>
      </c>
      <c r="Z59" s="20">
        <f t="shared" si="2"/>
        <v>12290.8</v>
      </c>
      <c r="AA59" s="20">
        <f t="shared" si="2"/>
        <v>11974.4</v>
      </c>
      <c r="AB59" s="20">
        <f t="shared" si="2"/>
        <v>11803.6</v>
      </c>
      <c r="AC59" s="20">
        <f t="shared" si="2"/>
        <v>11578</v>
      </c>
      <c r="AD59" s="20">
        <f t="shared" si="2"/>
        <v>11462.2</v>
      </c>
      <c r="AE59" s="20">
        <f t="shared" si="2"/>
        <v>11326.2</v>
      </c>
      <c r="AF59" s="20">
        <f t="shared" si="2"/>
        <v>11162</v>
      </c>
      <c r="AG59" s="20">
        <f t="shared" si="2"/>
        <v>10923.4</v>
      </c>
      <c r="AH59" s="20">
        <f t="shared" si="2"/>
        <v>10655.4</v>
      </c>
      <c r="AI59" s="20">
        <f t="shared" si="2"/>
        <v>10472</v>
      </c>
      <c r="AJ59" s="20">
        <f t="shared" si="2"/>
        <v>10357.6</v>
      </c>
      <c r="AK59" s="20">
        <f t="shared" si="2"/>
        <v>10236.200000000001</v>
      </c>
      <c r="AL59" s="20">
        <f t="shared" si="2"/>
        <v>10053.4</v>
      </c>
      <c r="AM59" s="20">
        <f t="shared" si="2"/>
        <v>9880.4</v>
      </c>
      <c r="AN59" s="20">
        <f t="shared" si="2"/>
        <v>9767.2000000000007</v>
      </c>
      <c r="AO59" s="20">
        <f t="shared" si="2"/>
        <v>9675.6</v>
      </c>
      <c r="AP59" s="20">
        <f t="shared" si="2"/>
        <v>9594.4</v>
      </c>
      <c r="AQ59" s="20">
        <f t="shared" si="2"/>
        <v>9411.6</v>
      </c>
      <c r="AR59" s="20">
        <f t="shared" si="2"/>
        <v>9306.7999999999993</v>
      </c>
      <c r="AS59" s="20">
        <f t="shared" si="2"/>
        <v>9208.6</v>
      </c>
      <c r="AT59" s="20">
        <f t="shared" si="2"/>
        <v>9234.6</v>
      </c>
      <c r="AU59" s="20">
        <f t="shared" si="2"/>
        <v>9177.4</v>
      </c>
      <c r="AV59" s="20">
        <f t="shared" si="2"/>
        <v>9199.4</v>
      </c>
      <c r="AW59" s="20">
        <f t="shared" si="2"/>
        <v>9075.4</v>
      </c>
      <c r="AX59" s="20">
        <f t="shared" si="2"/>
        <v>9096</v>
      </c>
      <c r="AY59" s="20">
        <f t="shared" si="2"/>
        <v>9047.2000000000007</v>
      </c>
      <c r="AZ59" s="20">
        <f t="shared" si="2"/>
        <v>9004.6</v>
      </c>
      <c r="BA59" s="20">
        <f t="shared" si="2"/>
        <v>9013.4</v>
      </c>
    </row>
    <row r="60" spans="1:76" x14ac:dyDescent="0.25">
      <c r="A60" s="18" t="s">
        <v>58</v>
      </c>
      <c r="B60" s="20">
        <f t="shared" ref="B60:AG60" si="3">B$52-B$59</f>
        <v>196.43000000000029</v>
      </c>
      <c r="C60" s="20">
        <f t="shared" si="3"/>
        <v>76.930000000000291</v>
      </c>
      <c r="D60" s="20">
        <f t="shared" si="3"/>
        <v>21</v>
      </c>
      <c r="E60" s="20">
        <f t="shared" si="3"/>
        <v>-27</v>
      </c>
      <c r="F60" s="20">
        <f t="shared" si="3"/>
        <v>245.39999999999964</v>
      </c>
      <c r="G60" s="20">
        <f t="shared" si="3"/>
        <v>424.30999999999949</v>
      </c>
      <c r="H60" s="20">
        <f t="shared" si="3"/>
        <v>314.81000000000131</v>
      </c>
      <c r="I60" s="20">
        <f t="shared" si="3"/>
        <v>347.85999999999876</v>
      </c>
      <c r="J60" s="20">
        <f t="shared" si="3"/>
        <v>422.22000000000116</v>
      </c>
      <c r="K60" s="20">
        <f t="shared" si="3"/>
        <v>452.19000000000051</v>
      </c>
      <c r="L60" s="20">
        <f t="shared" si="3"/>
        <v>374.85000000000036</v>
      </c>
      <c r="M60" s="20">
        <f t="shared" si="3"/>
        <v>282.19000000000051</v>
      </c>
      <c r="N60" s="20">
        <f t="shared" si="3"/>
        <v>541.48999999999978</v>
      </c>
      <c r="O60" s="20">
        <f t="shared" si="3"/>
        <v>643.88999999999942</v>
      </c>
      <c r="P60" s="20">
        <f t="shared" si="3"/>
        <v>704.55999999999949</v>
      </c>
      <c r="Q60" s="20">
        <f t="shared" si="3"/>
        <v>761.88000000000102</v>
      </c>
      <c r="R60" s="20">
        <f t="shared" si="3"/>
        <v>519.53999999999905</v>
      </c>
      <c r="S60" s="20">
        <f t="shared" si="3"/>
        <v>339.55999999999949</v>
      </c>
      <c r="T60" s="20">
        <f t="shared" si="3"/>
        <v>641.79999999999927</v>
      </c>
      <c r="U60" s="20">
        <f t="shared" si="3"/>
        <v>962.39999999999964</v>
      </c>
      <c r="V60" s="20">
        <f t="shared" si="3"/>
        <v>831.20000000000073</v>
      </c>
      <c r="W60" s="20">
        <f t="shared" si="3"/>
        <v>188.79999999999927</v>
      </c>
      <c r="X60" s="20">
        <f t="shared" si="3"/>
        <v>-538</v>
      </c>
      <c r="Y60" s="20">
        <f t="shared" si="3"/>
        <v>-662.20000000000073</v>
      </c>
      <c r="Z60" s="20">
        <f t="shared" si="3"/>
        <v>-790.79999999999927</v>
      </c>
      <c r="AA60" s="20">
        <f t="shared" si="3"/>
        <v>-694.18000000000029</v>
      </c>
      <c r="AB60" s="20">
        <f t="shared" si="3"/>
        <v>-839.85999999999876</v>
      </c>
      <c r="AC60" s="20">
        <f t="shared" si="3"/>
        <v>-688.59000000000015</v>
      </c>
      <c r="AD60" s="20">
        <f t="shared" si="3"/>
        <v>-634.45000000000073</v>
      </c>
      <c r="AE60" s="20">
        <f t="shared" si="3"/>
        <v>-468.33000000000175</v>
      </c>
      <c r="AF60" s="20">
        <f t="shared" si="3"/>
        <v>-197.93000000000029</v>
      </c>
      <c r="AG60" s="20">
        <f t="shared" si="3"/>
        <v>-115.55999999999949</v>
      </c>
      <c r="AH60" s="30">
        <f t="shared" ref="AH60:BA60" si="4">AH$52-AH$59</f>
        <v>320.39999999999964</v>
      </c>
      <c r="AI60" s="30">
        <f t="shared" si="4"/>
        <v>3228.2999999999993</v>
      </c>
      <c r="AJ60" s="30">
        <f t="shared" si="4"/>
        <v>8140.5849999999973</v>
      </c>
      <c r="AK60" s="30">
        <f t="shared" si="4"/>
        <v>11707.555</v>
      </c>
      <c r="AL60" s="30">
        <f t="shared" si="4"/>
        <v>11456.290000000003</v>
      </c>
      <c r="AM60" s="30">
        <f t="shared" si="4"/>
        <v>9073.4950000000008</v>
      </c>
      <c r="AN60" s="30">
        <f t="shared" si="4"/>
        <v>6333.6616666666669</v>
      </c>
      <c r="AO60" s="30">
        <f t="shared" si="4"/>
        <v>4305.7522222222233</v>
      </c>
      <c r="AP60" s="30">
        <f t="shared" si="4"/>
        <v>2604.9366666666665</v>
      </c>
      <c r="AQ60" s="30">
        <f t="shared" si="4"/>
        <v>1762.1444444444442</v>
      </c>
      <c r="AR60" s="30">
        <f t="shared" si="4"/>
        <v>1143.4033333333336</v>
      </c>
      <c r="AS60" s="30">
        <f t="shared" si="4"/>
        <v>736.17000000000007</v>
      </c>
      <c r="AT60" s="30">
        <f t="shared" si="4"/>
        <v>297.92666666666628</v>
      </c>
      <c r="AU60" s="20">
        <f t="shared" si="4"/>
        <v>-44.389999999999418</v>
      </c>
      <c r="AV60" s="20">
        <f t="shared" si="4"/>
        <v>-117.85000000000036</v>
      </c>
      <c r="AW60" s="20">
        <f t="shared" si="4"/>
        <v>-193.92000000000007</v>
      </c>
      <c r="AX60" s="20">
        <f t="shared" si="4"/>
        <v>-332.88000000000102</v>
      </c>
      <c r="AY60" s="20">
        <f t="shared" si="4"/>
        <v>-217.81999999999971</v>
      </c>
      <c r="AZ60" s="20">
        <f t="shared" si="4"/>
        <v>-99.730000000001382</v>
      </c>
      <c r="BA60" s="20">
        <f t="shared" si="4"/>
        <v>-79.199999999998909</v>
      </c>
    </row>
    <row r="61" spans="1:76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U61" s="20"/>
      <c r="AV61" s="20"/>
      <c r="AW61" s="20"/>
      <c r="AX61" s="20"/>
      <c r="AY61" s="20"/>
      <c r="AZ61" s="20"/>
      <c r="BA61" s="20"/>
    </row>
    <row r="62" spans="1:76" x14ac:dyDescent="0.25">
      <c r="A62" s="29" t="s">
        <v>66</v>
      </c>
      <c r="B62" s="20">
        <f>STDEV(B$47:B$51)</f>
        <v>244.70635463755329</v>
      </c>
      <c r="C62" s="20">
        <f t="shared" ref="C62:BA62" si="5">STDEV(C$47:C$51)</f>
        <v>265.06753856328766</v>
      </c>
      <c r="D62" s="20">
        <f t="shared" si="5"/>
        <v>187.96675237924393</v>
      </c>
      <c r="E62" s="20">
        <f t="shared" si="5"/>
        <v>149.36030262422474</v>
      </c>
      <c r="F62" s="20">
        <f t="shared" si="5"/>
        <v>113.13178156468676</v>
      </c>
      <c r="G62" s="20">
        <f t="shared" si="5"/>
        <v>166.0752841334315</v>
      </c>
      <c r="H62" s="20">
        <f t="shared" si="5"/>
        <v>268.53305196939908</v>
      </c>
      <c r="I62" s="20">
        <f t="shared" si="5"/>
        <v>283.45599305712341</v>
      </c>
      <c r="J62" s="20">
        <f t="shared" si="5"/>
        <v>299.0501630161736</v>
      </c>
      <c r="K62" s="20">
        <f t="shared" si="5"/>
        <v>232.29980628489557</v>
      </c>
      <c r="L62" s="20">
        <f t="shared" si="5"/>
        <v>247.60613885766242</v>
      </c>
      <c r="M62" s="20">
        <f t="shared" si="5"/>
        <v>235.128262869439</v>
      </c>
      <c r="N62" s="20">
        <f t="shared" si="5"/>
        <v>263.66266326501369</v>
      </c>
      <c r="O62" s="20">
        <f t="shared" si="5"/>
        <v>316.76047733263692</v>
      </c>
      <c r="P62" s="20">
        <f t="shared" si="5"/>
        <v>398.31808896910519</v>
      </c>
      <c r="Q62" s="20">
        <f t="shared" si="5"/>
        <v>399.49693365531607</v>
      </c>
      <c r="R62" s="20">
        <f t="shared" si="5"/>
        <v>443.95574103732457</v>
      </c>
      <c r="S62" s="20">
        <f t="shared" si="5"/>
        <v>456.20697057366408</v>
      </c>
      <c r="T62" s="20">
        <f t="shared" si="5"/>
        <v>636.32751001351494</v>
      </c>
      <c r="U62" s="20">
        <f t="shared" si="5"/>
        <v>883.10944961539167</v>
      </c>
      <c r="V62" s="20">
        <f t="shared" si="5"/>
        <v>1235.778175887566</v>
      </c>
      <c r="W62" s="20">
        <f t="shared" si="5"/>
        <v>1342.5331280828789</v>
      </c>
      <c r="X62" s="20">
        <f t="shared" si="5"/>
        <v>1394.850350396056</v>
      </c>
      <c r="Y62" s="20">
        <f t="shared" si="5"/>
        <v>1165.1331254410375</v>
      </c>
      <c r="Z62" s="20">
        <f t="shared" si="5"/>
        <v>896.4904907471132</v>
      </c>
      <c r="AA62" s="20">
        <f t="shared" si="5"/>
        <v>627.88995851183995</v>
      </c>
      <c r="AB62" s="20">
        <f t="shared" si="5"/>
        <v>504.98148480909674</v>
      </c>
      <c r="AC62" s="20">
        <f t="shared" si="5"/>
        <v>402.59036252747035</v>
      </c>
      <c r="AD62" s="20">
        <f t="shared" si="5"/>
        <v>470.98428848529545</v>
      </c>
      <c r="AE62" s="20">
        <f t="shared" si="5"/>
        <v>650.71745020400363</v>
      </c>
      <c r="AF62" s="20">
        <f t="shared" si="5"/>
        <v>793.51559530988425</v>
      </c>
      <c r="AG62" s="20">
        <f t="shared" si="5"/>
        <v>805.39201634980225</v>
      </c>
      <c r="AH62" s="20">
        <f t="shared" si="5"/>
        <v>668.77148563616254</v>
      </c>
      <c r="AI62" s="20">
        <f t="shared" si="5"/>
        <v>540.46970312867677</v>
      </c>
      <c r="AJ62" s="20">
        <f t="shared" si="5"/>
        <v>434.06716070211985</v>
      </c>
      <c r="AK62" s="20">
        <f t="shared" si="5"/>
        <v>366.34096140071478</v>
      </c>
      <c r="AL62" s="20">
        <f t="shared" si="5"/>
        <v>260.95650978659262</v>
      </c>
      <c r="AM62" s="20">
        <f t="shared" si="5"/>
        <v>171.92963677039512</v>
      </c>
      <c r="AN62" s="20">
        <f t="shared" si="5"/>
        <v>181.03369852046882</v>
      </c>
      <c r="AO62" s="20">
        <f t="shared" si="5"/>
        <v>147.0418307829442</v>
      </c>
      <c r="AP62" s="20">
        <f t="shared" si="5"/>
        <v>193.6447778794977</v>
      </c>
      <c r="AQ62" s="20">
        <f t="shared" si="5"/>
        <v>133.11386103633234</v>
      </c>
      <c r="AR62" s="20">
        <f t="shared" si="5"/>
        <v>126.22876058965326</v>
      </c>
      <c r="AS62" s="20">
        <f t="shared" si="5"/>
        <v>162.98098048545418</v>
      </c>
      <c r="AT62" s="20">
        <f t="shared" si="5"/>
        <v>151.25739651336065</v>
      </c>
      <c r="AU62" s="20">
        <f t="shared" si="5"/>
        <v>127.82331555706104</v>
      </c>
      <c r="AV62" s="20">
        <f t="shared" si="5"/>
        <v>95.552603313567545</v>
      </c>
      <c r="AW62" s="20">
        <f t="shared" si="5"/>
        <v>119.61730644016357</v>
      </c>
      <c r="AX62" s="20">
        <f t="shared" si="5"/>
        <v>240.03437253860122</v>
      </c>
      <c r="AY62" s="20">
        <f t="shared" si="5"/>
        <v>302.81793209782012</v>
      </c>
      <c r="AZ62" s="20">
        <f t="shared" si="5"/>
        <v>243.09010675056277</v>
      </c>
      <c r="BA62" s="20">
        <f t="shared" si="5"/>
        <v>163.17260799533724</v>
      </c>
    </row>
    <row r="63" spans="1:76" x14ac:dyDescent="0.25">
      <c r="A63" s="29" t="s">
        <v>67</v>
      </c>
      <c r="B63" s="20">
        <f>B62*3</f>
        <v>734.11906391265984</v>
      </c>
      <c r="C63" s="20">
        <f t="shared" ref="C63:BA63" si="6">C62*3</f>
        <v>795.20261568986302</v>
      </c>
      <c r="D63" s="20">
        <f t="shared" si="6"/>
        <v>563.90025713773184</v>
      </c>
      <c r="E63" s="20">
        <f t="shared" si="6"/>
        <v>448.08090787267423</v>
      </c>
      <c r="F63" s="20">
        <f t="shared" si="6"/>
        <v>339.39534469406027</v>
      </c>
      <c r="G63" s="20">
        <f t="shared" si="6"/>
        <v>498.22585240029446</v>
      </c>
      <c r="H63" s="20">
        <f t="shared" si="6"/>
        <v>805.59915590819719</v>
      </c>
      <c r="I63" s="20">
        <f t="shared" si="6"/>
        <v>850.36797917137028</v>
      </c>
      <c r="J63" s="20">
        <f t="shared" si="6"/>
        <v>897.15048904852074</v>
      </c>
      <c r="K63" s="20">
        <f t="shared" si="6"/>
        <v>696.8994188546867</v>
      </c>
      <c r="L63" s="20">
        <f t="shared" si="6"/>
        <v>742.81841657298719</v>
      </c>
      <c r="M63" s="20">
        <f t="shared" si="6"/>
        <v>705.38478860831697</v>
      </c>
      <c r="N63" s="20">
        <f t="shared" si="6"/>
        <v>790.98798979504113</v>
      </c>
      <c r="O63" s="20">
        <f t="shared" si="6"/>
        <v>950.28143199791077</v>
      </c>
      <c r="P63" s="20">
        <f t="shared" si="6"/>
        <v>1194.9542669073155</v>
      </c>
      <c r="Q63" s="20">
        <f t="shared" si="6"/>
        <v>1198.4908009659482</v>
      </c>
      <c r="R63" s="20">
        <f t="shared" si="6"/>
        <v>1331.8672231119738</v>
      </c>
      <c r="S63" s="20">
        <f t="shared" si="6"/>
        <v>1368.6209117209924</v>
      </c>
      <c r="T63" s="20">
        <f t="shared" si="6"/>
        <v>1908.9825300405448</v>
      </c>
      <c r="U63" s="20">
        <f t="shared" si="6"/>
        <v>2649.3283488461748</v>
      </c>
      <c r="V63" s="20">
        <f t="shared" si="6"/>
        <v>3707.3345276626978</v>
      </c>
      <c r="W63" s="20">
        <f t="shared" si="6"/>
        <v>4027.5993842486369</v>
      </c>
      <c r="X63" s="20">
        <f t="shared" si="6"/>
        <v>4184.5510511881675</v>
      </c>
      <c r="Y63" s="20">
        <f t="shared" si="6"/>
        <v>3495.3993763231124</v>
      </c>
      <c r="Z63" s="20">
        <f t="shared" si="6"/>
        <v>2689.4714722413396</v>
      </c>
      <c r="AA63" s="20">
        <f t="shared" si="6"/>
        <v>1883.6698755355199</v>
      </c>
      <c r="AB63" s="20">
        <f t="shared" si="6"/>
        <v>1514.9444544272901</v>
      </c>
      <c r="AC63" s="20">
        <f t="shared" si="6"/>
        <v>1207.7710875824109</v>
      </c>
      <c r="AD63" s="20">
        <f t="shared" si="6"/>
        <v>1412.9528654558862</v>
      </c>
      <c r="AE63" s="20">
        <f t="shared" si="6"/>
        <v>1952.1523506120109</v>
      </c>
      <c r="AF63" s="20">
        <f t="shared" si="6"/>
        <v>2380.5467859296527</v>
      </c>
      <c r="AG63" s="20">
        <f t="shared" si="6"/>
        <v>2416.1760490494066</v>
      </c>
      <c r="AH63" s="20">
        <f t="shared" si="6"/>
        <v>2006.3144569084875</v>
      </c>
      <c r="AI63" s="20">
        <f t="shared" si="6"/>
        <v>1621.4091093860302</v>
      </c>
      <c r="AJ63" s="20">
        <f t="shared" si="6"/>
        <v>1302.2014821063594</v>
      </c>
      <c r="AK63" s="20">
        <f t="shared" si="6"/>
        <v>1099.0228842021443</v>
      </c>
      <c r="AL63" s="20">
        <f t="shared" si="6"/>
        <v>782.86952935977786</v>
      </c>
      <c r="AM63" s="20">
        <f t="shared" si="6"/>
        <v>515.78891031118542</v>
      </c>
      <c r="AN63" s="20">
        <f t="shared" si="6"/>
        <v>543.10109556140651</v>
      </c>
      <c r="AO63" s="20">
        <f t="shared" si="6"/>
        <v>441.12549234883261</v>
      </c>
      <c r="AP63" s="20">
        <f t="shared" si="6"/>
        <v>580.93433363849306</v>
      </c>
      <c r="AQ63" s="20">
        <f t="shared" si="6"/>
        <v>399.34158310899704</v>
      </c>
      <c r="AR63" s="20">
        <f t="shared" si="6"/>
        <v>378.68628176895982</v>
      </c>
      <c r="AS63" s="20">
        <f t="shared" si="6"/>
        <v>488.94294145636252</v>
      </c>
      <c r="AT63" s="20">
        <f t="shared" si="6"/>
        <v>453.77218954008197</v>
      </c>
      <c r="AU63" s="20">
        <f t="shared" si="6"/>
        <v>383.4699466711831</v>
      </c>
      <c r="AV63" s="20">
        <f t="shared" si="6"/>
        <v>286.65780994070263</v>
      </c>
      <c r="AW63" s="20">
        <f t="shared" si="6"/>
        <v>358.85191932049071</v>
      </c>
      <c r="AX63" s="20">
        <f t="shared" si="6"/>
        <v>720.10311761580363</v>
      </c>
      <c r="AY63" s="20">
        <f t="shared" si="6"/>
        <v>908.4537962934603</v>
      </c>
      <c r="AZ63" s="20">
        <f t="shared" si="6"/>
        <v>729.2703202516883</v>
      </c>
      <c r="BA63" s="20">
        <f t="shared" si="6"/>
        <v>489.51782398601176</v>
      </c>
    </row>
    <row r="64" spans="1:76" x14ac:dyDescent="0.25">
      <c r="A64" s="29" t="s">
        <v>68</v>
      </c>
      <c r="B64" s="20">
        <f>B59-B63</f>
        <v>8176.0809360873409</v>
      </c>
      <c r="C64" s="20">
        <f t="shared" ref="C64:BA64" si="7">C59-C63</f>
        <v>8168.3973843101376</v>
      </c>
      <c r="D64" s="20">
        <f t="shared" si="7"/>
        <v>8385.0997428622686</v>
      </c>
      <c r="E64" s="20">
        <f t="shared" si="7"/>
        <v>8478.9190921273257</v>
      </c>
      <c r="F64" s="20">
        <f t="shared" si="7"/>
        <v>8615.2046553059408</v>
      </c>
      <c r="G64" s="20">
        <f t="shared" si="7"/>
        <v>8551.7741475997063</v>
      </c>
      <c r="H64" s="20">
        <f t="shared" si="7"/>
        <v>8360.4008440918024</v>
      </c>
      <c r="I64" s="20">
        <f t="shared" si="7"/>
        <v>8468.2320208286292</v>
      </c>
      <c r="J64" s="20">
        <f t="shared" si="7"/>
        <v>8571.8495109514788</v>
      </c>
      <c r="K64" s="20">
        <f t="shared" si="7"/>
        <v>8920.9005811453135</v>
      </c>
      <c r="L64" s="20">
        <f t="shared" si="7"/>
        <v>8966.7815834270132</v>
      </c>
      <c r="M64" s="20">
        <f t="shared" si="7"/>
        <v>9109.2152113916836</v>
      </c>
      <c r="N64" s="20">
        <f t="shared" si="7"/>
        <v>9114.0120102049586</v>
      </c>
      <c r="O64" s="20">
        <f t="shared" si="7"/>
        <v>9077.9185680020892</v>
      </c>
      <c r="P64" s="20">
        <f t="shared" si="7"/>
        <v>8873.4457330926834</v>
      </c>
      <c r="Q64" s="20">
        <f t="shared" si="7"/>
        <v>8961.9091990340512</v>
      </c>
      <c r="R64" s="20">
        <f t="shared" si="7"/>
        <v>9031.3327768880263</v>
      </c>
      <c r="S64" s="20">
        <f t="shared" si="7"/>
        <v>9304.9790882790076</v>
      </c>
      <c r="T64" s="20">
        <f t="shared" si="7"/>
        <v>9149.2174699594561</v>
      </c>
      <c r="U64" s="20">
        <f t="shared" si="7"/>
        <v>8738.2716511538256</v>
      </c>
      <c r="V64" s="20">
        <f t="shared" si="7"/>
        <v>8211.4654723373023</v>
      </c>
      <c r="W64" s="20">
        <f t="shared" si="7"/>
        <v>8433.6006157513639</v>
      </c>
      <c r="X64" s="20">
        <f t="shared" si="7"/>
        <v>8553.4489488118325</v>
      </c>
      <c r="Y64" s="20">
        <f t="shared" si="7"/>
        <v>9066.8006236768888</v>
      </c>
      <c r="Z64" s="20">
        <f t="shared" si="7"/>
        <v>9601.3285277586601</v>
      </c>
      <c r="AA64" s="20">
        <f t="shared" si="7"/>
        <v>10090.73012446448</v>
      </c>
      <c r="AB64" s="20">
        <f t="shared" si="7"/>
        <v>10288.65554557271</v>
      </c>
      <c r="AC64" s="20">
        <f t="shared" si="7"/>
        <v>10370.22891241759</v>
      </c>
      <c r="AD64" s="20">
        <f t="shared" si="7"/>
        <v>10049.247134544115</v>
      </c>
      <c r="AE64" s="20">
        <f t="shared" si="7"/>
        <v>9374.0476493879905</v>
      </c>
      <c r="AF64" s="20">
        <f t="shared" si="7"/>
        <v>8781.4532140703468</v>
      </c>
      <c r="AG64" s="20">
        <f t="shared" si="7"/>
        <v>8507.2239509505926</v>
      </c>
      <c r="AH64" s="20">
        <f t="shared" si="7"/>
        <v>8649.0855430915126</v>
      </c>
      <c r="AI64" s="20">
        <f t="shared" si="7"/>
        <v>8850.5908906139703</v>
      </c>
      <c r="AJ64" s="20">
        <f t="shared" si="7"/>
        <v>9055.3985178936418</v>
      </c>
      <c r="AK64" s="20">
        <f t="shared" si="7"/>
        <v>9137.1771157978565</v>
      </c>
      <c r="AL64" s="20">
        <f t="shared" si="7"/>
        <v>9270.5304706402221</v>
      </c>
      <c r="AM64" s="20">
        <f t="shared" si="7"/>
        <v>9364.6110896888149</v>
      </c>
      <c r="AN64" s="20">
        <f t="shared" si="7"/>
        <v>9224.0989044385933</v>
      </c>
      <c r="AO64" s="20">
        <f t="shared" si="7"/>
        <v>9234.4745076511681</v>
      </c>
      <c r="AP64" s="20">
        <f t="shared" si="7"/>
        <v>9013.465666361506</v>
      </c>
      <c r="AQ64" s="20">
        <f t="shared" si="7"/>
        <v>9012.2584168910034</v>
      </c>
      <c r="AR64" s="20">
        <f t="shared" si="7"/>
        <v>8928.1137182310395</v>
      </c>
      <c r="AS64" s="20">
        <f t="shared" si="7"/>
        <v>8719.6570585436384</v>
      </c>
      <c r="AT64" s="20">
        <f t="shared" si="7"/>
        <v>8780.8278104599176</v>
      </c>
      <c r="AU64" s="20">
        <f t="shared" si="7"/>
        <v>8793.9300533288169</v>
      </c>
      <c r="AV64" s="20">
        <f t="shared" si="7"/>
        <v>8912.7421900592963</v>
      </c>
      <c r="AW64" s="20">
        <f t="shared" si="7"/>
        <v>8716.5480806795094</v>
      </c>
      <c r="AX64" s="20">
        <f t="shared" si="7"/>
        <v>8375.8968823841969</v>
      </c>
      <c r="AY64" s="20">
        <f t="shared" si="7"/>
        <v>8138.7462037065407</v>
      </c>
      <c r="AZ64" s="20">
        <f t="shared" si="7"/>
        <v>8275.3296797483126</v>
      </c>
      <c r="BA64" s="20">
        <f t="shared" si="7"/>
        <v>8523.8821760139872</v>
      </c>
    </row>
    <row r="65" spans="1:53" x14ac:dyDescent="0.25">
      <c r="A65" s="29" t="s">
        <v>69</v>
      </c>
      <c r="B65" s="20">
        <f>B59+B63</f>
        <v>9644.3190639126606</v>
      </c>
      <c r="C65" s="20">
        <f t="shared" ref="C65:BA65" si="8">C59+C63</f>
        <v>9758.8026156898632</v>
      </c>
      <c r="D65" s="20">
        <f t="shared" si="8"/>
        <v>9512.9002571377314</v>
      </c>
      <c r="E65" s="20">
        <f t="shared" si="8"/>
        <v>9375.0809078726743</v>
      </c>
      <c r="F65" s="20">
        <f t="shared" si="8"/>
        <v>9293.9953446940599</v>
      </c>
      <c r="G65" s="20">
        <f t="shared" si="8"/>
        <v>9548.2258524002937</v>
      </c>
      <c r="H65" s="20">
        <f t="shared" si="8"/>
        <v>9971.5991559081976</v>
      </c>
      <c r="I65" s="20">
        <f t="shared" si="8"/>
        <v>10168.967979171372</v>
      </c>
      <c r="J65" s="20">
        <f t="shared" si="8"/>
        <v>10366.150489048521</v>
      </c>
      <c r="K65" s="20">
        <f t="shared" si="8"/>
        <v>10314.699418854685</v>
      </c>
      <c r="L65" s="20">
        <f t="shared" si="8"/>
        <v>10452.418416572988</v>
      </c>
      <c r="M65" s="20">
        <f t="shared" si="8"/>
        <v>10519.984788608317</v>
      </c>
      <c r="N65" s="20">
        <f t="shared" si="8"/>
        <v>10695.987989795041</v>
      </c>
      <c r="O65" s="20">
        <f t="shared" si="8"/>
        <v>10978.481431997912</v>
      </c>
      <c r="P65" s="20">
        <f t="shared" si="8"/>
        <v>11263.354266907316</v>
      </c>
      <c r="Q65" s="20">
        <f t="shared" si="8"/>
        <v>11358.890800965948</v>
      </c>
      <c r="R65" s="20">
        <f t="shared" si="8"/>
        <v>11695.067223111975</v>
      </c>
      <c r="S65" s="20">
        <f t="shared" si="8"/>
        <v>12042.220911720993</v>
      </c>
      <c r="T65" s="20">
        <f t="shared" si="8"/>
        <v>12967.182530040545</v>
      </c>
      <c r="U65" s="20">
        <f t="shared" si="8"/>
        <v>14036.928348846175</v>
      </c>
      <c r="V65" s="20">
        <f t="shared" si="8"/>
        <v>15626.134527662696</v>
      </c>
      <c r="W65" s="20">
        <f t="shared" si="8"/>
        <v>16488.799384248639</v>
      </c>
      <c r="X65" s="20">
        <f t="shared" si="8"/>
        <v>16922.551051188166</v>
      </c>
      <c r="Y65" s="20">
        <f t="shared" si="8"/>
        <v>16057.599376323113</v>
      </c>
      <c r="Z65" s="20">
        <f t="shared" si="8"/>
        <v>14980.271472241338</v>
      </c>
      <c r="AA65" s="20">
        <f t="shared" si="8"/>
        <v>13858.069875535519</v>
      </c>
      <c r="AB65" s="20">
        <f t="shared" si="8"/>
        <v>13318.54445442729</v>
      </c>
      <c r="AC65" s="20">
        <f t="shared" si="8"/>
        <v>12785.77108758241</v>
      </c>
      <c r="AD65" s="20">
        <f t="shared" si="8"/>
        <v>12875.152865455886</v>
      </c>
      <c r="AE65" s="20">
        <f t="shared" si="8"/>
        <v>13278.352350612011</v>
      </c>
      <c r="AF65" s="20">
        <f t="shared" si="8"/>
        <v>13542.546785929653</v>
      </c>
      <c r="AG65" s="20">
        <f t="shared" si="8"/>
        <v>13339.576049049407</v>
      </c>
      <c r="AH65" s="20">
        <f t="shared" si="8"/>
        <v>12661.714456908487</v>
      </c>
      <c r="AI65" s="20">
        <f t="shared" si="8"/>
        <v>12093.40910938603</v>
      </c>
      <c r="AJ65" s="20">
        <f t="shared" si="8"/>
        <v>11659.801482106359</v>
      </c>
      <c r="AK65" s="20">
        <f t="shared" si="8"/>
        <v>11335.222884202145</v>
      </c>
      <c r="AL65" s="20">
        <f t="shared" si="8"/>
        <v>10836.269529359777</v>
      </c>
      <c r="AM65" s="20">
        <f t="shared" si="8"/>
        <v>10396.188910311184</v>
      </c>
      <c r="AN65" s="20">
        <f t="shared" si="8"/>
        <v>10310.301095561408</v>
      </c>
      <c r="AO65" s="20">
        <f t="shared" si="8"/>
        <v>10116.725492348833</v>
      </c>
      <c r="AP65" s="20">
        <f t="shared" si="8"/>
        <v>10175.334333638493</v>
      </c>
      <c r="AQ65" s="20">
        <f t="shared" si="8"/>
        <v>9810.9415831089973</v>
      </c>
      <c r="AR65" s="20">
        <f t="shared" si="8"/>
        <v>9685.4862817689591</v>
      </c>
      <c r="AS65" s="20">
        <f t="shared" si="8"/>
        <v>9697.5429414563623</v>
      </c>
      <c r="AT65" s="20">
        <f t="shared" si="8"/>
        <v>9688.3721895400831</v>
      </c>
      <c r="AU65" s="20">
        <f t="shared" si="8"/>
        <v>9560.8699466711823</v>
      </c>
      <c r="AV65" s="20">
        <f t="shared" si="8"/>
        <v>9486.057809940703</v>
      </c>
      <c r="AW65" s="20">
        <f t="shared" si="8"/>
        <v>9434.2519193204898</v>
      </c>
      <c r="AX65" s="20">
        <f t="shared" si="8"/>
        <v>9816.1031176158031</v>
      </c>
      <c r="AY65" s="20">
        <f t="shared" si="8"/>
        <v>9955.6537962934617</v>
      </c>
      <c r="AZ65" s="20">
        <f t="shared" si="8"/>
        <v>9733.8703202516881</v>
      </c>
      <c r="BA65" s="20">
        <f t="shared" si="8"/>
        <v>9502.9178239860121</v>
      </c>
    </row>
    <row r="67" spans="1:53" x14ac:dyDescent="0.25">
      <c r="A67" s="18" t="s">
        <v>59</v>
      </c>
    </row>
    <row r="68" spans="1:53" x14ac:dyDescent="0.25">
      <c r="A68" s="18" t="s">
        <v>46</v>
      </c>
      <c r="B68" s="21">
        <v>8755</v>
      </c>
      <c r="C68" s="21">
        <v>8792</v>
      </c>
      <c r="D68" s="21">
        <v>8769</v>
      </c>
      <c r="E68" s="21">
        <v>8027</v>
      </c>
      <c r="F68" s="21">
        <v>9671</v>
      </c>
      <c r="G68" s="21">
        <v>9284</v>
      </c>
      <c r="H68" s="21">
        <v>9107</v>
      </c>
      <c r="I68" s="21">
        <v>9048</v>
      </c>
      <c r="J68" s="21">
        <v>9271</v>
      </c>
      <c r="K68" s="21">
        <v>9173</v>
      </c>
      <c r="L68" s="21">
        <v>9464</v>
      </c>
      <c r="M68" s="21">
        <v>9603</v>
      </c>
      <c r="N68" s="21">
        <v>9586</v>
      </c>
      <c r="O68" s="21">
        <v>9753</v>
      </c>
      <c r="P68" s="21">
        <v>10036</v>
      </c>
      <c r="Q68" s="21">
        <v>9472</v>
      </c>
      <c r="R68" s="21">
        <v>9928</v>
      </c>
      <c r="S68" s="21">
        <v>10267</v>
      </c>
      <c r="T68" s="21">
        <v>10550</v>
      </c>
      <c r="U68" s="21">
        <v>11681</v>
      </c>
      <c r="V68" s="21">
        <v>7837</v>
      </c>
      <c r="W68" s="21">
        <v>12286</v>
      </c>
      <c r="X68" s="21">
        <v>16237</v>
      </c>
      <c r="Y68" s="21">
        <v>14866</v>
      </c>
      <c r="Z68" s="21">
        <v>13934</v>
      </c>
      <c r="AA68" s="21">
        <v>12900</v>
      </c>
      <c r="AB68" s="21">
        <v>12039</v>
      </c>
      <c r="AC68" s="21">
        <v>11822</v>
      </c>
      <c r="AD68" s="21">
        <v>11434</v>
      </c>
      <c r="AE68" s="21">
        <v>11472</v>
      </c>
      <c r="AF68" s="21">
        <v>11469</v>
      </c>
      <c r="AG68" s="21">
        <v>10951</v>
      </c>
      <c r="AH68" s="21">
        <v>10568</v>
      </c>
      <c r="AI68" s="21">
        <v>10493</v>
      </c>
      <c r="AJ68" s="21">
        <v>9062</v>
      </c>
      <c r="AK68" s="21">
        <v>10089</v>
      </c>
      <c r="AL68" s="21">
        <v>11639</v>
      </c>
      <c r="AM68" s="21">
        <v>10599</v>
      </c>
      <c r="AN68" s="21">
        <v>10134</v>
      </c>
      <c r="AO68" s="21">
        <v>8862</v>
      </c>
      <c r="AP68" s="21">
        <v>10290</v>
      </c>
      <c r="AQ68" s="21">
        <v>10005</v>
      </c>
      <c r="AR68" s="21">
        <v>8213</v>
      </c>
      <c r="AS68" s="21">
        <v>10157</v>
      </c>
      <c r="AT68" s="21">
        <v>9548</v>
      </c>
      <c r="AU68" s="21">
        <v>9312</v>
      </c>
      <c r="AV68" s="21">
        <v>9190</v>
      </c>
      <c r="AW68" s="21">
        <v>9205</v>
      </c>
      <c r="AX68" s="21">
        <v>9015</v>
      </c>
      <c r="AY68" s="21">
        <v>8802</v>
      </c>
      <c r="AZ68" s="21">
        <v>8791</v>
      </c>
      <c r="BA68" s="21">
        <v>8617</v>
      </c>
    </row>
    <row r="69" spans="1:53" x14ac:dyDescent="0.25">
      <c r="A69" s="18" t="s">
        <v>47</v>
      </c>
      <c r="B69" s="21">
        <v>8862</v>
      </c>
      <c r="C69" s="21">
        <v>9148</v>
      </c>
      <c r="D69" s="21">
        <v>9121</v>
      </c>
      <c r="E69" s="21">
        <v>9026</v>
      </c>
      <c r="F69" s="21">
        <v>7878</v>
      </c>
      <c r="G69" s="21">
        <v>9258</v>
      </c>
      <c r="H69" s="21">
        <v>9097</v>
      </c>
      <c r="I69" s="21">
        <v>9529</v>
      </c>
      <c r="J69" s="21">
        <v>9410</v>
      </c>
      <c r="K69" s="21">
        <v>9776</v>
      </c>
      <c r="L69" s="21">
        <v>9511</v>
      </c>
      <c r="M69" s="21">
        <v>9711</v>
      </c>
      <c r="N69" s="21">
        <v>9618</v>
      </c>
      <c r="O69" s="21">
        <v>9994</v>
      </c>
      <c r="P69" s="21">
        <v>9938</v>
      </c>
      <c r="Q69" s="21">
        <v>9830</v>
      </c>
      <c r="R69" s="21">
        <v>9822</v>
      </c>
      <c r="S69" s="21">
        <v>10365</v>
      </c>
      <c r="T69" s="21">
        <v>10269</v>
      </c>
      <c r="U69" s="21">
        <v>10689</v>
      </c>
      <c r="V69" s="21">
        <v>8630</v>
      </c>
      <c r="W69" s="21">
        <v>13045</v>
      </c>
      <c r="X69" s="21">
        <v>11501</v>
      </c>
      <c r="Y69" s="21">
        <v>11473</v>
      </c>
      <c r="Z69" s="21">
        <v>11317</v>
      </c>
      <c r="AA69" s="21">
        <v>11052</v>
      </c>
      <c r="AB69" s="21">
        <v>11170</v>
      </c>
      <c r="AC69" s="21">
        <v>10590</v>
      </c>
      <c r="AD69" s="21">
        <v>11056</v>
      </c>
      <c r="AE69" s="21">
        <v>11285</v>
      </c>
      <c r="AF69" s="21">
        <v>11010</v>
      </c>
      <c r="AG69" s="21">
        <v>11022</v>
      </c>
      <c r="AH69" s="21">
        <v>9635</v>
      </c>
      <c r="AI69" s="21">
        <v>10286</v>
      </c>
      <c r="AJ69" s="21">
        <v>11599</v>
      </c>
      <c r="AK69" s="21">
        <v>11417</v>
      </c>
      <c r="AL69" s="21">
        <v>10925</v>
      </c>
      <c r="AM69" s="21">
        <v>10413</v>
      </c>
      <c r="AN69" s="21">
        <v>9137</v>
      </c>
      <c r="AO69" s="21">
        <v>10637</v>
      </c>
      <c r="AP69" s="21">
        <v>9953</v>
      </c>
      <c r="AQ69" s="21">
        <v>9739</v>
      </c>
      <c r="AR69" s="21">
        <v>7909</v>
      </c>
      <c r="AS69" s="21">
        <v>9873</v>
      </c>
      <c r="AT69" s="21">
        <v>9386</v>
      </c>
      <c r="AU69" s="21">
        <v>9365</v>
      </c>
      <c r="AV69" s="21">
        <v>9228</v>
      </c>
      <c r="AW69" s="21">
        <v>9138</v>
      </c>
      <c r="AX69" s="21">
        <v>9388</v>
      </c>
      <c r="AY69" s="21">
        <v>9350</v>
      </c>
      <c r="AZ69" s="21">
        <v>9335</v>
      </c>
      <c r="BA69" s="21">
        <v>9182</v>
      </c>
    </row>
    <row r="70" spans="1:53" x14ac:dyDescent="0.25">
      <c r="A70" s="18" t="s">
        <v>48</v>
      </c>
      <c r="B70" s="21">
        <v>9172</v>
      </c>
      <c r="C70" s="21">
        <v>9070</v>
      </c>
      <c r="D70" s="21">
        <v>9319</v>
      </c>
      <c r="E70" s="21">
        <v>7923</v>
      </c>
      <c r="F70" s="21">
        <v>9399</v>
      </c>
      <c r="G70" s="21">
        <v>9124</v>
      </c>
      <c r="H70" s="21">
        <v>8945</v>
      </c>
      <c r="I70" s="21">
        <v>8994</v>
      </c>
      <c r="J70" s="21">
        <v>9291</v>
      </c>
      <c r="K70" s="21">
        <v>9719</v>
      </c>
      <c r="L70" s="21">
        <v>9768</v>
      </c>
      <c r="M70" s="21">
        <v>9724</v>
      </c>
      <c r="N70" s="21">
        <v>10152</v>
      </c>
      <c r="O70" s="21">
        <v>10470</v>
      </c>
      <c r="P70" s="21">
        <v>10694</v>
      </c>
      <c r="Q70" s="21">
        <v>10603</v>
      </c>
      <c r="R70" s="21">
        <v>10439</v>
      </c>
      <c r="S70" s="21">
        <v>11223</v>
      </c>
      <c r="T70" s="21">
        <v>10533</v>
      </c>
      <c r="U70" s="21">
        <v>11493</v>
      </c>
      <c r="V70" s="21">
        <v>8003</v>
      </c>
      <c r="W70" s="21">
        <v>11991</v>
      </c>
      <c r="X70" s="21">
        <v>13715</v>
      </c>
      <c r="Y70" s="21">
        <v>13610</v>
      </c>
      <c r="Z70" s="21">
        <v>12877</v>
      </c>
      <c r="AA70" s="21">
        <v>12485</v>
      </c>
      <c r="AB70" s="21">
        <v>12269</v>
      </c>
      <c r="AC70" s="21">
        <v>11644</v>
      </c>
      <c r="AD70" s="21">
        <v>11794</v>
      </c>
      <c r="AE70" s="21">
        <v>11248</v>
      </c>
      <c r="AF70" s="21">
        <v>11077</v>
      </c>
      <c r="AG70" s="21">
        <v>10697</v>
      </c>
      <c r="AH70" s="21">
        <v>10325</v>
      </c>
      <c r="AI70" s="21">
        <v>10027</v>
      </c>
      <c r="AJ70" s="21">
        <v>9939</v>
      </c>
      <c r="AK70" s="21">
        <v>8493</v>
      </c>
      <c r="AL70" s="21">
        <v>9644</v>
      </c>
      <c r="AM70" s="21">
        <v>10908</v>
      </c>
      <c r="AN70" s="21">
        <v>9064</v>
      </c>
      <c r="AO70" s="21">
        <v>10693</v>
      </c>
      <c r="AP70" s="21">
        <v>10288</v>
      </c>
      <c r="AQ70" s="21">
        <v>10040</v>
      </c>
      <c r="AR70" s="21">
        <v>8332</v>
      </c>
      <c r="AS70" s="21">
        <v>9766</v>
      </c>
      <c r="AT70" s="21">
        <v>9367</v>
      </c>
      <c r="AU70" s="21">
        <v>9627</v>
      </c>
      <c r="AV70" s="21">
        <v>9334</v>
      </c>
      <c r="AW70" s="21">
        <v>9263</v>
      </c>
      <c r="AX70" s="21">
        <v>9376</v>
      </c>
      <c r="AY70" s="21">
        <v>9113</v>
      </c>
      <c r="AZ70" s="21">
        <v>8882</v>
      </c>
      <c r="BA70" s="21">
        <v>8941</v>
      </c>
    </row>
    <row r="71" spans="1:53" x14ac:dyDescent="0.25">
      <c r="A71" s="18" t="s">
        <v>49</v>
      </c>
      <c r="B71" s="21">
        <v>9038</v>
      </c>
      <c r="C71" s="21">
        <v>9299</v>
      </c>
      <c r="D71" s="21">
        <v>9382</v>
      </c>
      <c r="E71" s="21">
        <v>8149</v>
      </c>
      <c r="F71" s="21">
        <v>9497</v>
      </c>
      <c r="G71" s="21">
        <v>9454</v>
      </c>
      <c r="H71" s="21">
        <v>9534</v>
      </c>
      <c r="I71" s="21">
        <v>9689</v>
      </c>
      <c r="J71" s="21">
        <v>9778</v>
      </c>
      <c r="K71" s="21">
        <v>9940</v>
      </c>
      <c r="L71" s="21">
        <v>10031</v>
      </c>
      <c r="M71" s="21">
        <v>9739</v>
      </c>
      <c r="N71" s="21">
        <v>9984</v>
      </c>
      <c r="O71" s="21">
        <v>10346</v>
      </c>
      <c r="P71" s="21">
        <v>10275</v>
      </c>
      <c r="Q71" s="21">
        <v>10621</v>
      </c>
      <c r="R71" s="21">
        <v>10538</v>
      </c>
      <c r="S71" s="21">
        <v>10781</v>
      </c>
      <c r="T71" s="21">
        <v>11217</v>
      </c>
      <c r="U71" s="21">
        <v>12517</v>
      </c>
      <c r="V71" s="21">
        <v>8487</v>
      </c>
      <c r="W71" s="21">
        <v>12723</v>
      </c>
      <c r="X71" s="21">
        <v>15050</v>
      </c>
      <c r="Y71" s="21">
        <v>14256</v>
      </c>
      <c r="Z71" s="21">
        <v>13935</v>
      </c>
      <c r="AA71" s="21">
        <v>13285</v>
      </c>
      <c r="AB71" s="21">
        <v>12495</v>
      </c>
      <c r="AC71" s="21">
        <v>12246</v>
      </c>
      <c r="AD71" s="21">
        <v>12142</v>
      </c>
      <c r="AE71" s="21">
        <v>10854</v>
      </c>
      <c r="AF71" s="21">
        <v>12997</v>
      </c>
      <c r="AG71" s="21">
        <v>12788</v>
      </c>
      <c r="AH71" s="21">
        <v>11913</v>
      </c>
      <c r="AI71" s="21">
        <v>9941</v>
      </c>
      <c r="AJ71" s="21">
        <v>10794</v>
      </c>
      <c r="AK71" s="21">
        <v>12301</v>
      </c>
      <c r="AL71" s="21">
        <v>11223</v>
      </c>
      <c r="AM71" s="21">
        <v>10306</v>
      </c>
      <c r="AN71" s="21">
        <v>10153</v>
      </c>
      <c r="AO71" s="21">
        <v>8624</v>
      </c>
      <c r="AP71" s="21">
        <v>10141</v>
      </c>
      <c r="AQ71" s="21">
        <v>9636</v>
      </c>
      <c r="AR71" s="21">
        <v>8147</v>
      </c>
      <c r="AS71" s="21">
        <v>9950</v>
      </c>
      <c r="AT71" s="21">
        <v>9343</v>
      </c>
      <c r="AU71" s="21">
        <v>9256</v>
      </c>
      <c r="AV71" s="21">
        <v>9212</v>
      </c>
      <c r="AW71" s="21">
        <v>9258</v>
      </c>
      <c r="AX71" s="21">
        <v>9293</v>
      </c>
      <c r="AY71" s="21">
        <v>9127</v>
      </c>
      <c r="AZ71" s="21">
        <v>9141</v>
      </c>
      <c r="BA71" s="21">
        <v>9161</v>
      </c>
    </row>
    <row r="72" spans="1:53" x14ac:dyDescent="0.25">
      <c r="A72" s="18" t="s">
        <v>50</v>
      </c>
      <c r="B72" s="21">
        <v>9319</v>
      </c>
      <c r="C72" s="21">
        <v>8830</v>
      </c>
      <c r="D72" s="21">
        <v>8978</v>
      </c>
      <c r="E72" s="21">
        <v>7865</v>
      </c>
      <c r="F72" s="21">
        <v>9445</v>
      </c>
      <c r="G72" s="21">
        <v>9191</v>
      </c>
      <c r="H72" s="21">
        <v>9305</v>
      </c>
      <c r="I72" s="21">
        <v>9150</v>
      </c>
      <c r="J72" s="21">
        <v>9503</v>
      </c>
      <c r="K72" s="21">
        <v>9649</v>
      </c>
      <c r="L72" s="21">
        <v>9864</v>
      </c>
      <c r="M72" s="21">
        <v>9603</v>
      </c>
      <c r="N72" s="21">
        <v>9529</v>
      </c>
      <c r="O72" s="21">
        <v>10151</v>
      </c>
      <c r="P72" s="21">
        <v>10193</v>
      </c>
      <c r="Q72" s="21">
        <v>9957</v>
      </c>
      <c r="R72" s="21">
        <v>10033</v>
      </c>
      <c r="S72" s="21">
        <v>10287</v>
      </c>
      <c r="T72" s="21">
        <v>10550</v>
      </c>
      <c r="U72" s="21">
        <v>11116</v>
      </c>
      <c r="V72" s="21">
        <v>7131</v>
      </c>
      <c r="W72" s="21">
        <v>10955</v>
      </c>
      <c r="X72" s="21">
        <v>12609</v>
      </c>
      <c r="Y72" s="21">
        <v>11860</v>
      </c>
      <c r="Z72" s="21">
        <v>11740</v>
      </c>
      <c r="AA72" s="21">
        <v>11297</v>
      </c>
      <c r="AB72" s="21">
        <v>11660</v>
      </c>
      <c r="AC72" s="21">
        <v>11824</v>
      </c>
      <c r="AD72" s="21">
        <v>11295</v>
      </c>
      <c r="AE72" s="21">
        <v>11044</v>
      </c>
      <c r="AF72" s="21">
        <v>10898</v>
      </c>
      <c r="AG72" s="21">
        <v>10567</v>
      </c>
      <c r="AH72" s="21">
        <v>10402</v>
      </c>
      <c r="AI72" s="21">
        <v>9867</v>
      </c>
      <c r="AJ72" s="21">
        <v>10126</v>
      </c>
      <c r="AK72" s="21">
        <v>10291</v>
      </c>
      <c r="AL72" s="21">
        <v>9025</v>
      </c>
      <c r="AM72" s="21">
        <v>10059</v>
      </c>
      <c r="AN72" s="21">
        <v>11207</v>
      </c>
      <c r="AO72" s="21">
        <v>9055</v>
      </c>
      <c r="AP72" s="21">
        <v>10272</v>
      </c>
      <c r="AQ72" s="21">
        <v>10284</v>
      </c>
      <c r="AR72" s="21">
        <v>8260</v>
      </c>
      <c r="AS72" s="21">
        <v>10140</v>
      </c>
      <c r="AT72" s="21">
        <v>9445</v>
      </c>
      <c r="AU72" s="21">
        <v>9458</v>
      </c>
      <c r="AV72" s="21">
        <v>9511</v>
      </c>
      <c r="AW72" s="21">
        <v>9062</v>
      </c>
      <c r="AX72" s="21">
        <v>9179</v>
      </c>
      <c r="AY72" s="21">
        <v>9080</v>
      </c>
      <c r="AZ72" s="21">
        <v>9112</v>
      </c>
      <c r="BA72" s="21">
        <v>9271</v>
      </c>
    </row>
    <row r="73" spans="1:53" x14ac:dyDescent="0.25">
      <c r="A73" s="18" t="s">
        <v>51</v>
      </c>
      <c r="B73" s="21">
        <v>9122</v>
      </c>
      <c r="C73" s="21">
        <v>9093</v>
      </c>
      <c r="D73" s="21">
        <v>8994</v>
      </c>
      <c r="E73" s="21">
        <v>8242</v>
      </c>
      <c r="F73" s="21">
        <v>9695</v>
      </c>
      <c r="G73" s="21">
        <v>9513</v>
      </c>
      <c r="H73" s="21">
        <v>9440</v>
      </c>
      <c r="I73" s="21">
        <v>9517</v>
      </c>
      <c r="J73" s="21">
        <v>9799</v>
      </c>
      <c r="K73" s="21">
        <v>9973</v>
      </c>
      <c r="L73" s="21">
        <v>10156</v>
      </c>
      <c r="M73" s="21">
        <v>10021</v>
      </c>
      <c r="N73" s="21">
        <v>10164</v>
      </c>
      <c r="O73" s="21">
        <v>10697</v>
      </c>
      <c r="P73" s="21">
        <v>10650</v>
      </c>
      <c r="Q73" s="21">
        <v>10882</v>
      </c>
      <c r="R73" s="21">
        <v>10958</v>
      </c>
      <c r="S73" s="21">
        <v>10816</v>
      </c>
      <c r="T73" s="21">
        <v>11188</v>
      </c>
      <c r="U73" s="21">
        <v>11926</v>
      </c>
      <c r="V73" s="21">
        <v>7533</v>
      </c>
      <c r="W73" s="21">
        <v>12254</v>
      </c>
      <c r="X73" s="21">
        <v>14058</v>
      </c>
      <c r="Y73" s="21">
        <v>12990</v>
      </c>
      <c r="Z73" s="21">
        <v>11856</v>
      </c>
      <c r="AA73" s="21">
        <v>11612</v>
      </c>
      <c r="AB73" s="21">
        <v>10986</v>
      </c>
      <c r="AC73" s="21">
        <v>10944</v>
      </c>
      <c r="AD73" s="21">
        <v>10841</v>
      </c>
      <c r="AE73" s="21">
        <v>10816</v>
      </c>
      <c r="AF73" s="21">
        <v>10895</v>
      </c>
      <c r="AG73" s="21">
        <v>11019</v>
      </c>
      <c r="AH73" s="21">
        <v>10645</v>
      </c>
      <c r="AI73" s="21">
        <v>11141</v>
      </c>
      <c r="AJ73" s="21">
        <v>16387</v>
      </c>
      <c r="AK73" s="21">
        <v>18516</v>
      </c>
      <c r="AL73" s="21">
        <v>22351</v>
      </c>
      <c r="AM73" s="21">
        <v>21997</v>
      </c>
      <c r="AN73" s="21">
        <v>17953</v>
      </c>
      <c r="AO73" s="21">
        <v>12657</v>
      </c>
      <c r="AP73" s="21">
        <v>14573</v>
      </c>
      <c r="AQ73" s="21">
        <v>12288</v>
      </c>
      <c r="AR73" s="21">
        <v>9824</v>
      </c>
      <c r="AS73" s="21">
        <v>10709</v>
      </c>
      <c r="AT73" s="21">
        <v>9976</v>
      </c>
      <c r="AU73" s="21">
        <v>9339</v>
      </c>
      <c r="AV73" s="21">
        <v>8979</v>
      </c>
      <c r="AW73" s="21">
        <v>9140</v>
      </c>
      <c r="AX73" s="21">
        <v>8690</v>
      </c>
      <c r="AY73" s="21">
        <v>8823</v>
      </c>
      <c r="AZ73" s="21">
        <v>8891</v>
      </c>
      <c r="BA73" s="21">
        <v>8946</v>
      </c>
    </row>
    <row r="75" spans="1:53" x14ac:dyDescent="0.25">
      <c r="A75" s="18" t="s">
        <v>60</v>
      </c>
    </row>
    <row r="76" spans="1:53" x14ac:dyDescent="0.25">
      <c r="A76" s="18" t="s">
        <v>46</v>
      </c>
      <c r="B76" s="31">
        <f>params!$B$2*B68+params!$B$3*data_orig!C68</f>
        <v>8774.61</v>
      </c>
      <c r="C76" s="31">
        <f>params!$B$2*C68+params!$B$3*data_orig!D68</f>
        <v>8779.8100000000013</v>
      </c>
      <c r="D76" s="31">
        <f>params!$B$2*D68+params!$B$3*data_orig!E68</f>
        <v>8375.74</v>
      </c>
      <c r="E76" s="31">
        <f>params!$B$2*E68+params!$B$3*data_orig!F68</f>
        <v>8898.32</v>
      </c>
      <c r="F76" s="31">
        <f>params!$B$2*F68+params!$B$3*data_orig!G68</f>
        <v>9465.89</v>
      </c>
      <c r="G76" s="31">
        <f>params!$B$2*G68+params!$B$3*data_orig!H68</f>
        <v>9190.1899999999987</v>
      </c>
      <c r="H76" s="31">
        <f>params!$B$2*H68+params!$B$3*data_orig!I68</f>
        <v>9075.73</v>
      </c>
      <c r="I76" s="31">
        <f>params!$B$2*I68+params!$B$3*data_orig!J68</f>
        <v>9166.1899999999987</v>
      </c>
      <c r="J76" s="31">
        <f>params!$B$2*J68+params!$B$3*data_orig!K68</f>
        <v>9219.0600000000013</v>
      </c>
      <c r="K76" s="31">
        <f>params!$B$2*K68+params!$B$3*data_orig!L68</f>
        <v>9327.23</v>
      </c>
      <c r="L76" s="31">
        <f>params!$B$2*L68+params!$B$3*data_orig!M68</f>
        <v>9537.67</v>
      </c>
      <c r="M76" s="31">
        <f>params!$B$2*M68+params!$B$3*data_orig!N68</f>
        <v>9593.99</v>
      </c>
      <c r="N76" s="31">
        <f>params!$B$2*N68+params!$B$3*data_orig!O68</f>
        <v>9674.51</v>
      </c>
      <c r="O76" s="31">
        <f>params!$B$2*O68+params!$B$3*data_orig!P68</f>
        <v>9902.99</v>
      </c>
      <c r="P76" s="31">
        <f>params!$B$2*P68+params!$B$3*data_orig!Q68</f>
        <v>9737.08</v>
      </c>
      <c r="Q76" s="31">
        <f>params!$B$2*Q68+params!$B$3*data_orig!R68</f>
        <v>9713.68</v>
      </c>
      <c r="R76" s="31">
        <f>params!$B$2*R68+params!$B$3*data_orig!S68</f>
        <v>10107.67</v>
      </c>
      <c r="S76" s="31">
        <f>params!$B$2*S68+params!$B$3*data_orig!T68</f>
        <v>10416.99</v>
      </c>
      <c r="T76" s="31">
        <f>params!$B$2*T68+params!$B$3*data_orig!U68</f>
        <v>11149.43</v>
      </c>
      <c r="U76" s="31">
        <f>params!$B$2*U68+params!$B$3*data_orig!V68</f>
        <v>9643.68</v>
      </c>
      <c r="V76" s="31">
        <f>params!$B$2*V68+params!$B$3*data_orig!W68</f>
        <v>10194.969999999999</v>
      </c>
      <c r="W76" s="31">
        <f>params!$B$2*W68+params!$B$3*data_orig!X68</f>
        <v>14380.03</v>
      </c>
      <c r="X76" s="31">
        <f>params!$B$2*X68+params!$B$3*data_orig!Y68</f>
        <v>15510.369999999999</v>
      </c>
      <c r="Y76" s="31">
        <f>params!$B$2*Y68+params!$B$3*data_orig!Z68</f>
        <v>14372.04</v>
      </c>
      <c r="Z76" s="31">
        <f>params!$B$2*Z68+params!$B$3*data_orig!AA68</f>
        <v>13385.98</v>
      </c>
      <c r="AA76" s="31">
        <f>params!$B$2*AA68+params!$B$3*data_orig!AB68</f>
        <v>12443.67</v>
      </c>
      <c r="AB76" s="31">
        <f>params!$B$2*AB68+params!$B$3*data_orig!AC68</f>
        <v>11923.990000000002</v>
      </c>
      <c r="AC76" s="31">
        <f>params!$B$2*AC68+params!$B$3*data_orig!AD68</f>
        <v>11616.36</v>
      </c>
      <c r="AD76" s="31">
        <f>params!$B$2*AD68+params!$B$3*data_orig!AE68</f>
        <v>11454.14</v>
      </c>
      <c r="AE76" s="31">
        <f>params!$B$2*AE68+params!$B$3*data_orig!AF68</f>
        <v>11470.41</v>
      </c>
      <c r="AF76" s="31">
        <f>params!$B$2*AF68+params!$B$3*data_orig!AG68</f>
        <v>11194.46</v>
      </c>
      <c r="AG76" s="31">
        <f>params!$B$2*AG68+params!$B$3*data_orig!AH68</f>
        <v>10748.009999999998</v>
      </c>
      <c r="AH76" s="31">
        <f>params!$B$2*AH68+params!$B$3*data_orig!AI68</f>
        <v>10528.25</v>
      </c>
      <c r="AI76" s="31">
        <f>params!$B$2*AI68+params!$B$3*data_orig!AJ68</f>
        <v>9734.57</v>
      </c>
      <c r="AJ76" s="31">
        <f>params!$B$2*AJ68+params!$B$3*data_orig!AK68</f>
        <v>9606.31</v>
      </c>
      <c r="AK76" s="31">
        <f>params!$B$2*AK68+params!$B$3*data_orig!AL68</f>
        <v>10910.5</v>
      </c>
      <c r="AL76" s="31">
        <f>params!$B$2*AL68+params!$B$3*data_orig!AM68</f>
        <v>11087.8</v>
      </c>
      <c r="AM76" s="31">
        <f>params!$B$2*AM68+params!$B$3*data_orig!AN68</f>
        <v>10352.549999999999</v>
      </c>
      <c r="AN76" s="31">
        <f>params!$B$2*AN68+params!$B$3*data_orig!AO68</f>
        <v>9459.84</v>
      </c>
      <c r="AO76" s="31">
        <f>params!$B$2*AO68+params!$B$3*data_orig!AP68</f>
        <v>9618.84</v>
      </c>
      <c r="AP76" s="31">
        <f>params!$B$2*AP68+params!$B$3*data_orig!AQ68</f>
        <v>10138.950000000001</v>
      </c>
      <c r="AQ76" s="31">
        <f>params!$B$2*AQ68+params!$B$3*data_orig!AR68</f>
        <v>9055.24</v>
      </c>
      <c r="AR76" s="31">
        <f>params!$B$2*AR68+params!$B$3*data_orig!AS68</f>
        <v>9243.32</v>
      </c>
      <c r="AS76" s="31">
        <f>params!$B$2*AS68+params!$B$3*data_orig!AT68</f>
        <v>9834.23</v>
      </c>
      <c r="AT76" s="31">
        <f>params!$B$2*AT68+params!$B$3*data_orig!AU68</f>
        <v>9422.92</v>
      </c>
      <c r="AU76" s="31">
        <f>params!$B$2*AU68+params!$B$3*data_orig!AV68</f>
        <v>9247.34</v>
      </c>
      <c r="AV76" s="31">
        <f>params!$B$2*AV68+params!$B$3*data_orig!AW68</f>
        <v>9197.9500000000007</v>
      </c>
      <c r="AW76" s="31">
        <f>params!$B$2*AW68+params!$B$3*data_orig!AX68</f>
        <v>9104.2999999999993</v>
      </c>
      <c r="AX76" s="31">
        <f>params!$B$2*AX68+params!$B$3*data_orig!AY68</f>
        <v>8902.11</v>
      </c>
      <c r="AY76" s="31">
        <f>params!$B$2*AY68+params!$B$3*data_orig!AZ68</f>
        <v>8796.17</v>
      </c>
      <c r="AZ76" s="31">
        <f>params!$B$2*AZ68+params!$B$3*data_orig!BA68</f>
        <v>8698.7799999999988</v>
      </c>
      <c r="BA76" s="31">
        <f>params!$B$2*BA68+params!$B$3*data_orig!B69</f>
        <v>8746.85</v>
      </c>
    </row>
    <row r="77" spans="1:53" x14ac:dyDescent="0.25">
      <c r="A77" s="18" t="s">
        <v>47</v>
      </c>
      <c r="B77" s="31">
        <f>params!$B$2*B69+params!$B$3*data_orig!C69</f>
        <v>9013.58</v>
      </c>
      <c r="C77" s="31">
        <f>params!$B$2*C69+params!$B$3*data_orig!D69</f>
        <v>9133.6899999999987</v>
      </c>
      <c r="D77" s="31">
        <f>params!$B$2*D69+params!$B$3*data_orig!E69</f>
        <v>9070.6500000000015</v>
      </c>
      <c r="E77" s="31">
        <f>params!$B$2*E69+params!$B$3*data_orig!F69</f>
        <v>8417.56</v>
      </c>
      <c r="F77" s="31">
        <f>params!$B$2*F69+params!$B$3*data_orig!G69</f>
        <v>8609.4000000000015</v>
      </c>
      <c r="G77" s="31">
        <f>params!$B$2*G69+params!$B$3*data_orig!H69</f>
        <v>9172.6699999999983</v>
      </c>
      <c r="H77" s="31">
        <f>params!$B$2*H69+params!$B$3*data_orig!I69</f>
        <v>9325.9599999999991</v>
      </c>
      <c r="I77" s="31">
        <f>params!$B$2*I69+params!$B$3*data_orig!J69</f>
        <v>9465.93</v>
      </c>
      <c r="J77" s="31">
        <f>params!$B$2*J69+params!$B$3*data_orig!K69</f>
        <v>9603.98</v>
      </c>
      <c r="K77" s="31">
        <f>params!$B$2*K69+params!$B$3*data_orig!L69</f>
        <v>9635.5499999999993</v>
      </c>
      <c r="L77" s="31">
        <f>params!$B$2*L69+params!$B$3*data_orig!M69</f>
        <v>9617</v>
      </c>
      <c r="M77" s="31">
        <f>params!$B$2*M69+params!$B$3*data_orig!N69</f>
        <v>9661.7099999999991</v>
      </c>
      <c r="N77" s="31">
        <f>params!$B$2*N69+params!$B$3*data_orig!O69</f>
        <v>9817.2800000000007</v>
      </c>
      <c r="O77" s="31">
        <f>params!$B$2*O69+params!$B$3*data_orig!P69</f>
        <v>9964.32</v>
      </c>
      <c r="P77" s="31">
        <f>params!$B$2*P69+params!$B$3*data_orig!Q69</f>
        <v>9880.76</v>
      </c>
      <c r="Q77" s="31">
        <f>params!$B$2*Q69+params!$B$3*data_orig!R69</f>
        <v>9825.7599999999984</v>
      </c>
      <c r="R77" s="31">
        <f>params!$B$2*R69+params!$B$3*data_orig!S69</f>
        <v>10109.790000000001</v>
      </c>
      <c r="S77" s="31">
        <f>params!$B$2*S69+params!$B$3*data_orig!T69</f>
        <v>10314.119999999999</v>
      </c>
      <c r="T77" s="31">
        <f>params!$B$2*T69+params!$B$3*data_orig!U69</f>
        <v>10491.599999999999</v>
      </c>
      <c r="U77" s="31">
        <f>params!$B$2*U69+params!$B$3*data_orig!V69</f>
        <v>9597.73</v>
      </c>
      <c r="V77" s="31">
        <f>params!$B$2*V69+params!$B$3*data_orig!W69</f>
        <v>10969.95</v>
      </c>
      <c r="W77" s="31">
        <f>params!$B$2*W69+params!$B$3*data_orig!X69</f>
        <v>12226.68</v>
      </c>
      <c r="X77" s="31">
        <f>params!$B$2*X69+params!$B$3*data_orig!Y69</f>
        <v>11486.16</v>
      </c>
      <c r="Y77" s="31">
        <f>params!$B$2*Y69+params!$B$3*data_orig!Z69</f>
        <v>11390.32</v>
      </c>
      <c r="Z77" s="31">
        <f>params!$B$2*Z69+params!$B$3*data_orig!AA69</f>
        <v>11176.55</v>
      </c>
      <c r="AA77" s="31">
        <f>params!$B$2*AA69+params!$B$3*data_orig!AB69</f>
        <v>11114.54</v>
      </c>
      <c r="AB77" s="31">
        <f>params!$B$2*AB69+params!$B$3*data_orig!AC69</f>
        <v>10862.6</v>
      </c>
      <c r="AC77" s="31">
        <f>params!$B$2*AC69+params!$B$3*data_orig!AD69</f>
        <v>10836.98</v>
      </c>
      <c r="AD77" s="31">
        <f>params!$B$2*AD69+params!$B$3*data_orig!AE69</f>
        <v>11177.369999999999</v>
      </c>
      <c r="AE77" s="31">
        <f>params!$B$2*AE69+params!$B$3*data_orig!AF69</f>
        <v>11139.25</v>
      </c>
      <c r="AF77" s="31">
        <f>params!$B$2*AF69+params!$B$3*data_orig!AG69</f>
        <v>11016.36</v>
      </c>
      <c r="AG77" s="31">
        <f>params!$B$2*AG69+params!$B$3*data_orig!AH69</f>
        <v>10286.89</v>
      </c>
      <c r="AH77" s="31">
        <f>params!$B$2*AH69+params!$B$3*data_orig!AI69</f>
        <v>9980.0299999999988</v>
      </c>
      <c r="AI77" s="31">
        <f>params!$B$2*AI69+params!$B$3*data_orig!AJ69</f>
        <v>10981.89</v>
      </c>
      <c r="AJ77" s="31">
        <f>params!$B$2*AJ69+params!$B$3*data_orig!AK69</f>
        <v>11502.54</v>
      </c>
      <c r="AK77" s="31">
        <f>params!$B$2*AK69+params!$B$3*data_orig!AL69</f>
        <v>11156.24</v>
      </c>
      <c r="AL77" s="31">
        <f>params!$B$2*AL69+params!$B$3*data_orig!AM69</f>
        <v>10653.64</v>
      </c>
      <c r="AM77" s="31">
        <f>params!$B$2*AM69+params!$B$3*data_orig!AN69</f>
        <v>9736.7200000000012</v>
      </c>
      <c r="AN77" s="31">
        <f>params!$B$2*AN69+params!$B$3*data_orig!AO69</f>
        <v>9932</v>
      </c>
      <c r="AO77" s="31">
        <f>params!$B$2*AO69+params!$B$3*data_orig!AP69</f>
        <v>10274.48</v>
      </c>
      <c r="AP77" s="31">
        <f>params!$B$2*AP69+params!$B$3*data_orig!AQ69</f>
        <v>9839.58</v>
      </c>
      <c r="AQ77" s="31">
        <f>params!$B$2*AQ69+params!$B$3*data_orig!AR69</f>
        <v>8769.1</v>
      </c>
      <c r="AR77" s="31">
        <f>params!$B$2*AR69+params!$B$3*data_orig!AS69</f>
        <v>8949.92</v>
      </c>
      <c r="AS77" s="31">
        <f>params!$B$2*AS69+params!$B$3*data_orig!AT69</f>
        <v>9614.89</v>
      </c>
      <c r="AT77" s="31">
        <f>params!$B$2*AT69+params!$B$3*data_orig!AU69</f>
        <v>9374.869999999999</v>
      </c>
      <c r="AU77" s="31">
        <f>params!$B$2*AU69+params!$B$3*data_orig!AV69</f>
        <v>9292.39</v>
      </c>
      <c r="AV77" s="31">
        <f>params!$B$2*AV69+params!$B$3*data_orig!AW69</f>
        <v>9180.2999999999993</v>
      </c>
      <c r="AW77" s="31">
        <f>params!$B$2*AW69+params!$B$3*data_orig!AX69</f>
        <v>9270.5</v>
      </c>
      <c r="AX77" s="31">
        <f>params!$B$2*AX69+params!$B$3*data_orig!AY69</f>
        <v>9367.86</v>
      </c>
      <c r="AY77" s="31">
        <f>params!$B$2*AY69+params!$B$3*data_orig!AZ69</f>
        <v>9342.0499999999993</v>
      </c>
      <c r="AZ77" s="31">
        <f>params!$B$2*AZ69+params!$B$3*data_orig!BA69</f>
        <v>9253.91</v>
      </c>
      <c r="BA77" s="31">
        <f>params!$B$2*BA69+params!$B$3*data_orig!B70</f>
        <v>9176.7000000000007</v>
      </c>
    </row>
    <row r="78" spans="1:53" x14ac:dyDescent="0.25">
      <c r="A78" s="18" t="s">
        <v>48</v>
      </c>
      <c r="B78" s="31">
        <f>params!$B$2*B70+params!$B$3*data_orig!C70</f>
        <v>9117.94</v>
      </c>
      <c r="C78" s="31">
        <f>params!$B$2*C70+params!$B$3*data_orig!D70</f>
        <v>9201.9700000000012</v>
      </c>
      <c r="D78" s="31">
        <f>params!$B$2*D70+params!$B$3*data_orig!E70</f>
        <v>8579.119999999999</v>
      </c>
      <c r="E78" s="31">
        <f>params!$B$2*E70+params!$B$3*data_orig!F70</f>
        <v>8705.2800000000007</v>
      </c>
      <c r="F78" s="31">
        <f>params!$B$2*F70+params!$B$3*data_orig!G70</f>
        <v>9253.25</v>
      </c>
      <c r="G78" s="31">
        <f>params!$B$2*G70+params!$B$3*data_orig!H70</f>
        <v>9029.130000000001</v>
      </c>
      <c r="H78" s="31">
        <f>params!$B$2*H70+params!$B$3*data_orig!I70</f>
        <v>8970.9700000000012</v>
      </c>
      <c r="I78" s="31">
        <f>params!$B$2*I70+params!$B$3*data_orig!J70</f>
        <v>9151.41</v>
      </c>
      <c r="J78" s="31">
        <f>params!$B$2*J70+params!$B$3*data_orig!K70</f>
        <v>9517.84</v>
      </c>
      <c r="K78" s="31">
        <f>params!$B$2*K70+params!$B$3*data_orig!L70</f>
        <v>9744.9699999999993</v>
      </c>
      <c r="L78" s="31">
        <f>params!$B$2*L70+params!$B$3*data_orig!M70</f>
        <v>9744.68</v>
      </c>
      <c r="M78" s="31">
        <f>params!$B$2*M70+params!$B$3*data_orig!N70</f>
        <v>9950.84</v>
      </c>
      <c r="N78" s="31">
        <f>params!$B$2*N70+params!$B$3*data_orig!O70</f>
        <v>10320.540000000001</v>
      </c>
      <c r="O78" s="31">
        <f>params!$B$2*O70+params!$B$3*data_orig!P70</f>
        <v>10588.720000000001</v>
      </c>
      <c r="P78" s="31">
        <f>params!$B$2*P70+params!$B$3*data_orig!Q70</f>
        <v>10645.77</v>
      </c>
      <c r="Q78" s="31">
        <f>params!$B$2*Q70+params!$B$3*data_orig!R70</f>
        <v>10516.08</v>
      </c>
      <c r="R78" s="31">
        <f>params!$B$2*R70+params!$B$3*data_orig!S70</f>
        <v>10854.52</v>
      </c>
      <c r="S78" s="31">
        <f>params!$B$2*S70+params!$B$3*data_orig!T70</f>
        <v>10857.3</v>
      </c>
      <c r="T78" s="31">
        <f>params!$B$2*T70+params!$B$3*data_orig!U70</f>
        <v>11041.8</v>
      </c>
      <c r="U78" s="31">
        <f>params!$B$2*U70+params!$B$3*data_orig!V70</f>
        <v>9643.2999999999993</v>
      </c>
      <c r="V78" s="31">
        <f>params!$B$2*V70+params!$B$3*data_orig!W70</f>
        <v>10116.64</v>
      </c>
      <c r="W78" s="31">
        <f>params!$B$2*W70+params!$B$3*data_orig!X70</f>
        <v>12904.720000000001</v>
      </c>
      <c r="X78" s="31">
        <f>params!$B$2*X70+params!$B$3*data_orig!Y70</f>
        <v>13659.349999999999</v>
      </c>
      <c r="Y78" s="31">
        <f>params!$B$2*Y70+params!$B$3*data_orig!Z70</f>
        <v>13221.51</v>
      </c>
      <c r="Z78" s="31">
        <f>params!$B$2*Z70+params!$B$3*data_orig!AA70</f>
        <v>12669.24</v>
      </c>
      <c r="AA78" s="31">
        <f>params!$B$2*AA70+params!$B$3*data_orig!AB70</f>
        <v>12370.52</v>
      </c>
      <c r="AB78" s="31">
        <f>params!$B$2*AB70+params!$B$3*data_orig!AC70</f>
        <v>11937.75</v>
      </c>
      <c r="AC78" s="31">
        <f>params!$B$2*AC70+params!$B$3*data_orig!AD70</f>
        <v>11723.5</v>
      </c>
      <c r="AD78" s="31">
        <f>params!$B$2*AD70+params!$B$3*data_orig!AE70</f>
        <v>11504.619999999999</v>
      </c>
      <c r="AE78" s="31">
        <f>params!$B$2*AE70+params!$B$3*data_orig!AF70</f>
        <v>11157.369999999999</v>
      </c>
      <c r="AF78" s="31">
        <f>params!$B$2*AF70+params!$B$3*data_orig!AG70</f>
        <v>10875.599999999999</v>
      </c>
      <c r="AG78" s="31">
        <f>params!$B$2*AG70+params!$B$3*data_orig!AH70</f>
        <v>10499.84</v>
      </c>
      <c r="AH78" s="31">
        <f>params!$B$2*AH70+params!$B$3*data_orig!AI70</f>
        <v>10167.060000000001</v>
      </c>
      <c r="AI78" s="31">
        <f>params!$B$2*AI70+params!$B$3*data_orig!AJ70</f>
        <v>9980.36</v>
      </c>
      <c r="AJ78" s="31">
        <f>params!$B$2*AJ70+params!$B$3*data_orig!AK70</f>
        <v>9172.619999999999</v>
      </c>
      <c r="AK78" s="31">
        <f>params!$B$2*AK70+params!$B$3*data_orig!AL70</f>
        <v>9103.0300000000007</v>
      </c>
      <c r="AL78" s="31">
        <f>params!$B$2*AL70+params!$B$3*data_orig!AM70</f>
        <v>10313.92</v>
      </c>
      <c r="AM78" s="31">
        <f>params!$B$2*AM70+params!$B$3*data_orig!AN70</f>
        <v>9930.68</v>
      </c>
      <c r="AN78" s="31">
        <f>params!$B$2*AN70+params!$B$3*data_orig!AO70</f>
        <v>9927.369999999999</v>
      </c>
      <c r="AO78" s="31">
        <f>params!$B$2*AO70+params!$B$3*data_orig!AP70</f>
        <v>10478.35</v>
      </c>
      <c r="AP78" s="31">
        <f>params!$B$2*AP70+params!$B$3*data_orig!AQ70</f>
        <v>10156.56</v>
      </c>
      <c r="AQ78" s="31">
        <f>params!$B$2*AQ70+params!$B$3*data_orig!AR70</f>
        <v>9134.76</v>
      </c>
      <c r="AR78" s="31">
        <f>params!$B$2*AR70+params!$B$3*data_orig!AS70</f>
        <v>9092.02</v>
      </c>
      <c r="AS78" s="31">
        <f>params!$B$2*AS70+params!$B$3*data_orig!AT70</f>
        <v>9554.5299999999988</v>
      </c>
      <c r="AT78" s="31">
        <f>params!$B$2*AT70+params!$B$3*data_orig!AU70</f>
        <v>9504.7999999999993</v>
      </c>
      <c r="AU78" s="31">
        <f>params!$B$2*AU70+params!$B$3*data_orig!AV70</f>
        <v>9471.7099999999991</v>
      </c>
      <c r="AV78" s="31">
        <f>params!$B$2*AV70+params!$B$3*data_orig!AW70</f>
        <v>9296.369999999999</v>
      </c>
      <c r="AW78" s="31">
        <f>params!$B$2*AW70+params!$B$3*data_orig!AX70</f>
        <v>9322.89</v>
      </c>
      <c r="AX78" s="31">
        <f>params!$B$2*AX70+params!$B$3*data_orig!AY70</f>
        <v>9236.61</v>
      </c>
      <c r="AY78" s="31">
        <f>params!$B$2*AY70+params!$B$3*data_orig!AZ70</f>
        <v>8990.57</v>
      </c>
      <c r="AZ78" s="31">
        <f>params!$B$2*AZ70+params!$B$3*data_orig!BA70</f>
        <v>8913.27</v>
      </c>
      <c r="BA78" s="31">
        <f>params!$B$2*BA70+params!$B$3*data_orig!B71</f>
        <v>8992.41</v>
      </c>
    </row>
    <row r="79" spans="1:53" x14ac:dyDescent="0.25">
      <c r="A79" s="18" t="s">
        <v>49</v>
      </c>
      <c r="B79" s="31">
        <f>params!$B$2*B71+params!$B$3*data_orig!C71</f>
        <v>9176.33</v>
      </c>
      <c r="C79" s="31">
        <f>params!$B$2*C71+params!$B$3*data_orig!D71</f>
        <v>9342.99</v>
      </c>
      <c r="D79" s="31">
        <f>params!$B$2*D71+params!$B$3*data_orig!E71</f>
        <v>8728.51</v>
      </c>
      <c r="E79" s="31">
        <f>params!$B$2*E71+params!$B$3*data_orig!F71</f>
        <v>8863.4399999999987</v>
      </c>
      <c r="F79" s="31">
        <f>params!$B$2*F71+params!$B$3*data_orig!G71</f>
        <v>9474.2099999999991</v>
      </c>
      <c r="G79" s="31">
        <f>params!$B$2*G71+params!$B$3*data_orig!H71</f>
        <v>9496.4000000000015</v>
      </c>
      <c r="H79" s="31">
        <f>params!$B$2*H71+params!$B$3*data_orig!I71</f>
        <v>9616.15</v>
      </c>
      <c r="I79" s="31">
        <f>params!$B$2*I71+params!$B$3*data_orig!J71</f>
        <v>9736.17</v>
      </c>
      <c r="J79" s="31">
        <f>params!$B$2*J71+params!$B$3*data_orig!K71</f>
        <v>9863.86</v>
      </c>
      <c r="K79" s="31">
        <f>params!$B$2*K71+params!$B$3*data_orig!L71</f>
        <v>9988.23</v>
      </c>
      <c r="L79" s="31">
        <f>params!$B$2*L71+params!$B$3*data_orig!M71</f>
        <v>9876.24</v>
      </c>
      <c r="M79" s="31">
        <f>params!$B$2*M71+params!$B$3*data_orig!N71</f>
        <v>9868.85</v>
      </c>
      <c r="N79" s="31">
        <f>params!$B$2*N71+params!$B$3*data_orig!O71</f>
        <v>10175.86</v>
      </c>
      <c r="O79" s="31">
        <f>params!$B$2*O71+params!$B$3*data_orig!P71</f>
        <v>10308.369999999999</v>
      </c>
      <c r="P79" s="31">
        <f>params!$B$2*P71+params!$B$3*data_orig!Q71</f>
        <v>10458.380000000001</v>
      </c>
      <c r="Q79" s="31">
        <f>params!$B$2*Q71+params!$B$3*data_orig!R71</f>
        <v>10577.01</v>
      </c>
      <c r="R79" s="31">
        <f>params!$B$2*R71+params!$B$3*data_orig!S71</f>
        <v>10666.79</v>
      </c>
      <c r="S79" s="31">
        <f>params!$B$2*S71+params!$B$3*data_orig!T71</f>
        <v>11012.08</v>
      </c>
      <c r="T79" s="31">
        <f>params!$B$2*T71+params!$B$3*data_orig!U71</f>
        <v>11906</v>
      </c>
      <c r="U79" s="31">
        <f>params!$B$2*U71+params!$B$3*data_orig!V71</f>
        <v>10381.1</v>
      </c>
      <c r="V79" s="31">
        <f>params!$B$2*V71+params!$B$3*data_orig!W71</f>
        <v>10732.08</v>
      </c>
      <c r="W79" s="31">
        <f>params!$B$2*W71+params!$B$3*data_orig!X71</f>
        <v>13956.31</v>
      </c>
      <c r="X79" s="31">
        <f>params!$B$2*X71+params!$B$3*data_orig!Y71</f>
        <v>14629.18</v>
      </c>
      <c r="Y79" s="31">
        <f>params!$B$2*Y71+params!$B$3*data_orig!Z71</f>
        <v>14085.869999999999</v>
      </c>
      <c r="Z79" s="31">
        <f>params!$B$2*Z71+params!$B$3*data_orig!AA71</f>
        <v>13590.5</v>
      </c>
      <c r="AA79" s="31">
        <f>params!$B$2*AA71+params!$B$3*data_orig!AB71</f>
        <v>12866.3</v>
      </c>
      <c r="AB79" s="31">
        <f>params!$B$2*AB71+params!$B$3*data_orig!AC71</f>
        <v>12363.029999999999</v>
      </c>
      <c r="AC79" s="31">
        <f>params!$B$2*AC71+params!$B$3*data_orig!AD71</f>
        <v>12190.880000000001</v>
      </c>
      <c r="AD79" s="31">
        <f>params!$B$2*AD71+params!$B$3*data_orig!AE71</f>
        <v>11459.36</v>
      </c>
      <c r="AE79" s="31">
        <f>params!$B$2*AE71+params!$B$3*data_orig!AF71</f>
        <v>11989.79</v>
      </c>
      <c r="AF79" s="31">
        <f>params!$B$2*AF71+params!$B$3*data_orig!AG71</f>
        <v>12886.23</v>
      </c>
      <c r="AG79" s="31">
        <f>params!$B$2*AG71+params!$B$3*data_orig!AH71</f>
        <v>12324.25</v>
      </c>
      <c r="AH79" s="31">
        <f>params!$B$2*AH71+params!$B$3*data_orig!AI71</f>
        <v>10867.84</v>
      </c>
      <c r="AI79" s="31">
        <f>params!$B$2*AI71+params!$B$3*data_orig!AJ71</f>
        <v>10393.09</v>
      </c>
      <c r="AJ79" s="31">
        <f>params!$B$2*AJ71+params!$B$3*data_orig!AK71</f>
        <v>11592.71</v>
      </c>
      <c r="AK79" s="31">
        <f>params!$B$2*AK71+params!$B$3*data_orig!AL71</f>
        <v>11729.66</v>
      </c>
      <c r="AL79" s="31">
        <f>params!$B$2*AL71+params!$B$3*data_orig!AM71</f>
        <v>10736.99</v>
      </c>
      <c r="AM79" s="31">
        <f>params!$B$2*AM71+params!$B$3*data_orig!AN71</f>
        <v>10224.91</v>
      </c>
      <c r="AN79" s="31">
        <f>params!$B$2*AN71+params!$B$3*data_orig!AO71</f>
        <v>9342.630000000001</v>
      </c>
      <c r="AO79" s="31">
        <f>params!$B$2*AO71+params!$B$3*data_orig!AP71</f>
        <v>9428.01</v>
      </c>
      <c r="AP79" s="31">
        <f>params!$B$2*AP71+params!$B$3*data_orig!AQ71</f>
        <v>9873.3499999999985</v>
      </c>
      <c r="AQ79" s="31">
        <f>params!$B$2*AQ71+params!$B$3*data_orig!AR71</f>
        <v>8846.83</v>
      </c>
      <c r="AR79" s="31">
        <f>params!$B$2*AR71+params!$B$3*data_orig!AS71</f>
        <v>9102.59</v>
      </c>
      <c r="AS79" s="31">
        <f>params!$B$2*AS71+params!$B$3*data_orig!AT71</f>
        <v>9628.2900000000009</v>
      </c>
      <c r="AT79" s="31">
        <f>params!$B$2*AT71+params!$B$3*data_orig!AU71</f>
        <v>9296.89</v>
      </c>
      <c r="AU79" s="31">
        <f>params!$B$2*AU71+params!$B$3*data_orig!AV71</f>
        <v>9232.68</v>
      </c>
      <c r="AV79" s="31">
        <f>params!$B$2*AV71+params!$B$3*data_orig!AW71</f>
        <v>9236.380000000001</v>
      </c>
      <c r="AW79" s="31">
        <f>params!$B$2*AW71+params!$B$3*data_orig!AX71</f>
        <v>9276.5499999999993</v>
      </c>
      <c r="AX79" s="31">
        <f>params!$B$2*AX71+params!$B$3*data_orig!AY71</f>
        <v>9205.02</v>
      </c>
      <c r="AY79" s="31">
        <f>params!$B$2*AY71+params!$B$3*data_orig!AZ71</f>
        <v>9134.42</v>
      </c>
      <c r="AZ79" s="31">
        <f>params!$B$2*AZ71+params!$B$3*data_orig!BA71</f>
        <v>9151.5999999999985</v>
      </c>
      <c r="BA79" s="31">
        <f>params!$B$2*BA71+params!$B$3*data_orig!B72</f>
        <v>9244.7400000000016</v>
      </c>
    </row>
    <row r="80" spans="1:53" x14ac:dyDescent="0.25">
      <c r="A80" s="18" t="s">
        <v>50</v>
      </c>
      <c r="B80" s="31">
        <f>params!$B$2*B72+params!$B$3*data_orig!C72</f>
        <v>9059.83</v>
      </c>
      <c r="C80" s="31">
        <f>params!$B$2*C72+params!$B$3*data_orig!D72</f>
        <v>8908.4399999999987</v>
      </c>
      <c r="D80" s="31">
        <f>params!$B$2*D72+params!$B$3*data_orig!E72</f>
        <v>8388.11</v>
      </c>
      <c r="E80" s="31">
        <f>params!$B$2*E72+params!$B$3*data_orig!F72</f>
        <v>8702.4</v>
      </c>
      <c r="F80" s="31">
        <f>params!$B$2*F72+params!$B$3*data_orig!G72</f>
        <v>9310.380000000001</v>
      </c>
      <c r="G80" s="31">
        <f>params!$B$2*G72+params!$B$3*data_orig!H72</f>
        <v>9251.42</v>
      </c>
      <c r="H80" s="31">
        <f>params!$B$2*H72+params!$B$3*data_orig!I72</f>
        <v>9222.8499999999985</v>
      </c>
      <c r="I80" s="31">
        <f>params!$B$2*I72+params!$B$3*data_orig!J72</f>
        <v>9337.09</v>
      </c>
      <c r="J80" s="31">
        <f>params!$B$2*J72+params!$B$3*data_orig!K72</f>
        <v>9580.380000000001</v>
      </c>
      <c r="K80" s="31">
        <f>params!$B$2*K72+params!$B$3*data_orig!L72</f>
        <v>9762.9500000000007</v>
      </c>
      <c r="L80" s="31">
        <f>params!$B$2*L72+params!$B$3*data_orig!M72</f>
        <v>9725.67</v>
      </c>
      <c r="M80" s="31">
        <f>params!$B$2*M72+params!$B$3*data_orig!N72</f>
        <v>9563.7799999999988</v>
      </c>
      <c r="N80" s="31">
        <f>params!$B$2*N72+params!$B$3*data_orig!O72</f>
        <v>9858.66</v>
      </c>
      <c r="O80" s="31">
        <f>params!$B$2*O72+params!$B$3*data_orig!P72</f>
        <v>10173.259999999998</v>
      </c>
      <c r="P80" s="31">
        <f>params!$B$2*P72+params!$B$3*data_orig!Q72</f>
        <v>10067.92</v>
      </c>
      <c r="Q80" s="31">
        <f>params!$B$2*Q72+params!$B$3*data_orig!R72</f>
        <v>9997.2800000000007</v>
      </c>
      <c r="R80" s="31">
        <f>params!$B$2*R72+params!$B$3*data_orig!S72</f>
        <v>10167.619999999999</v>
      </c>
      <c r="S80" s="31">
        <f>params!$B$2*S72+params!$B$3*data_orig!T72</f>
        <v>10426.39</v>
      </c>
      <c r="T80" s="31">
        <f>params!$B$2*T72+params!$B$3*data_orig!U72</f>
        <v>10849.98</v>
      </c>
      <c r="U80" s="31">
        <f>params!$B$2*U72+params!$B$3*data_orig!V72</f>
        <v>9003.9500000000007</v>
      </c>
      <c r="V80" s="31">
        <f>params!$B$2*V72+params!$B$3*data_orig!W72</f>
        <v>9157.7200000000012</v>
      </c>
      <c r="W80" s="31">
        <f>params!$B$2*W72+params!$B$3*data_orig!X72</f>
        <v>11831.619999999999</v>
      </c>
      <c r="X80" s="31">
        <f>params!$B$2*X72+params!$B$3*data_orig!Y72</f>
        <v>12212.029999999999</v>
      </c>
      <c r="Y80" s="31">
        <f>params!$B$2*Y72+params!$B$3*data_orig!Z72</f>
        <v>11796.400000000001</v>
      </c>
      <c r="Z80" s="31">
        <f>params!$B$2*Z72+params!$B$3*data_orig!AA72</f>
        <v>11505.21</v>
      </c>
      <c r="AA80" s="31">
        <f>params!$B$2*AA72+params!$B$3*data_orig!AB72</f>
        <v>11489.39</v>
      </c>
      <c r="AB80" s="31">
        <f>params!$B$2*AB72+params!$B$3*data_orig!AC72</f>
        <v>11746.92</v>
      </c>
      <c r="AC80" s="31">
        <f>params!$B$2*AC72+params!$B$3*data_orig!AD72</f>
        <v>11543.630000000001</v>
      </c>
      <c r="AD80" s="31">
        <f>params!$B$2*AD72+params!$B$3*data_orig!AE72</f>
        <v>11161.970000000001</v>
      </c>
      <c r="AE80" s="31">
        <f>params!$B$2*AE72+params!$B$3*data_orig!AF72</f>
        <v>10966.619999999999</v>
      </c>
      <c r="AF80" s="31">
        <f>params!$B$2*AF72+params!$B$3*data_orig!AG72</f>
        <v>10722.57</v>
      </c>
      <c r="AG80" s="31">
        <f>params!$B$2*AG72+params!$B$3*data_orig!AH72</f>
        <v>10479.549999999999</v>
      </c>
      <c r="AH80" s="31">
        <f>params!$B$2*AH72+params!$B$3*data_orig!AI72</f>
        <v>10118.450000000001</v>
      </c>
      <c r="AI80" s="31">
        <f>params!$B$2*AI72+params!$B$3*data_orig!AJ72</f>
        <v>10004.27</v>
      </c>
      <c r="AJ80" s="31">
        <f>params!$B$2*AJ72+params!$B$3*data_orig!AK72</f>
        <v>10213.450000000001</v>
      </c>
      <c r="AK80" s="31">
        <f>params!$B$2*AK72+params!$B$3*data_orig!AL72</f>
        <v>9620.02</v>
      </c>
      <c r="AL80" s="31">
        <f>params!$B$2*AL72+params!$B$3*data_orig!AM72</f>
        <v>9573.02</v>
      </c>
      <c r="AM80" s="31">
        <f>params!$B$2*AM72+params!$B$3*data_orig!AN72</f>
        <v>10667.439999999999</v>
      </c>
      <c r="AN80" s="31">
        <f>params!$B$2*AN72+params!$B$3*data_orig!AO72</f>
        <v>10066.44</v>
      </c>
      <c r="AO80" s="31">
        <f>params!$B$2*AO72+params!$B$3*data_orig!AP72</f>
        <v>9700.0099999999984</v>
      </c>
      <c r="AP80" s="31">
        <f>params!$B$2*AP72+params!$B$3*data_orig!AQ72</f>
        <v>10278.36</v>
      </c>
      <c r="AQ80" s="31">
        <f>params!$B$2*AQ72+params!$B$3*data_orig!AR72</f>
        <v>9211.2799999999988</v>
      </c>
      <c r="AR80" s="31">
        <f>params!$B$2*AR72+params!$B$3*data_orig!AS72</f>
        <v>9256.4</v>
      </c>
      <c r="AS80" s="31">
        <f>params!$B$2*AS72+params!$B$3*data_orig!AT72</f>
        <v>9771.6500000000015</v>
      </c>
      <c r="AT80" s="31">
        <f>params!$B$2*AT72+params!$B$3*data_orig!AU72</f>
        <v>9451.89</v>
      </c>
      <c r="AU80" s="31">
        <f>params!$B$2*AU72+params!$B$3*data_orig!AV72</f>
        <v>9486.09</v>
      </c>
      <c r="AV80" s="31">
        <f>params!$B$2*AV72+params!$B$3*data_orig!AW72</f>
        <v>9273.0300000000007</v>
      </c>
      <c r="AW80" s="31">
        <f>params!$B$2*AW72+params!$B$3*data_orig!AX72</f>
        <v>9124.0099999999984</v>
      </c>
      <c r="AX80" s="31">
        <f>params!$B$2*AX72+params!$B$3*data_orig!AY72</f>
        <v>9126.5300000000007</v>
      </c>
      <c r="AY80" s="31">
        <f>params!$B$2*AY72+params!$B$3*data_orig!AZ72</f>
        <v>9096.9599999999991</v>
      </c>
      <c r="AZ80" s="31">
        <f>params!$B$2*AZ72+params!$B$3*data_orig!BA72</f>
        <v>9196.27</v>
      </c>
      <c r="BA80" s="31">
        <f>params!$B$2*BA72+params!$B$3*data_orig!B73</f>
        <v>9192.0299999999988</v>
      </c>
    </row>
    <row r="81" spans="1:53" x14ac:dyDescent="0.25">
      <c r="A81" s="18" t="s">
        <v>51</v>
      </c>
      <c r="B81" s="31">
        <f>params!$B$2*B73+params!$B$3*data_orig!C73</f>
        <v>9106.630000000001</v>
      </c>
      <c r="C81" s="31">
        <f>params!$B$2*C73+params!$B$3*data_orig!D73</f>
        <v>9040.5300000000007</v>
      </c>
      <c r="D81" s="31">
        <f>params!$B$2*D73+params!$B$3*data_orig!E73</f>
        <v>8595.4399999999987</v>
      </c>
      <c r="E81" s="31">
        <f>params!$B$2*E73+params!$B$3*data_orig!F73</f>
        <v>9012.09</v>
      </c>
      <c r="F81" s="31">
        <f>params!$B$2*F73+params!$B$3*data_orig!G73</f>
        <v>9598.5400000000009</v>
      </c>
      <c r="G81" s="31">
        <f>params!$B$2*G73+params!$B$3*data_orig!H73</f>
        <v>9474.31</v>
      </c>
      <c r="H81" s="31">
        <f>params!$B$2*H73+params!$B$3*data_orig!I73</f>
        <v>9480.8100000000013</v>
      </c>
      <c r="I81" s="31">
        <f>params!$B$2*I73+params!$B$3*data_orig!J73</f>
        <v>9666.4599999999991</v>
      </c>
      <c r="J81" s="31">
        <f>params!$B$2*J73+params!$B$3*data_orig!K73</f>
        <v>9891.2200000000012</v>
      </c>
      <c r="K81" s="31">
        <f>params!$B$2*K73+params!$B$3*data_orig!L73</f>
        <v>10069.99</v>
      </c>
      <c r="L81" s="31">
        <f>params!$B$2*L73+params!$B$3*data_orig!M73</f>
        <v>10084.450000000001</v>
      </c>
      <c r="M81" s="31">
        <f>params!$B$2*M73+params!$B$3*data_orig!N73</f>
        <v>10096.790000000001</v>
      </c>
      <c r="N81" s="31">
        <f>params!$B$2*N73+params!$B$3*data_orig!O73</f>
        <v>10446.49</v>
      </c>
      <c r="O81" s="31">
        <f>params!$B$2*O73+params!$B$3*data_orig!P73</f>
        <v>10672.09</v>
      </c>
      <c r="P81" s="31">
        <f>params!$B$2*P73+params!$B$3*data_orig!Q73</f>
        <v>10772.96</v>
      </c>
      <c r="Q81" s="31">
        <f>params!$B$2*Q73+params!$B$3*data_orig!R73</f>
        <v>10922.28</v>
      </c>
      <c r="R81" s="31">
        <f>params!$B$2*R73+params!$B$3*data_orig!S73</f>
        <v>10882.74</v>
      </c>
      <c r="S81" s="31">
        <f>params!$B$2*S73+params!$B$3*data_orig!T73</f>
        <v>11013.16</v>
      </c>
      <c r="T81" s="31">
        <f>params!$B$2*T73+params!$B$3*data_orig!U73</f>
        <v>11579.14</v>
      </c>
      <c r="U81" s="31">
        <f>params!$B$2*U73+params!$B$3*data_orig!V73</f>
        <v>9597.7099999999991</v>
      </c>
      <c r="V81" s="31">
        <f>params!$B$2*V73+params!$B$3*data_orig!W73</f>
        <v>10035.129999999999</v>
      </c>
      <c r="W81" s="31">
        <f>params!$B$2*W73+params!$B$3*data_orig!X73</f>
        <v>13210.12</v>
      </c>
      <c r="X81" s="31">
        <f>params!$B$2*X73+params!$B$3*data_orig!Y73</f>
        <v>13491.96</v>
      </c>
      <c r="Y81" s="31">
        <f>params!$B$2*Y73+params!$B$3*data_orig!Z73</f>
        <v>12388.98</v>
      </c>
      <c r="Z81" s="31">
        <f>params!$B$2*Z73+params!$B$3*data_orig!AA73</f>
        <v>11726.68</v>
      </c>
      <c r="AA81" s="31">
        <f>params!$B$2*AA73+params!$B$3*data_orig!AB73</f>
        <v>11280.22</v>
      </c>
      <c r="AB81" s="31">
        <f>params!$B$2*AB73+params!$B$3*data_orig!AC73</f>
        <v>10963.740000000002</v>
      </c>
      <c r="AC81" s="31">
        <f>params!$B$2*AC73+params!$B$3*data_orig!AD73</f>
        <v>10889.41</v>
      </c>
      <c r="AD81" s="31">
        <f>params!$B$2*AD73+params!$B$3*data_orig!AE73</f>
        <v>10827.75</v>
      </c>
      <c r="AE81" s="31">
        <f>params!$B$2*AE73+params!$B$3*data_orig!AF73</f>
        <v>10857.869999999999</v>
      </c>
      <c r="AF81" s="31">
        <f>params!$B$2*AF73+params!$B$3*data_orig!AG73</f>
        <v>10960.720000000001</v>
      </c>
      <c r="AG81" s="31">
        <f>params!$B$2*AG73+params!$B$3*data_orig!AH73</f>
        <v>10820.779999999999</v>
      </c>
      <c r="AH81" s="31">
        <f>params!$B$2*AH73+params!$B$3*data_orig!AI73</f>
        <v>10907.880000000001</v>
      </c>
      <c r="AI81" s="31">
        <f>params!$B$2*AI73+params!$B$3*data_orig!AJ73</f>
        <v>13921.380000000001</v>
      </c>
      <c r="AJ81" s="31">
        <f>params!$B$2*AJ73+params!$B$3*data_orig!AK73</f>
        <v>17515.370000000003</v>
      </c>
      <c r="AK81" s="31">
        <f>params!$B$2*AK73+params!$B$3*data_orig!AL73</f>
        <v>20548.55</v>
      </c>
      <c r="AL81" s="31">
        <f>params!$B$2*AL73+params!$B$3*data_orig!AM73</f>
        <v>22163.379999999997</v>
      </c>
      <c r="AM81" s="31">
        <f>params!$B$2*AM73+params!$B$3*data_orig!AN73</f>
        <v>19853.68</v>
      </c>
      <c r="AN81" s="31">
        <f>params!$B$2*AN73+params!$B$3*data_orig!AO73</f>
        <v>15146.119999999999</v>
      </c>
      <c r="AO81" s="31">
        <f>params!$B$2*AO73+params!$B$3*data_orig!AP73</f>
        <v>13672.48</v>
      </c>
      <c r="AP81" s="31">
        <f>params!$B$2*AP73+params!$B$3*data_orig!AQ73</f>
        <v>13361.95</v>
      </c>
      <c r="AQ81" s="31">
        <f>params!$B$2*AQ73+params!$B$3*data_orig!AR73</f>
        <v>10982.08</v>
      </c>
      <c r="AR81" s="31">
        <f>params!$B$2*AR73+params!$B$3*data_orig!AS73</f>
        <v>10293.049999999999</v>
      </c>
      <c r="AS81" s="31">
        <f>params!$B$2*AS73+params!$B$3*data_orig!AT73</f>
        <v>10320.51</v>
      </c>
      <c r="AT81" s="31">
        <f>params!$B$2*AT73+params!$B$3*data_orig!AU73</f>
        <v>9638.39</v>
      </c>
      <c r="AU81" s="31">
        <f>params!$B$2*AU73+params!$B$3*data_orig!AV73</f>
        <v>9148.2000000000007</v>
      </c>
      <c r="AV81" s="31">
        <f>params!$B$2*AV73+params!$B$3*data_orig!AW73</f>
        <v>9064.33</v>
      </c>
      <c r="AW81" s="31">
        <f>params!$B$2*AW73+params!$B$3*data_orig!AX73</f>
        <v>8901.5</v>
      </c>
      <c r="AX81" s="31">
        <f>params!$B$2*AX73+params!$B$3*data_orig!AY73</f>
        <v>8760.49</v>
      </c>
      <c r="AY81" s="31">
        <f>params!$B$2*AY73+params!$B$3*data_orig!AZ73</f>
        <v>8859.0400000000009</v>
      </c>
      <c r="AZ81" s="31">
        <f>params!$B$2*AZ73+params!$B$3*data_orig!BA73</f>
        <v>8920.15</v>
      </c>
      <c r="BA81" s="3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5D36-FE17-4E91-95AD-9FC67AC4C1E3}">
  <dimension ref="A1"/>
  <sheetViews>
    <sheetView tabSelected="1" workbookViewId="0">
      <selection activeCell="S10" sqref="S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525D-23EE-4B88-BE2D-E57F096B0FD3}">
  <dimension ref="A1"/>
  <sheetViews>
    <sheetView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4">
        <v>0.47</v>
      </c>
    </row>
    <row r="3" spans="1:2" x14ac:dyDescent="0.25">
      <c r="A3" t="s">
        <v>63</v>
      </c>
      <c r="B3" s="14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data_orig</vt:lpstr>
      <vt:lpstr>20y_min_max_avg</vt:lpstr>
      <vt:lpstr>data_comp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2021-01-14T20:17:32Z</dcterms:modified>
</cp:coreProperties>
</file>