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slicers/slicer4.xml" ContentType="application/vnd.ms-excel.slicer+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7405bb9a50dcdb69/Desktop/Board/"/>
    </mc:Choice>
  </mc:AlternateContent>
  <xr:revisionPtr revIDLastSave="16563" documentId="8_{A69BF8C0-28D2-436E-A044-B2896146FFBD}" xr6:coauthVersionLast="47" xr6:coauthVersionMax="47" xr10:uidLastSave="{ED0D009C-F0E7-464B-8A2E-6114CD03F5C0}"/>
  <bookViews>
    <workbookView xWindow="-110" yWindow="-110" windowWidth="19420" windowHeight="10300" activeTab="1" xr2:uid="{1B83323B-DA53-45A0-876E-A5075F599461}"/>
  </bookViews>
  <sheets>
    <sheet name="Pivot Table" sheetId="1" r:id="rId1"/>
    <sheet name="Tipasspivot table" sheetId="4" r:id="rId2"/>
    <sheet name="Dashboard" sheetId="10" r:id="rId3"/>
    <sheet name="KeyInsight and Recommendation" sheetId="11" r:id="rId4"/>
    <sheet name="Stamp" sheetId="7" r:id="rId5"/>
    <sheet name="Transport" sheetId="8" r:id="rId6"/>
    <sheet name="Tispass" sheetId="9" r:id="rId7"/>
  </sheets>
  <definedNames>
    <definedName name="Slicer_district">#N/A</definedName>
    <definedName name="Slicer_fiscal_year">#N/A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 cacheId="18" r:id="rId26"/>
    <pivotCache cacheId="19" r:id="rId27"/>
    <pivotCache cacheId="20" r:id="rId28"/>
    <pivotCache cacheId="21" r:id="rId29"/>
    <pivotCache cacheId="22" r:id="rId30"/>
    <pivotCache cacheId="23" r:id="rId31"/>
    <pivotCache cacheId="24" r:id="rId32"/>
    <pivotCache cacheId="25" r:id="rId33"/>
    <pivotCache cacheId="26" r:id="rId34"/>
    <pivotCache cacheId="27" r:id="rId35"/>
    <pivotCache cacheId="28" r:id="rId36"/>
    <pivotCache cacheId="29" r:id="rId37"/>
    <pivotCache cacheId="30" r:id="rId38"/>
    <pivotCache cacheId="31" r:id="rId39"/>
    <pivotCache cacheId="32" r:id="rId40"/>
    <pivotCache cacheId="33" r:id="rId41"/>
    <pivotCache cacheId="34" r:id="rId42"/>
    <pivotCache cacheId="35" r:id="rId43"/>
    <pivotCache cacheId="36" r:id="rId44"/>
    <pivotCache cacheId="37" r:id="rId45"/>
  </pivotCaches>
  <extLst>
    <ext xmlns:x14="http://schemas.microsoft.com/office/spreadsheetml/2009/9/main" uri="{876F7934-8845-4945-9796-88D515C7AA90}">
      <x14:pivotCaches>
        <pivotCache cacheId="38" r:id="rId46"/>
      </x14:pivotCaches>
    </ext>
    <ext xmlns:x14="http://schemas.microsoft.com/office/spreadsheetml/2009/9/main" uri="{BBE1A952-AA13-448e-AADC-164F8A28A991}">
      <x14:slicerCaches>
        <x14:slicerCache r:id="rId47"/>
        <x14:slicerCache r:id="rId4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0db2ccc2-081d-488d-85f2-0a15445107d7" name="Dim_Date" connection="Query - Dim_Date"/>
          <x15:modelTable id="Dim_District_53420220-3bbe-47eb-a7e8-764bc77582e4" name="Dim_District" connection="Query - Dim_District"/>
          <x15:modelTable id="Fact_Stamp_1676920b-34e6-4ec5-a595-4d7bcb58e52b" name="Fact_Stamp" connection="Query - Fact_Stamp"/>
          <x15:modelTable id="Fact_Transport_9185ac80-5b3a-493a-b301-ceec9f8433c9" name="Fact_Transport" connection="Query - Fact_Transport"/>
          <x15:modelTable id="Fact_TSIpass_272745bf-8e6d-4392-82ab-2047f8ac0c25" name="Fact_TSIpass" connection="Query - Fact_TSIpass"/>
        </x15:modelTables>
        <x15:modelRelationships>
          <x15:modelRelationship fromTable="Fact_Stamp" fromColumn="dist_code" toTable="Dim_District" toColumn="dist_code"/>
          <x15:modelRelationship fromTable="Fact_Stamp" fromColumn="month" toTable="Dim_Date" toColumn="month"/>
          <x15:modelRelationship fromTable="Fact_Transport" fromColumn="dist_code" toTable="Dim_District" toColumn="dist_code"/>
          <x15:modelRelationship fromTable="Fact_Transport" fromColumn="month" toTable="Dim_Date" toColumn="month"/>
          <x15:modelRelationship fromTable="Fact_TSIpass" fromColumn="district" toTable="Dim_District" toColumn="district"/>
          <x15:modelRelationship fromTable="Fact_TSIpass" fromColumn="month" toTable="Dim_Date" toColumn="month"/>
        </x15:modelRelationships>
        <x15:extLst>
          <ext xmlns:x16="http://schemas.microsoft.com/office/spreadsheetml/2014/11/main" uri="{9835A34E-60A6-4A7C-AAB8-D5F71C897F49}">
            <x16:modelTimeGroupings>
              <x16:modelTimeGrouping tableName="Fact_Transport"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Fact_Transport"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 tableName="Fact_Stamp"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3" i="4" l="1"/>
  <c r="BD4" i="4"/>
  <c r="BD5" i="4"/>
  <c r="BD6" i="4"/>
  <c r="BD7" i="4"/>
  <c r="BD8" i="4"/>
  <c r="BD9" i="4"/>
  <c r="BD10" i="4"/>
  <c r="BD11" i="4"/>
  <c r="BD12" i="4"/>
  <c r="BD13" i="4"/>
  <c r="BD14" i="4"/>
  <c r="BD15" i="4"/>
  <c r="BD16" i="4"/>
  <c r="BD17" i="4"/>
  <c r="BD18" i="4"/>
  <c r="BD19" i="4"/>
  <c r="BD20" i="4"/>
  <c r="BD21" i="4"/>
  <c r="BD22" i="4"/>
  <c r="BD23" i="4"/>
  <c r="BD24" i="4"/>
  <c r="BD25" i="4"/>
  <c r="BD26" i="4"/>
  <c r="BD27" i="4"/>
  <c r="BD28" i="4"/>
  <c r="BD29" i="4"/>
  <c r="BD30" i="4"/>
  <c r="BD31" i="4"/>
  <c r="BD32" i="4"/>
  <c r="BD33" i="4"/>
  <c r="BD34" i="4"/>
  <c r="BD2" i="4"/>
  <c r="BN9" i="1"/>
  <c r="R77" i="1"/>
  <c r="R79" i="1"/>
  <c r="H7" i="1"/>
  <c r="U76" i="1"/>
  <c r="U8" i="1"/>
  <c r="G54" i="1"/>
  <c r="R78" i="1"/>
  <c r="G53" i="1"/>
  <c r="R76" i="1"/>
  <c r="BS3" i="1"/>
  <c r="BM9" i="1"/>
  <c r="CC5" i="1"/>
  <c r="AM2" i="4"/>
  <c r="AI2" i="4"/>
  <c r="CC9" i="1"/>
  <c r="CC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BB5819-5A25-4BE9-A32C-DBF9ABE8610B}" keepAlive="1" name="Query - Board" description="Connection to the 'Board' query in the workbook." type="5" refreshedVersion="0" background="1">
    <dbPr connection="Provider=Microsoft.Mashup.OleDb.1;Data Source=$Workbook$;Location=Board;Extended Properties=&quot;&quot;" command="SELECT * FROM [Board]"/>
  </connection>
  <connection id="2" xr16:uid="{016D0F12-CFEF-4706-B23B-886A2FA526E3}" name="Query - Dim_Date" description="Connection to the 'Dim_Date' query in the workbook." type="100" refreshedVersion="8" minRefreshableVersion="5">
    <extLst>
      <ext xmlns:x15="http://schemas.microsoft.com/office/spreadsheetml/2010/11/main" uri="{DE250136-89BD-433C-8126-D09CA5730AF9}">
        <x15:connection id="ac5ca8ec-6bc0-40c5-bb72-1ceed9b70df0">
          <x15:oledbPr connection="Provider=Microsoft.Mashup.OleDb.1;Data Source=$Workbook$;Location=Dim_Date;Extended Properties=&quot;&quot;">
            <x15:dbTables>
              <x15:dbTable name="Dim_Date"/>
            </x15:dbTables>
          </x15:oledbPr>
        </x15:connection>
      </ext>
    </extLst>
  </connection>
  <connection id="3" xr16:uid="{26229611-00C6-4CB8-9A52-233E245EB54E}" name="Query - Dim_District" description="Connection to the 'Dim_District' query in the workbook." type="100" refreshedVersion="8" minRefreshableVersion="5">
    <extLst>
      <ext xmlns:x15="http://schemas.microsoft.com/office/spreadsheetml/2010/11/main" uri="{DE250136-89BD-433C-8126-D09CA5730AF9}">
        <x15:connection id="57621a8c-cf60-44db-a5cc-022c657798da">
          <x15:oledbPr connection="Provider=Microsoft.Mashup.OleDb.1;Data Source=$Workbook$;Location=Dim_District;Extended Properties=&quot;&quot;">
            <x15:dbTables>
              <x15:dbTable name="Dim_District"/>
            </x15:dbTables>
          </x15:oledbPr>
        </x15:connection>
      </ext>
    </extLst>
  </connection>
  <connection id="4" xr16:uid="{F416C891-106E-4015-8524-6F3E982E9E90}" name="Query - Fact_Stamp" description="Connection to the 'Fact_Stamp' query in the workbook." type="100" refreshedVersion="8" minRefreshableVersion="5">
    <extLst>
      <ext xmlns:x15="http://schemas.microsoft.com/office/spreadsheetml/2010/11/main" uri="{DE250136-89BD-433C-8126-D09CA5730AF9}">
        <x15:connection id="a7ce099a-7697-42d2-a385-68ccfe4b39fc">
          <x15:oledbPr connection="Provider=Microsoft.Mashup.OleDb.1;Data Source=$Workbook$;Location=Fact_Stamp;Extended Properties=&quot;&quot;">
            <x15:dbTables>
              <x15:dbTable name="Fact_Stamp"/>
            </x15:dbTables>
          </x15:oledbPr>
        </x15:connection>
      </ext>
    </extLst>
  </connection>
  <connection id="5" xr16:uid="{E76DF6B6-71A4-4FB4-8BA5-BFA57F2E1BD9}" name="Query - Fact_Transport" description="Connection to the 'Fact_Transport' query in the workbook." type="100" refreshedVersion="8" minRefreshableVersion="5">
    <extLst>
      <ext xmlns:x15="http://schemas.microsoft.com/office/spreadsheetml/2010/11/main" uri="{DE250136-89BD-433C-8126-D09CA5730AF9}">
        <x15:connection id="e70b6db6-a0f3-43a4-b0d1-cc67b0305a79"/>
      </ext>
    </extLst>
  </connection>
  <connection id="6" xr16:uid="{A2EBE2C3-9C08-4167-8DB9-31CA52E16D27}" name="Query - Fact_TSIpass" description="Connection to the 'Fact_TSIpass' query in the workbook." type="100" refreshedVersion="8" minRefreshableVersion="5">
    <extLst>
      <ext xmlns:x15="http://schemas.microsoft.com/office/spreadsheetml/2010/11/main" uri="{DE250136-89BD-433C-8126-D09CA5730AF9}">
        <x15:connection id="6a21e554-9eff-4c01-a63e-3ddc6f67056b"/>
      </ext>
    </extLst>
  </connection>
  <connection id="7" xr16:uid="{1D2DC460-A2C7-4B37-BD06-C33AACABD20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Fact_Stamp].[district].[All]}"/>
    <s v="{[Fact_TSIpass].[FYtpass].&amp;[2021],[Fact_TSIpass].[FYtpass].&amp;[2022]}"/>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<sst xmlns="http://schemas.openxmlformats.org/spreadsheetml/2006/main" count="749" uniqueCount="145">
  <si>
    <t>Hanumakonda</t>
  </si>
  <si>
    <t>Hyderabad</t>
  </si>
  <si>
    <t>Medchal_Malkajgiri</t>
  </si>
  <si>
    <t>Rangareddy</t>
  </si>
  <si>
    <t>Sangareddy</t>
  </si>
  <si>
    <t>Row Labels</t>
  </si>
  <si>
    <t>Grand Total</t>
  </si>
  <si>
    <t>Net_Doc_Revenue</t>
  </si>
  <si>
    <t>Net_Doc_2019</t>
  </si>
  <si>
    <t>Net_Estamp_Revenue</t>
  </si>
  <si>
    <t>Net_Doc_2022</t>
  </si>
  <si>
    <t>Net_Estamp_2022</t>
  </si>
  <si>
    <t>%Growth_Doc</t>
  </si>
  <si>
    <t>Adilabad</t>
  </si>
  <si>
    <t>Bhadradri Kothagudem</t>
  </si>
  <si>
    <t>Jagtial</t>
  </si>
  <si>
    <t>Jangoan</t>
  </si>
  <si>
    <t>Jogulamba Gadwal</t>
  </si>
  <si>
    <t>Kamareddy</t>
  </si>
  <si>
    <t>Karimnagar</t>
  </si>
  <si>
    <t>Khammam</t>
  </si>
  <si>
    <t>Kumurambheem Asifabad</t>
  </si>
  <si>
    <t>Mahabubabad</t>
  </si>
  <si>
    <t>Mahabubnagar</t>
  </si>
  <si>
    <t>Mancherial</t>
  </si>
  <si>
    <t>Medak</t>
  </si>
  <si>
    <t>Mulugu</t>
  </si>
  <si>
    <t>Nagarkurnool</t>
  </si>
  <si>
    <t>Nalgonda</t>
  </si>
  <si>
    <t>Narayanpet</t>
  </si>
  <si>
    <t>Nirmal</t>
  </si>
  <si>
    <t>Nizamabad</t>
  </si>
  <si>
    <t>Peddapalli</t>
  </si>
  <si>
    <t>Rajanna Sircilla</t>
  </si>
  <si>
    <t>Siddipet</t>
  </si>
  <si>
    <t>Suryapet</t>
  </si>
  <si>
    <t>Vikarabad</t>
  </si>
  <si>
    <t>Wanaparthy</t>
  </si>
  <si>
    <t>Warangal</t>
  </si>
  <si>
    <t>Yadadri Bhuvanagiri</t>
  </si>
  <si>
    <t>Total Rev</t>
  </si>
  <si>
    <t>Stamp</t>
  </si>
  <si>
    <t>April</t>
  </si>
  <si>
    <t>2021</t>
  </si>
  <si>
    <t>High</t>
  </si>
  <si>
    <t>September</t>
  </si>
  <si>
    <t>October</t>
  </si>
  <si>
    <t>November</t>
  </si>
  <si>
    <t>2020</t>
  </si>
  <si>
    <t>Medium</t>
  </si>
  <si>
    <t>May</t>
  </si>
  <si>
    <t>June</t>
  </si>
  <si>
    <t>July</t>
  </si>
  <si>
    <t>August</t>
  </si>
  <si>
    <t>December</t>
  </si>
  <si>
    <t>January</t>
  </si>
  <si>
    <t>February</t>
  </si>
  <si>
    <t>March</t>
  </si>
  <si>
    <t>2022</t>
  </si>
  <si>
    <t>2023</t>
  </si>
  <si>
    <t>Top 5 Districts generating highest revenue</t>
  </si>
  <si>
    <t>Column Labels</t>
  </si>
  <si>
    <t>district</t>
  </si>
  <si>
    <t>All</t>
  </si>
  <si>
    <t>Document registration compare to echallan</t>
  </si>
  <si>
    <t>Sum of documents_registered_cnt</t>
  </si>
  <si>
    <t>Sum of estamps_challans_cnt</t>
  </si>
  <si>
    <t>Low</t>
  </si>
  <si>
    <t>Category</t>
  </si>
  <si>
    <t xml:space="preserve"> 222 e-Stamp challan count vs document registration count pattern</t>
  </si>
  <si>
    <t>3333 Estamp more in 2022fy</t>
  </si>
  <si>
    <t>444 Category</t>
  </si>
  <si>
    <t>Jayashankar Bhupalpally</t>
  </si>
  <si>
    <t>Total_vehicle_sold</t>
  </si>
  <si>
    <t>Sum of category_Transport</t>
  </si>
  <si>
    <t>Sum of vehicleClass_MotorCycle</t>
  </si>
  <si>
    <t>Sum of vehicleClass_MotorCar</t>
  </si>
  <si>
    <t>Sum of vehicleClass_AutoRickshaw</t>
  </si>
  <si>
    <t>Sum of vehicleClass_Agriculture</t>
  </si>
  <si>
    <t>Sum of vehicleClass_others</t>
  </si>
  <si>
    <t>Sum of category_Non-Transport</t>
  </si>
  <si>
    <t>Total vehicle sales ,monthly</t>
  </si>
  <si>
    <t>PetrolFT</t>
  </si>
  <si>
    <t>DieselPT</t>
  </si>
  <si>
    <t>ElectricPT</t>
  </si>
  <si>
    <t>OtherPT</t>
  </si>
  <si>
    <t>Values</t>
  </si>
  <si>
    <t>vehicle class across district</t>
  </si>
  <si>
    <t>vehicle class across district 2022</t>
  </si>
  <si>
    <t xml:space="preserve">work krna hai </t>
  </si>
  <si>
    <t>Districts with a predominant preference for a
specific vehicle class - "Motorcycle"</t>
  </si>
  <si>
    <t>category</t>
  </si>
  <si>
    <t>Vehicle category</t>
  </si>
  <si>
    <t>Beverages</t>
  </si>
  <si>
    <t>Pharmaceuticals and Chemicals</t>
  </si>
  <si>
    <t>Plastic and Rubber</t>
  </si>
  <si>
    <t>Real Estate,Industrial Parks and IT Buildings</t>
  </si>
  <si>
    <t>Fertlizers Organic and Inorganic,Pesticides,Insecticides, and Other Related</t>
  </si>
  <si>
    <t>Solar and Other Renewable Energy</t>
  </si>
  <si>
    <t>Net_Investmenttp</t>
  </si>
  <si>
    <t>Sum of investment in cr</t>
  </si>
  <si>
    <t>Automobile</t>
  </si>
  <si>
    <t>Electrical and Electronic Products</t>
  </si>
  <si>
    <t>FYtpass</t>
  </si>
  <si>
    <t>(Multiple Items)</t>
  </si>
  <si>
    <t>Percentage</t>
  </si>
  <si>
    <t>IMP 1</t>
  </si>
  <si>
    <t>top 5 dirstrict</t>
  </si>
  <si>
    <t>3 chart Document Revenue Generated in FY 2022</t>
  </si>
  <si>
    <t>Basic calculations</t>
  </si>
  <si>
    <t>Chart 1Revenue Generated Across Districts</t>
  </si>
  <si>
    <t>Basic cal 2 chart</t>
  </si>
  <si>
    <t>2 chart Document Revenue Generated in Top 5 District (1Q 2nd part)</t>
  </si>
  <si>
    <t xml:space="preserve">Total No of vichecle sold </t>
  </si>
  <si>
    <t xml:space="preserve">Documents count </t>
  </si>
  <si>
    <t xml:space="preserve">Estamp Count </t>
  </si>
  <si>
    <t>Total Rev2</t>
  </si>
  <si>
    <t>Sum of Brand_new_vehicles</t>
  </si>
  <si>
    <t>Sum of Pre-owned_vehicles</t>
  </si>
  <si>
    <t>Transport</t>
  </si>
  <si>
    <t>Non-Transport</t>
  </si>
  <si>
    <t xml:space="preserve"> Pre-owned_vehicles</t>
  </si>
  <si>
    <t>Brand New vehicle</t>
  </si>
  <si>
    <t>Total vehicle sold</t>
  </si>
  <si>
    <t>Vc-MotorcyclePT</t>
  </si>
  <si>
    <t>Vc-MotorcarPT</t>
  </si>
  <si>
    <t>Vc-AgriculturePT</t>
  </si>
  <si>
    <t>Vc-AutorikshawPT</t>
  </si>
  <si>
    <t>Vc-OthersPT</t>
  </si>
  <si>
    <t>MotorCycle</t>
  </si>
  <si>
    <t>Agriculture</t>
  </si>
  <si>
    <t>AutoRickshaw</t>
  </si>
  <si>
    <t>MotorCar</t>
  </si>
  <si>
    <t>Others</t>
  </si>
  <si>
    <t>Fueltype2021</t>
  </si>
  <si>
    <t>Fueltype2022</t>
  </si>
  <si>
    <t>No of sector</t>
  </si>
  <si>
    <t>Top 3 The top 3 districts that have attracted the most significant sector</t>
  </si>
  <si>
    <t>investments during FY 2019 to 2022</t>
  </si>
  <si>
    <t>Sum of number_of_employees</t>
  </si>
  <si>
    <t xml:space="preserve">No of Sector </t>
  </si>
  <si>
    <t>Netinvest2022</t>
  </si>
  <si>
    <t>Sum of investment in cr2</t>
  </si>
  <si>
    <t>Invest doc and document revenue</t>
  </si>
  <si>
    <t>Invest vs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</si>
</sst>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0.00,,&quot; M&quot;"/>
    <numFmt numFmtId="165" formatCode="0,,,&quot;B&quot;"/>
    <numFmt numFmtId="166" formatCode="&quot;TRUE&quot;;&quot;TRUE&quot;;&quot;FALSE&quot;"/>
    <numFmt numFmtId="167" formatCode="0.000"/>
    <numFmt numFmtId="168" formatCode="#,##0,\ &quot;k&quot;"/>
    <numFmt numFmtId="169" formatCode="_ * #,##0_ ;_ * \-#,##0_ ;_ * &quot;-&quot;??_ ;_ @_ "/>
    <numFmt numFmtId="170" formatCode="&quot;₹&quot;\ #,##0.00;#,##0.00\ \-&quot;₹&quot;;&quot;₹&quot;\ #,##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36"/>
      <color theme="1"/>
      <name val="Calibri"/>
      <family val="2"/>
      <scheme val="minor"/>
    </font>
    <font>
      <sz val="11"/>
      <color theme="0"/>
      <name val="Times New Roman"/>
      <family val="1"/>
    </font>
    <font>
      <sz val="11"/>
      <color theme="1"/>
      <name val="Tw Cen MT"/>
      <family val="2"/>
    </font>
    <font>
      <u/>
      <sz val="11"/>
      <color theme="10"/>
      <name val="Calibri"/>
      <family val="2"/>
      <scheme val="minor"/>
    </font>
  </fonts>
  <fills count="10">
    <fill>
      <patternFill patternType="none"/>
    </fill>
    <fill>
      <patternFill patternType="gray125"/>
    </fill>
    <fill>
      <patternFill patternType="solid">
        <fgColor rgb="FFCCECFF"/>
        <bgColor theme="4" tint="0.79998168889431442"/>
      </patternFill>
    </fill>
    <fill>
      <patternFill patternType="solid">
        <fgColor rgb="FFCCECFF"/>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FF00"/>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applyNumberFormat="0" applyFill="0" applyBorder="0" applyAlignment="0" applyProtection="0"/>
  </cellStyleXfs>
  <cellXfs count="47">
    <xf numFmtId="0" fontId="0" fillId="0" borderId="0" xfId="0"/>
    <xf numFmtId="0" fontId="0" fillId="0" borderId="0" xfId="0" pivotButton="1"/>
    <xf numFmtId="0" fontId="0" fillId="0" borderId="0" xfId="0" applyAlignment="1">
      <alignment horizontal="left"/>
    </xf>
    <xf numFmtId="164" fontId="0" fillId="0" borderId="0" xfId="0" applyNumberFormat="1"/>
    <xf numFmtId="9" fontId="0" fillId="0" borderId="0" xfId="0" applyNumberFormat="1"/>
    <xf numFmtId="0" fontId="1" fillId="2" borderId="1" xfId="0" applyFont="1" applyFill="1" applyBorder="1"/>
    <xf numFmtId="165" fontId="0" fillId="0" borderId="0" xfId="0" applyNumberFormat="1"/>
    <xf numFmtId="0" fontId="0" fillId="3" borderId="0" xfId="0" applyFill="1"/>
    <xf numFmtId="0" fontId="0" fillId="3" borderId="0" xfId="0" applyFill="1" applyAlignment="1">
      <alignment horizontal="left"/>
    </xf>
    <xf numFmtId="164" fontId="0" fillId="3" borderId="0" xfId="0" applyNumberFormat="1" applyFill="1"/>
    <xf numFmtId="0" fontId="0" fillId="4" borderId="0" xfId="0" applyFill="1" applyAlignment="1">
      <alignment horizontal="left"/>
    </xf>
    <xf numFmtId="164" fontId="0" fillId="4" borderId="0" xfId="0" applyNumberFormat="1" applyFill="1"/>
    <xf numFmtId="0" fontId="1" fillId="3" borderId="0" xfId="0" applyFont="1" applyFill="1"/>
    <xf numFmtId="0" fontId="0" fillId="0" borderId="0" xfId="0" applyAlignment="1">
      <alignment horizontal="center"/>
    </xf>
    <xf numFmtId="0" fontId="0" fillId="4" borderId="0" xfId="0" applyFill="1"/>
    <xf numFmtId="0" fontId="0" fillId="0" borderId="0" xfId="0" applyAlignment="1">
      <alignment wrapText="1"/>
    </xf>
    <xf numFmtId="166" fontId="0" fillId="0" borderId="0" xfId="0" applyNumberFormat="1"/>
    <xf numFmtId="0" fontId="0" fillId="5" borderId="0" xfId="0" applyFill="1"/>
    <xf numFmtId="0" fontId="0" fillId="6" borderId="0" xfId="0" applyFill="1"/>
    <xf numFmtId="0" fontId="1" fillId="7" borderId="1" xfId="0" applyFont="1" applyFill="1" applyBorder="1"/>
    <xf numFmtId="168" fontId="0" fillId="0" borderId="0" xfId="0" applyNumberFormat="1"/>
    <xf numFmtId="169" fontId="0" fillId="0" borderId="0" xfId="2" applyNumberFormat="1" applyFont="1"/>
    <xf numFmtId="0" fontId="4" fillId="6" borderId="0" xfId="0" applyFont="1" applyFill="1"/>
    <xf numFmtId="165" fontId="0" fillId="4" borderId="0" xfId="0" applyNumberFormat="1" applyFill="1"/>
    <xf numFmtId="165" fontId="0" fillId="3" borderId="0" xfId="0" applyNumberFormat="1" applyFill="1"/>
    <xf numFmtId="9" fontId="0" fillId="4" borderId="0" xfId="1" applyFont="1" applyFill="1"/>
    <xf numFmtId="167" fontId="0" fillId="4" borderId="0" xfId="0" applyNumberFormat="1" applyFill="1"/>
    <xf numFmtId="2" fontId="0" fillId="4" borderId="0" xfId="0" applyNumberFormat="1" applyFill="1"/>
    <xf numFmtId="0" fontId="0" fillId="8" borderId="0" xfId="0" applyFill="1"/>
    <xf numFmtId="0" fontId="1" fillId="4" borderId="1" xfId="0" applyFont="1" applyFill="1" applyBorder="1"/>
    <xf numFmtId="0" fontId="1" fillId="9" borderId="1" xfId="0" applyFont="1" applyFill="1" applyBorder="1"/>
    <xf numFmtId="168" fontId="0" fillId="8" borderId="0" xfId="0" applyNumberFormat="1" applyFill="1"/>
    <xf numFmtId="0" fontId="3" fillId="8" borderId="0" xfId="0" applyFont="1" applyFill="1"/>
    <xf numFmtId="165" fontId="1" fillId="7" borderId="2" xfId="0" applyNumberFormat="1" applyFont="1" applyFill="1" applyBorder="1"/>
    <xf numFmtId="165" fontId="5" fillId="0" borderId="0" xfId="0" applyNumberFormat="1" applyFont="1"/>
    <xf numFmtId="164" fontId="0" fillId="0" borderId="0" xfId="0" applyNumberFormat="1" applyAlignment="1">
      <alignment horizontal="left"/>
    </xf>
    <xf numFmtId="10" fontId="0" fillId="4" borderId="0" xfId="0" applyNumberFormat="1" applyFill="1"/>
    <xf numFmtId="10" fontId="0" fillId="3" borderId="0" xfId="0" applyNumberFormat="1" applyFill="1"/>
    <xf numFmtId="10" fontId="0" fillId="0" borderId="0" xfId="0" applyNumberFormat="1"/>
    <xf numFmtId="2" fontId="0" fillId="0" borderId="0" xfId="0" applyNumberFormat="1"/>
    <xf numFmtId="0" fontId="0" fillId="0" borderId="0" xfId="0" applyAlignment="1">
      <alignment horizontal="left" indent="1"/>
    </xf>
    <xf numFmtId="170" fontId="0" fillId="0" borderId="0" xfId="0" applyNumberFormat="1"/>
    <xf numFmtId="0" fontId="6" fillId="6" borderId="0" xfId="3" applyFill="1"/>
    <xf numFmtId="1" fontId="0" fillId="0" borderId="0" xfId="0" applyNumberFormat="1"/>
    <xf numFmtId="170" fontId="0" fillId="4" borderId="0" xfId="0" applyNumberFormat="1" applyFill="1"/>
    <xf numFmtId="0" fontId="0" fillId="0" borderId="0" xfId="0" applyAlignment="1">
      <alignment horizontal="center"/>
    </xf>
    <xf numFmtId="0" fontId="0" fillId="8" borderId="0" xfId="0" applyFill="1" applyAlignment="1">
      <alignment horizontal="center"/>
    </xf>
  </cellXfs>
  <cellStyles count="4">
    <cellStyle name="Comma" xfId="2" builtinId="3"/>
    <cellStyle name="Hyperlink" xfId="3" builtinId="8"/>
    <cellStyle name="Normal" xfId="0" builtinId="0"/>
    <cellStyle name="Percent" xfId="1" builtinId="5"/>
  </cellStyles>
  <dxfs count="75">
    <dxf>
      <numFmt numFmtId="2" formatCode="0.00"/>
    </dxf>
    <dxf>
      <numFmt numFmtId="167" formatCode="0.000"/>
    </dxf>
    <dxf>
      <numFmt numFmtId="168" formatCode="#,##0,\ &quot;k&quot;"/>
    </dxf>
    <dxf>
      <numFmt numFmtId="14" formatCode="0.00%"/>
    </dxf>
    <dxf>
      <numFmt numFmtId="2" formatCode="0.00"/>
    </dxf>
    <dxf>
      <numFmt numFmtId="2" formatCode="0.00"/>
    </dxf>
    <dxf>
      <numFmt numFmtId="2" formatCode="0.00"/>
    </dxf>
    <dxf>
      <numFmt numFmtId="167" formatCode="0.000"/>
    </dxf>
    <dxf>
      <numFmt numFmtId="168" formatCode="#,##0,\ &quot;k&quot;"/>
    </dxf>
    <dxf>
      <numFmt numFmtId="1" formatCode="0"/>
    </dxf>
    <dxf>
      <numFmt numFmtId="165" formatCode="0,,,&quot;B&quot;"/>
    </dxf>
    <dxf>
      <numFmt numFmtId="1" formatCode="0"/>
    </dxf>
    <dxf>
      <numFmt numFmtId="14" formatCode="0.00%"/>
    </dxf>
    <dxf>
      <fill>
        <patternFill>
          <bgColor rgb="FFFFFF00"/>
        </patternFill>
      </fill>
    </dxf>
    <dxf>
      <fill>
        <patternFill>
          <bgColor rgb="FFFFFF00"/>
        </patternFill>
      </fill>
    </dxf>
    <dxf>
      <fill>
        <patternFill>
          <bgColor theme="0"/>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numFmt numFmtId="164" formatCode="#,##0.00,,&quot; M&quot;"/>
    </dxf>
    <dxf>
      <numFmt numFmtId="164" formatCode="#,##0.00,,&quot; M&quot;"/>
    </dxf>
    <dxf>
      <fill>
        <patternFill>
          <bgColor rgb="FFCCECFF"/>
        </patternFill>
      </fill>
    </dxf>
    <dxf>
      <fill>
        <patternFill>
          <bgColor rgb="FFCCECFF"/>
        </patternFill>
      </fill>
    </dxf>
    <dxf>
      <fill>
        <patternFill>
          <bgColor theme="0"/>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numFmt numFmtId="164" formatCode="#,##0.00,,&quot; M&quot;"/>
    </dxf>
    <dxf>
      <numFmt numFmtId="165" formatCode="0,,,&quot;B&quot;"/>
    </dxf>
    <dxf>
      <fill>
        <patternFill>
          <bgColor theme="0"/>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numFmt numFmtId="164" formatCode="#,##0.00,,&quot; M&quot;"/>
    </dxf>
    <dxf>
      <numFmt numFmtId="168" formatCode="#,##0,\ &quot;k&quot;"/>
    </dxf>
    <dxf>
      <numFmt numFmtId="165" formatCode="0,,,&quot;B&quot;"/>
    </dxf>
    <dxf>
      <numFmt numFmtId="164" formatCode="#,##0.00,,&quot; M&quot;"/>
    </dxf>
    <dxf>
      <fill>
        <patternFill>
          <bgColor theme="0"/>
        </patternFill>
      </fill>
    </dxf>
    <dxf>
      <fill>
        <patternFill>
          <bgColor theme="0"/>
        </patternFill>
      </fill>
    </dxf>
    <dxf>
      <fill>
        <patternFill>
          <bgColor theme="0"/>
        </patternFill>
      </fill>
    </dxf>
    <dxf>
      <fill>
        <patternFill patternType="solid">
          <bgColor theme="9"/>
        </patternFill>
      </fill>
    </dxf>
    <dxf>
      <fill>
        <patternFill patternType="solid">
          <bgColor theme="9"/>
        </patternFill>
      </fill>
    </dxf>
    <dxf>
      <fill>
        <patternFill patternType="solid">
          <bgColor theme="9"/>
        </patternFill>
      </fill>
    </dxf>
    <dxf>
      <numFmt numFmtId="164" formatCode="#,##0.00,,&quot; M&quot;"/>
    </dxf>
    <dxf>
      <fill>
        <patternFill>
          <bgColor rgb="FFFFFF00"/>
        </patternFill>
      </fill>
    </dxf>
    <dxf>
      <fill>
        <patternFill>
          <bgColor rgb="FFFFFF00"/>
        </patternFill>
      </fill>
    </dxf>
    <dxf>
      <fill>
        <patternFill>
          <bgColor theme="0"/>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numFmt numFmtId="164" formatCode="#,##0.00,,&quot; M&quot;"/>
    </dxf>
    <dxf>
      <fill>
        <patternFill patternType="solid">
          <bgColor rgb="FFFFFF00"/>
        </patternFill>
      </fill>
    </dxf>
    <dxf>
      <fill>
        <patternFill patternType="solid">
          <bgColor rgb="FFFFFF00"/>
        </patternFill>
      </fill>
    </dxf>
    <dxf>
      <numFmt numFmtId="168" formatCode="#,##0,\ &quot;k&quot;"/>
    </dxf>
    <dxf>
      <fill>
        <patternFill>
          <bgColor theme="0"/>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fill>
        <patternFill patternType="solid">
          <bgColor rgb="FFCCECFF"/>
        </patternFill>
      </fill>
    </dxf>
    <dxf>
      <numFmt numFmtId="164" formatCode="#,##0.00,,&quot; M&quot;"/>
    </dxf>
    <dxf>
      <numFmt numFmtId="168" formatCode="#,##0,\ &quot;k&quot;"/>
    </dxf>
    <dxf>
      <numFmt numFmtId="13" formatCode="0%"/>
    </dxf>
    <dxf>
      <numFmt numFmtId="164" formatCode="#,##0.00,,&quot; M&quot;"/>
    </dxf>
    <dxf>
      <font>
        <color theme="0"/>
      </font>
      <fill>
        <patternFill>
          <bgColor theme="1"/>
        </patternFill>
      </fill>
    </dxf>
    <dxf>
      <font>
        <color theme="0"/>
      </font>
      <fill>
        <patternFill>
          <bgColor theme="1"/>
        </patternFill>
      </fill>
    </dxf>
  </dxfs>
  <tableStyles count="1" defaultTableStyle="TableStyleMedium2" defaultPivotStyle="PivotStyleLight16">
    <tableStyle name="Slicer Style 1" pivot="0" table="0" count="4" xr9:uid="{A2D3FB7A-A6A2-4044-8FC1-DECC5D7863FC}">
      <tableStyleElement type="wholeTable" dxfId="74"/>
      <tableStyleElement type="headerRow" dxfId="73"/>
    </tableStyle>
  </tableStyles>
  <colors>
    <mruColors>
      <color rgb="FF66FFFF"/>
      <color rgb="FF1D1D3C"/>
      <color rgb="FF000066"/>
      <color rgb="FF003300"/>
      <color rgb="FFFF6C8F"/>
      <color rgb="FFFF33CC"/>
      <color rgb="FF0033CC"/>
      <color rgb="FF3E003C"/>
      <color rgb="FFD01900"/>
      <color rgb="FF7E0000"/>
    </mruColors>
  </colors>
  <extLst>
    <ext xmlns:x14="http://schemas.microsoft.com/office/spreadsheetml/2009/9/main" uri="{46F421CA-312F-682f-3DD2-61675219B42D}">
      <x14:dxfs count="2">
        <dxf>
          <fill>
            <patternFill>
              <bgColor rgb="FF002060"/>
            </patternFill>
          </fill>
        </dxf>
        <dxf>
          <font>
            <color rgb="FF66FFFF"/>
          </font>
          <fill>
            <patternFill>
              <bgColor rgb="FF00B0F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117" Type="http://schemas.openxmlformats.org/officeDocument/2006/relationships/customXml" Target="../customXml/item61.xml"/><Relationship Id="rId21" Type="http://schemas.openxmlformats.org/officeDocument/2006/relationships/pivotCacheDefinition" Target="pivotCache/pivotCacheDefinition14.xml"/><Relationship Id="rId42" Type="http://schemas.openxmlformats.org/officeDocument/2006/relationships/pivotCacheDefinition" Target="pivotCache/pivotCacheDefinition35.xml"/><Relationship Id="rId47" Type="http://schemas.microsoft.com/office/2007/relationships/slicerCache" Target="slicerCaches/slicerCache1.xml"/><Relationship Id="rId63" Type="http://schemas.openxmlformats.org/officeDocument/2006/relationships/customXml" Target="../customXml/item7.xml"/><Relationship Id="rId68" Type="http://schemas.openxmlformats.org/officeDocument/2006/relationships/customXml" Target="../customXml/item12.xml"/><Relationship Id="rId84" Type="http://schemas.openxmlformats.org/officeDocument/2006/relationships/customXml" Target="../customXml/item28.xml"/><Relationship Id="rId89" Type="http://schemas.openxmlformats.org/officeDocument/2006/relationships/customXml" Target="../customXml/item33.xml"/><Relationship Id="rId112" Type="http://schemas.openxmlformats.org/officeDocument/2006/relationships/customXml" Target="../customXml/item56.xml"/><Relationship Id="rId16" Type="http://schemas.openxmlformats.org/officeDocument/2006/relationships/pivotCacheDefinition" Target="pivotCache/pivotCacheDefinition9.xml"/><Relationship Id="rId107" Type="http://schemas.openxmlformats.org/officeDocument/2006/relationships/customXml" Target="../customXml/item51.xml"/><Relationship Id="rId11" Type="http://schemas.openxmlformats.org/officeDocument/2006/relationships/pivotCacheDefinition" Target="pivotCache/pivotCacheDefinition4.xml"/><Relationship Id="rId32" Type="http://schemas.openxmlformats.org/officeDocument/2006/relationships/pivotCacheDefinition" Target="pivotCache/pivotCacheDefinition25.xml"/><Relationship Id="rId37" Type="http://schemas.openxmlformats.org/officeDocument/2006/relationships/pivotCacheDefinition" Target="pivotCache/pivotCacheDefinition30.xml"/><Relationship Id="rId53" Type="http://schemas.openxmlformats.org/officeDocument/2006/relationships/sheetMetadata" Target="metadata.xml"/><Relationship Id="rId58" Type="http://schemas.openxmlformats.org/officeDocument/2006/relationships/customXml" Target="../customXml/item2.xml"/><Relationship Id="rId74" Type="http://schemas.openxmlformats.org/officeDocument/2006/relationships/customXml" Target="../customXml/item18.xml"/><Relationship Id="rId79" Type="http://schemas.openxmlformats.org/officeDocument/2006/relationships/customXml" Target="../customXml/item23.xml"/><Relationship Id="rId102" Type="http://schemas.openxmlformats.org/officeDocument/2006/relationships/customXml" Target="../customXml/item46.xml"/><Relationship Id="rId5" Type="http://schemas.openxmlformats.org/officeDocument/2006/relationships/worksheet" Target="worksheets/sheet5.xml"/><Relationship Id="rId90" Type="http://schemas.openxmlformats.org/officeDocument/2006/relationships/customXml" Target="../customXml/item34.xml"/><Relationship Id="rId95" Type="http://schemas.openxmlformats.org/officeDocument/2006/relationships/customXml" Target="../customXml/item39.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43" Type="http://schemas.openxmlformats.org/officeDocument/2006/relationships/pivotCacheDefinition" Target="pivotCache/pivotCacheDefinition36.xml"/><Relationship Id="rId48" Type="http://schemas.microsoft.com/office/2007/relationships/slicerCache" Target="slicerCaches/slicerCache2.xml"/><Relationship Id="rId64" Type="http://schemas.openxmlformats.org/officeDocument/2006/relationships/customXml" Target="../customXml/item8.xml"/><Relationship Id="rId69" Type="http://schemas.openxmlformats.org/officeDocument/2006/relationships/customXml" Target="../customXml/item13.xml"/><Relationship Id="rId113" Type="http://schemas.openxmlformats.org/officeDocument/2006/relationships/customXml" Target="../customXml/item57.xml"/><Relationship Id="rId118" Type="http://schemas.openxmlformats.org/officeDocument/2006/relationships/customXml" Target="../customXml/item62.xml"/><Relationship Id="rId80" Type="http://schemas.openxmlformats.org/officeDocument/2006/relationships/customXml" Target="../customXml/item24.xml"/><Relationship Id="rId85" Type="http://schemas.openxmlformats.org/officeDocument/2006/relationships/customXml" Target="../customXml/item29.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33" Type="http://schemas.openxmlformats.org/officeDocument/2006/relationships/pivotCacheDefinition" Target="pivotCache/pivotCacheDefinition26.xml"/><Relationship Id="rId38" Type="http://schemas.openxmlformats.org/officeDocument/2006/relationships/pivotCacheDefinition" Target="pivotCache/pivotCacheDefinition31.xml"/><Relationship Id="rId59" Type="http://schemas.openxmlformats.org/officeDocument/2006/relationships/customXml" Target="../customXml/item3.xml"/><Relationship Id="rId103" Type="http://schemas.openxmlformats.org/officeDocument/2006/relationships/customXml" Target="../customXml/item47.xml"/><Relationship Id="rId108" Type="http://schemas.openxmlformats.org/officeDocument/2006/relationships/customXml" Target="../customXml/item52.xml"/><Relationship Id="rId54" Type="http://schemas.openxmlformats.org/officeDocument/2006/relationships/powerPivotData" Target="model/item.data"/><Relationship Id="rId70" Type="http://schemas.openxmlformats.org/officeDocument/2006/relationships/customXml" Target="../customXml/item14.xml"/><Relationship Id="rId75" Type="http://schemas.openxmlformats.org/officeDocument/2006/relationships/customXml" Target="../customXml/item19.xml"/><Relationship Id="rId91" Type="http://schemas.openxmlformats.org/officeDocument/2006/relationships/customXml" Target="../customXml/item35.xml"/><Relationship Id="rId96"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49" Type="http://schemas.openxmlformats.org/officeDocument/2006/relationships/theme" Target="theme/theme1.xml"/><Relationship Id="rId114" Type="http://schemas.openxmlformats.org/officeDocument/2006/relationships/customXml" Target="../customXml/item58.xml"/><Relationship Id="rId119" Type="http://schemas.openxmlformats.org/officeDocument/2006/relationships/customXml" Target="../customXml/item63.xml"/><Relationship Id="rId44" Type="http://schemas.openxmlformats.org/officeDocument/2006/relationships/pivotCacheDefinition" Target="pivotCache/pivotCacheDefinition37.xml"/><Relationship Id="rId60" Type="http://schemas.openxmlformats.org/officeDocument/2006/relationships/customXml" Target="../customXml/item4.xml"/><Relationship Id="rId65" Type="http://schemas.openxmlformats.org/officeDocument/2006/relationships/customXml" Target="../customXml/item9.xml"/><Relationship Id="rId81" Type="http://schemas.openxmlformats.org/officeDocument/2006/relationships/customXml" Target="../customXml/item25.xml"/><Relationship Id="rId86"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pivotCacheDefinition" Target="pivotCache/pivotCacheDefinition32.xml"/><Relationship Id="rId109" Type="http://schemas.openxmlformats.org/officeDocument/2006/relationships/customXml" Target="../customXml/item53.xml"/><Relationship Id="rId34" Type="http://schemas.openxmlformats.org/officeDocument/2006/relationships/pivotCacheDefinition" Target="pivotCache/pivotCacheDefinition27.xml"/><Relationship Id="rId50" Type="http://schemas.openxmlformats.org/officeDocument/2006/relationships/connections" Target="connections.xml"/><Relationship Id="rId55" Type="http://schemas.microsoft.com/office/2017/10/relationships/person" Target="persons/person.xml"/><Relationship Id="rId76" Type="http://schemas.openxmlformats.org/officeDocument/2006/relationships/customXml" Target="../customXml/item20.xml"/><Relationship Id="rId97" Type="http://schemas.openxmlformats.org/officeDocument/2006/relationships/customXml" Target="../customXml/item41.xml"/><Relationship Id="rId104" Type="http://schemas.openxmlformats.org/officeDocument/2006/relationships/customXml" Target="../customXml/item48.xml"/><Relationship Id="rId120" Type="http://schemas.openxmlformats.org/officeDocument/2006/relationships/customXml" Target="../customXml/item64.xml"/><Relationship Id="rId7" Type="http://schemas.openxmlformats.org/officeDocument/2006/relationships/worksheet" Target="worksheets/sheet7.xml"/><Relationship Id="rId71" Type="http://schemas.openxmlformats.org/officeDocument/2006/relationships/customXml" Target="../customXml/item15.xml"/><Relationship Id="rId92" Type="http://schemas.openxmlformats.org/officeDocument/2006/relationships/customXml" Target="../customXml/item36.xml"/><Relationship Id="rId2" Type="http://schemas.openxmlformats.org/officeDocument/2006/relationships/worksheet" Target="worksheets/sheet2.xml"/><Relationship Id="rId29" Type="http://schemas.openxmlformats.org/officeDocument/2006/relationships/pivotCacheDefinition" Target="pivotCache/pivotCacheDefinition22.xml"/><Relationship Id="rId24" Type="http://schemas.openxmlformats.org/officeDocument/2006/relationships/pivotCacheDefinition" Target="pivotCache/pivotCacheDefinition17.xml"/><Relationship Id="rId40" Type="http://schemas.openxmlformats.org/officeDocument/2006/relationships/pivotCacheDefinition" Target="pivotCache/pivotCacheDefinition33.xml"/><Relationship Id="rId45" Type="http://schemas.openxmlformats.org/officeDocument/2006/relationships/pivotCacheDefinition" Target="pivotCache/pivotCacheDefinition38.xml"/><Relationship Id="rId66" Type="http://schemas.openxmlformats.org/officeDocument/2006/relationships/customXml" Target="../customXml/item10.xml"/><Relationship Id="rId87" Type="http://schemas.openxmlformats.org/officeDocument/2006/relationships/customXml" Target="../customXml/item31.xml"/><Relationship Id="rId110" Type="http://schemas.openxmlformats.org/officeDocument/2006/relationships/customXml" Target="../customXml/item54.xml"/><Relationship Id="rId115" Type="http://schemas.openxmlformats.org/officeDocument/2006/relationships/customXml" Target="../customXml/item59.xml"/><Relationship Id="rId61" Type="http://schemas.openxmlformats.org/officeDocument/2006/relationships/customXml" Target="../customXml/item5.xml"/><Relationship Id="rId82" Type="http://schemas.openxmlformats.org/officeDocument/2006/relationships/customXml" Target="../customXml/item26.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56" Type="http://schemas.openxmlformats.org/officeDocument/2006/relationships/calcChain" Target="calcChain.xml"/><Relationship Id="rId77" Type="http://schemas.openxmlformats.org/officeDocument/2006/relationships/customXml" Target="../customXml/item21.xml"/><Relationship Id="rId100" Type="http://schemas.openxmlformats.org/officeDocument/2006/relationships/customXml" Target="../customXml/item44.xml"/><Relationship Id="rId105" Type="http://schemas.openxmlformats.org/officeDocument/2006/relationships/customXml" Target="../customXml/item49.xml"/><Relationship Id="rId8" Type="http://schemas.openxmlformats.org/officeDocument/2006/relationships/pivotCacheDefinition" Target="pivotCache/pivotCacheDefinition1.xml"/><Relationship Id="rId51" Type="http://schemas.openxmlformats.org/officeDocument/2006/relationships/styles" Target="styles.xml"/><Relationship Id="rId72" Type="http://schemas.openxmlformats.org/officeDocument/2006/relationships/customXml" Target="../customXml/item16.xml"/><Relationship Id="rId93" Type="http://schemas.openxmlformats.org/officeDocument/2006/relationships/customXml" Target="../customXml/item37.xml"/><Relationship Id="rId98" Type="http://schemas.openxmlformats.org/officeDocument/2006/relationships/customXml" Target="../customXml/item42.xml"/><Relationship Id="rId121" Type="http://schemas.openxmlformats.org/officeDocument/2006/relationships/customXml" Target="../customXml/item65.xml"/><Relationship Id="rId3" Type="http://schemas.openxmlformats.org/officeDocument/2006/relationships/worksheet" Target="worksheets/sheet3.xml"/><Relationship Id="rId25" Type="http://schemas.openxmlformats.org/officeDocument/2006/relationships/pivotCacheDefinition" Target="pivotCache/pivotCacheDefinition18.xml"/><Relationship Id="rId46" Type="http://schemas.openxmlformats.org/officeDocument/2006/relationships/pivotCacheDefinition" Target="pivotCache/pivotCacheDefinition39.xml"/><Relationship Id="rId67" Type="http://schemas.openxmlformats.org/officeDocument/2006/relationships/customXml" Target="../customXml/item11.xml"/><Relationship Id="rId116" Type="http://schemas.openxmlformats.org/officeDocument/2006/relationships/customXml" Target="../customXml/item60.xml"/><Relationship Id="rId20" Type="http://schemas.openxmlformats.org/officeDocument/2006/relationships/pivotCacheDefinition" Target="pivotCache/pivotCacheDefinition13.xml"/><Relationship Id="rId41" Type="http://schemas.openxmlformats.org/officeDocument/2006/relationships/pivotCacheDefinition" Target="pivotCache/pivotCacheDefinition34.xml"/><Relationship Id="rId62" Type="http://schemas.openxmlformats.org/officeDocument/2006/relationships/customXml" Target="../customXml/item6.xml"/><Relationship Id="rId83" Type="http://schemas.openxmlformats.org/officeDocument/2006/relationships/customXml" Target="../customXml/item27.xml"/><Relationship Id="rId88" Type="http://schemas.openxmlformats.org/officeDocument/2006/relationships/customXml" Target="../customXml/item32.xml"/><Relationship Id="rId111" Type="http://schemas.openxmlformats.org/officeDocument/2006/relationships/customXml" Target="../customXml/item55.xml"/><Relationship Id="rId15" Type="http://schemas.openxmlformats.org/officeDocument/2006/relationships/pivotCacheDefinition" Target="pivotCache/pivotCacheDefinition8.xml"/><Relationship Id="rId36" Type="http://schemas.openxmlformats.org/officeDocument/2006/relationships/pivotCacheDefinition" Target="pivotCache/pivotCacheDefinition29.xml"/><Relationship Id="rId57" Type="http://schemas.openxmlformats.org/officeDocument/2006/relationships/customXml" Target="../customXml/item1.xml"/><Relationship Id="rId106" Type="http://schemas.openxmlformats.org/officeDocument/2006/relationships/customXml" Target="../customXml/item50.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52" Type="http://schemas.openxmlformats.org/officeDocument/2006/relationships/sharedStrings" Target="sharedStrings.xml"/><Relationship Id="rId73" Type="http://schemas.openxmlformats.org/officeDocument/2006/relationships/customXml" Target="../customXml/item17.xml"/><Relationship Id="rId78" Type="http://schemas.openxmlformats.org/officeDocument/2006/relationships/customXml" Target="../customXml/item22.xml"/><Relationship Id="rId94" Type="http://schemas.openxmlformats.org/officeDocument/2006/relationships/customXml" Target="../customXml/item38.xml"/><Relationship Id="rId99" Type="http://schemas.openxmlformats.org/officeDocument/2006/relationships/customXml" Target="../customXml/item43.xml"/><Relationship Id="rId101" Type="http://schemas.openxmlformats.org/officeDocument/2006/relationships/customXml" Target="../customXml/item45.xml"/><Relationship Id="rId122" Type="http://schemas.openxmlformats.org/officeDocument/2006/relationships/customXml" Target="../customXml/item66.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image" Target="../media/image18.png"/><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3" Type="http://schemas.openxmlformats.org/officeDocument/2006/relationships/image" Target="../media/image19.png"/><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3" Type="http://schemas.openxmlformats.org/officeDocument/2006/relationships/image" Target="../media/image20.png"/><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image" Target="../media/image16.png"/><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Table!PivotTable14</c:name>
    <c:fmtId val="6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3"/>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3"/>
          </a:solidFill>
          <a:ln w="19050">
            <a:solidFill>
              <a:schemeClr val="lt1"/>
            </a:solidFill>
          </a:ln>
          <a:effectLst/>
        </c:spPr>
      </c:pivotFmt>
      <c:pivotFmt>
        <c:idx val="27"/>
        <c:spPr>
          <a:solidFill>
            <a:schemeClr val="accent4"/>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3"/>
          </a:solidFill>
          <a:ln w="19050">
            <a:solidFill>
              <a:schemeClr val="lt1"/>
            </a:solidFill>
          </a:ln>
          <a:effectLst/>
        </c:spPr>
      </c:pivotFmt>
      <c:pivotFmt>
        <c:idx val="31"/>
        <c:spPr>
          <a:solidFill>
            <a:schemeClr val="accent4"/>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3"/>
          </a:solidFill>
          <a:ln w="19050">
            <a:solidFill>
              <a:schemeClr val="lt1"/>
            </a:solidFill>
          </a:ln>
          <a:effectLst/>
        </c:spPr>
      </c:pivotFmt>
      <c:pivotFmt>
        <c:idx val="35"/>
        <c:spPr>
          <a:solidFill>
            <a:schemeClr val="accent4"/>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3"/>
          </a:solidFill>
          <a:ln w="19050">
            <a:solidFill>
              <a:schemeClr val="lt1"/>
            </a:solidFill>
          </a:ln>
          <a:effectLst/>
        </c:spPr>
      </c:pivotFmt>
      <c:pivotFmt>
        <c:idx val="39"/>
        <c:spPr>
          <a:solidFill>
            <a:schemeClr val="accent4"/>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3"/>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3"/>
          </a:solidFill>
          <a:ln w="19050">
            <a:solidFill>
              <a:schemeClr val="lt1"/>
            </a:solidFill>
          </a:ln>
          <a:effectLst/>
        </c:spPr>
      </c:pivotFmt>
      <c:pivotFmt>
        <c:idx val="47"/>
        <c:spPr>
          <a:solidFill>
            <a:schemeClr val="accent4"/>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3"/>
          </a:solidFill>
          <a:ln w="19050">
            <a:solidFill>
              <a:schemeClr val="lt1"/>
            </a:solidFill>
          </a:ln>
          <a:effectLst/>
        </c:spPr>
      </c:pivotFmt>
      <c:pivotFmt>
        <c:idx val="51"/>
        <c:spPr>
          <a:solidFill>
            <a:schemeClr val="accent4"/>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3"/>
          </a:solidFill>
          <a:ln w="19050">
            <a:solidFill>
              <a:schemeClr val="lt1"/>
            </a:solidFill>
          </a:ln>
          <a:effectLst/>
        </c:spPr>
      </c:pivotFmt>
      <c:pivotFmt>
        <c:idx val="55"/>
        <c:spPr>
          <a:solidFill>
            <a:schemeClr val="accent4"/>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3"/>
          </a:solidFill>
          <a:ln w="19050">
            <a:solidFill>
              <a:schemeClr val="lt1"/>
            </a:solidFill>
          </a:ln>
          <a:effectLst/>
        </c:spPr>
      </c:pivotFmt>
      <c:pivotFmt>
        <c:idx val="59"/>
        <c:spPr>
          <a:solidFill>
            <a:schemeClr val="accent4"/>
          </a:solidFill>
          <a:ln w="19050">
            <a:solidFill>
              <a:schemeClr val="lt1"/>
            </a:solidFill>
          </a:ln>
          <a:effectLst/>
        </c:spPr>
      </c:pivotFmt>
    </c:pivotFmts>
    <c:plotArea>
      <c:layout/>
      <c:pieChart>
        <c:varyColors val="1"/>
        <c:ser>
          <c:idx val="0"/>
          <c:order val="0"/>
          <c:tx>
            <c:strRef>
              <c:f>'Pivot Table'!$R$28:$R$29</c:f>
              <c:strCache>
                <c:ptCount val="1"/>
                <c:pt idx="0">
                  <c:v>April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81-4BDC-AE00-7D80639C83B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Table'!$Q$30:$Q$33</c:f>
              <c:strCache>
                <c:ptCount val="4"/>
                <c:pt idx="0">
                  <c:v>PetrolFT</c:v>
                </c:pt>
                <c:pt idx="1">
                  <c:v>DieselPT</c:v>
                </c:pt>
                <c:pt idx="2">
                  <c:v>ElectricPT</c:v>
                </c:pt>
                <c:pt idx="3">
                  <c:v>OtherPT</c:v>
                </c:pt>
              </c:strCache>
            </c:strRef>
          </c:cat>
          <c:val>
            <c:numRef>
              <c:f>'Pivot Table'!$R$30:$R$33</c:f>
              <c:numCache>
                <c:formatCode>General</c:formatCode>
                <c:ptCount val="4"/>
                <c:pt idx="0">
                  <c:v>358884</c:v>
                </c:pt>
                <c:pt idx="1">
                  <c:v>59739</c:v>
                </c:pt>
                <c:pt idx="2">
                  <c:v>7127</c:v>
                </c:pt>
                <c:pt idx="3">
                  <c:v>4973</c:v>
                </c:pt>
              </c:numCache>
            </c:numRef>
          </c:val>
          <c:extLst>
            <c:ext xmlns:c16="http://schemas.microsoft.com/office/drawing/2014/chart" uri="{C3380CC4-5D6E-409C-BE32-E72D297353CC}">
              <c16:uniqueId val="{00000000-6FB3-45F8-9624-09FC6A76754A}"/>
            </c:ext>
          </c:extLst>
        </c:ser>
        <c:ser>
          <c:idx val="1"/>
          <c:order val="1"/>
          <c:tx>
            <c:strRef>
              <c:f>'Pivot Table'!$S$28:$S$29</c:f>
              <c:strCache>
                <c:ptCount val="1"/>
                <c:pt idx="0">
                  <c:v>August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8681-4BDC-AE00-7D80639C83B7}"/>
              </c:ext>
            </c:extLst>
          </c:dPt>
          <c:cat>
            <c:strRef>
              <c:f>'Pivot Table'!$Q$30:$Q$33</c:f>
              <c:strCache>
                <c:ptCount val="4"/>
                <c:pt idx="0">
                  <c:v>PetrolFT</c:v>
                </c:pt>
                <c:pt idx="1">
                  <c:v>DieselPT</c:v>
                </c:pt>
                <c:pt idx="2">
                  <c:v>ElectricPT</c:v>
                </c:pt>
                <c:pt idx="3">
                  <c:v>OtherPT</c:v>
                </c:pt>
              </c:strCache>
            </c:strRef>
          </c:cat>
          <c:val>
            <c:numRef>
              <c:f>'Pivot Table'!$S$30:$S$33</c:f>
              <c:numCache>
                <c:formatCode>General</c:formatCode>
                <c:ptCount val="4"/>
                <c:pt idx="0">
                  <c:v>482193</c:v>
                </c:pt>
                <c:pt idx="1">
                  <c:v>69282</c:v>
                </c:pt>
                <c:pt idx="2">
                  <c:v>9177</c:v>
                </c:pt>
                <c:pt idx="3">
                  <c:v>8399</c:v>
                </c:pt>
              </c:numCache>
            </c:numRef>
          </c:val>
          <c:extLst>
            <c:ext xmlns:c16="http://schemas.microsoft.com/office/drawing/2014/chart" uri="{C3380CC4-5D6E-409C-BE32-E72D297353CC}">
              <c16:uniqueId val="{00000001-6FB3-45F8-9624-09FC6A76754A}"/>
            </c:ext>
          </c:extLst>
        </c:ser>
        <c:ser>
          <c:idx val="2"/>
          <c:order val="2"/>
          <c:tx>
            <c:strRef>
              <c:f>'Pivot Table'!$T$28:$T$29</c:f>
              <c:strCache>
                <c:ptCount val="1"/>
                <c:pt idx="0">
                  <c:v>December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8681-4BDC-AE00-7D80639C83B7}"/>
              </c:ext>
            </c:extLst>
          </c:dPt>
          <c:cat>
            <c:strRef>
              <c:f>'Pivot Table'!$Q$30:$Q$33</c:f>
              <c:strCache>
                <c:ptCount val="4"/>
                <c:pt idx="0">
                  <c:v>PetrolFT</c:v>
                </c:pt>
                <c:pt idx="1">
                  <c:v>DieselPT</c:v>
                </c:pt>
                <c:pt idx="2">
                  <c:v>ElectricPT</c:v>
                </c:pt>
                <c:pt idx="3">
                  <c:v>OtherPT</c:v>
                </c:pt>
              </c:strCache>
            </c:strRef>
          </c:cat>
          <c:val>
            <c:numRef>
              <c:f>'Pivot Table'!$T$30:$T$33</c:f>
              <c:numCache>
                <c:formatCode>General</c:formatCode>
                <c:ptCount val="4"/>
                <c:pt idx="0">
                  <c:v>414815</c:v>
                </c:pt>
                <c:pt idx="1">
                  <c:v>78513</c:v>
                </c:pt>
                <c:pt idx="2">
                  <c:v>6953</c:v>
                </c:pt>
                <c:pt idx="3">
                  <c:v>7710</c:v>
                </c:pt>
              </c:numCache>
            </c:numRef>
          </c:val>
          <c:extLst>
            <c:ext xmlns:c16="http://schemas.microsoft.com/office/drawing/2014/chart" uri="{C3380CC4-5D6E-409C-BE32-E72D297353CC}">
              <c16:uniqueId val="{00000002-6FB3-45F8-9624-09FC6A76754A}"/>
            </c:ext>
          </c:extLst>
        </c:ser>
        <c:ser>
          <c:idx val="3"/>
          <c:order val="3"/>
          <c:tx>
            <c:strRef>
              <c:f>'Pivot Table'!$U$28:$U$29</c:f>
              <c:strCache>
                <c:ptCount val="1"/>
                <c:pt idx="0">
                  <c:v>February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8681-4BDC-AE00-7D80639C83B7}"/>
              </c:ext>
            </c:extLst>
          </c:dPt>
          <c:cat>
            <c:strRef>
              <c:f>'Pivot Table'!$Q$30:$Q$33</c:f>
              <c:strCache>
                <c:ptCount val="4"/>
                <c:pt idx="0">
                  <c:v>PetrolFT</c:v>
                </c:pt>
                <c:pt idx="1">
                  <c:v>DieselPT</c:v>
                </c:pt>
                <c:pt idx="2">
                  <c:v>ElectricPT</c:v>
                </c:pt>
                <c:pt idx="3">
                  <c:v>OtherPT</c:v>
                </c:pt>
              </c:strCache>
            </c:strRef>
          </c:cat>
          <c:val>
            <c:numRef>
              <c:f>'Pivot Table'!$U$30:$U$33</c:f>
              <c:numCache>
                <c:formatCode>General</c:formatCode>
                <c:ptCount val="4"/>
                <c:pt idx="0">
                  <c:v>437066</c:v>
                </c:pt>
                <c:pt idx="1">
                  <c:v>80949</c:v>
                </c:pt>
                <c:pt idx="2">
                  <c:v>10366</c:v>
                </c:pt>
                <c:pt idx="3">
                  <c:v>7062</c:v>
                </c:pt>
              </c:numCache>
            </c:numRef>
          </c:val>
          <c:extLst>
            <c:ext xmlns:c16="http://schemas.microsoft.com/office/drawing/2014/chart" uri="{C3380CC4-5D6E-409C-BE32-E72D297353CC}">
              <c16:uniqueId val="{00000003-6FB3-45F8-9624-09FC6A76754A}"/>
            </c:ext>
          </c:extLst>
        </c:ser>
        <c:ser>
          <c:idx val="4"/>
          <c:order val="4"/>
          <c:tx>
            <c:strRef>
              <c:f>'Pivot Table'!$V$28:$V$29</c:f>
              <c:strCache>
                <c:ptCount val="1"/>
                <c:pt idx="0">
                  <c:v>January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8681-4BDC-AE00-7D80639C83B7}"/>
              </c:ext>
            </c:extLst>
          </c:dPt>
          <c:cat>
            <c:strRef>
              <c:f>'Pivot Table'!$Q$30:$Q$33</c:f>
              <c:strCache>
                <c:ptCount val="4"/>
                <c:pt idx="0">
                  <c:v>PetrolFT</c:v>
                </c:pt>
                <c:pt idx="1">
                  <c:v>DieselPT</c:v>
                </c:pt>
                <c:pt idx="2">
                  <c:v>ElectricPT</c:v>
                </c:pt>
                <c:pt idx="3">
                  <c:v>OtherPT</c:v>
                </c:pt>
              </c:strCache>
            </c:strRef>
          </c:cat>
          <c:val>
            <c:numRef>
              <c:f>'Pivot Table'!$V$30:$V$33</c:f>
              <c:numCache>
                <c:formatCode>General</c:formatCode>
                <c:ptCount val="4"/>
                <c:pt idx="0">
                  <c:v>461802</c:v>
                </c:pt>
                <c:pt idx="1">
                  <c:v>83417</c:v>
                </c:pt>
                <c:pt idx="2">
                  <c:v>11431</c:v>
                </c:pt>
                <c:pt idx="3">
                  <c:v>7841</c:v>
                </c:pt>
              </c:numCache>
            </c:numRef>
          </c:val>
          <c:extLst>
            <c:ext xmlns:c16="http://schemas.microsoft.com/office/drawing/2014/chart" uri="{C3380CC4-5D6E-409C-BE32-E72D297353CC}">
              <c16:uniqueId val="{00000004-6FB3-45F8-9624-09FC6A76754A}"/>
            </c:ext>
          </c:extLst>
        </c:ser>
        <c:ser>
          <c:idx val="5"/>
          <c:order val="5"/>
          <c:tx>
            <c:strRef>
              <c:f>'Pivot Table'!$W$28:$W$29</c:f>
              <c:strCache>
                <c:ptCount val="1"/>
                <c:pt idx="0">
                  <c:v>July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8681-4BDC-AE00-7D80639C83B7}"/>
              </c:ext>
            </c:extLst>
          </c:dPt>
          <c:cat>
            <c:strRef>
              <c:f>'Pivot Table'!$Q$30:$Q$33</c:f>
              <c:strCache>
                <c:ptCount val="4"/>
                <c:pt idx="0">
                  <c:v>PetrolFT</c:v>
                </c:pt>
                <c:pt idx="1">
                  <c:v>DieselPT</c:v>
                </c:pt>
                <c:pt idx="2">
                  <c:v>ElectricPT</c:v>
                </c:pt>
                <c:pt idx="3">
                  <c:v>OtherPT</c:v>
                </c:pt>
              </c:strCache>
            </c:strRef>
          </c:cat>
          <c:val>
            <c:numRef>
              <c:f>'Pivot Table'!$W$30:$W$33</c:f>
              <c:numCache>
                <c:formatCode>General</c:formatCode>
                <c:ptCount val="4"/>
                <c:pt idx="0">
                  <c:v>465809</c:v>
                </c:pt>
                <c:pt idx="1">
                  <c:v>79271</c:v>
                </c:pt>
                <c:pt idx="2">
                  <c:v>6992</c:v>
                </c:pt>
                <c:pt idx="3">
                  <c:v>6920</c:v>
                </c:pt>
              </c:numCache>
            </c:numRef>
          </c:val>
          <c:extLst>
            <c:ext xmlns:c16="http://schemas.microsoft.com/office/drawing/2014/chart" uri="{C3380CC4-5D6E-409C-BE32-E72D297353CC}">
              <c16:uniqueId val="{00000005-6FB3-45F8-9624-09FC6A76754A}"/>
            </c:ext>
          </c:extLst>
        </c:ser>
        <c:ser>
          <c:idx val="6"/>
          <c:order val="6"/>
          <c:tx>
            <c:strRef>
              <c:f>'Pivot Table'!$X$28:$X$29</c:f>
              <c:strCache>
                <c:ptCount val="1"/>
                <c:pt idx="0">
                  <c:v>June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8681-4BDC-AE00-7D80639C83B7}"/>
              </c:ext>
            </c:extLst>
          </c:dPt>
          <c:cat>
            <c:strRef>
              <c:f>'Pivot Table'!$Q$30:$Q$33</c:f>
              <c:strCache>
                <c:ptCount val="4"/>
                <c:pt idx="0">
                  <c:v>PetrolFT</c:v>
                </c:pt>
                <c:pt idx="1">
                  <c:v>DieselPT</c:v>
                </c:pt>
                <c:pt idx="2">
                  <c:v>ElectricPT</c:v>
                </c:pt>
                <c:pt idx="3">
                  <c:v>OtherPT</c:v>
                </c:pt>
              </c:strCache>
            </c:strRef>
          </c:cat>
          <c:val>
            <c:numRef>
              <c:f>'Pivot Table'!$X$30:$X$33</c:f>
              <c:numCache>
                <c:formatCode>General</c:formatCode>
                <c:ptCount val="4"/>
                <c:pt idx="0">
                  <c:v>508584</c:v>
                </c:pt>
                <c:pt idx="1">
                  <c:v>93581</c:v>
                </c:pt>
                <c:pt idx="2">
                  <c:v>5797</c:v>
                </c:pt>
                <c:pt idx="3">
                  <c:v>5452</c:v>
                </c:pt>
              </c:numCache>
            </c:numRef>
          </c:val>
          <c:extLst>
            <c:ext xmlns:c16="http://schemas.microsoft.com/office/drawing/2014/chart" uri="{C3380CC4-5D6E-409C-BE32-E72D297353CC}">
              <c16:uniqueId val="{00000006-6FB3-45F8-9624-09FC6A76754A}"/>
            </c:ext>
          </c:extLst>
        </c:ser>
        <c:ser>
          <c:idx val="7"/>
          <c:order val="7"/>
          <c:tx>
            <c:strRef>
              <c:f>'Pivot Table'!$Y$28:$Y$29</c:f>
              <c:strCache>
                <c:ptCount val="1"/>
                <c:pt idx="0">
                  <c:v>March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9-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B-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D-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F-8681-4BDC-AE00-7D80639C83B7}"/>
              </c:ext>
            </c:extLst>
          </c:dPt>
          <c:cat>
            <c:strRef>
              <c:f>'Pivot Table'!$Q$30:$Q$33</c:f>
              <c:strCache>
                <c:ptCount val="4"/>
                <c:pt idx="0">
                  <c:v>PetrolFT</c:v>
                </c:pt>
                <c:pt idx="1">
                  <c:v>DieselPT</c:v>
                </c:pt>
                <c:pt idx="2">
                  <c:v>ElectricPT</c:v>
                </c:pt>
                <c:pt idx="3">
                  <c:v>OtherPT</c:v>
                </c:pt>
              </c:strCache>
            </c:strRef>
          </c:cat>
          <c:val>
            <c:numRef>
              <c:f>'Pivot Table'!$Y$30:$Y$33</c:f>
              <c:numCache>
                <c:formatCode>General</c:formatCode>
                <c:ptCount val="4"/>
                <c:pt idx="0">
                  <c:v>483165</c:v>
                </c:pt>
                <c:pt idx="1">
                  <c:v>87782</c:v>
                </c:pt>
                <c:pt idx="2">
                  <c:v>17390</c:v>
                </c:pt>
                <c:pt idx="3">
                  <c:v>12121</c:v>
                </c:pt>
              </c:numCache>
            </c:numRef>
          </c:val>
          <c:extLst>
            <c:ext xmlns:c16="http://schemas.microsoft.com/office/drawing/2014/chart" uri="{C3380CC4-5D6E-409C-BE32-E72D297353CC}">
              <c16:uniqueId val="{00000007-6FB3-45F8-9624-09FC6A76754A}"/>
            </c:ext>
          </c:extLst>
        </c:ser>
        <c:ser>
          <c:idx val="8"/>
          <c:order val="8"/>
          <c:tx>
            <c:strRef>
              <c:f>'Pivot Table'!$Z$28:$Z$29</c:f>
              <c:strCache>
                <c:ptCount val="1"/>
                <c:pt idx="0">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8681-4BDC-AE00-7D80639C83B7}"/>
              </c:ext>
            </c:extLst>
          </c:dPt>
          <c:cat>
            <c:strRef>
              <c:f>'Pivot Table'!$Q$30:$Q$33</c:f>
              <c:strCache>
                <c:ptCount val="4"/>
                <c:pt idx="0">
                  <c:v>PetrolFT</c:v>
                </c:pt>
                <c:pt idx="1">
                  <c:v>DieselPT</c:v>
                </c:pt>
                <c:pt idx="2">
                  <c:v>ElectricPT</c:v>
                </c:pt>
                <c:pt idx="3">
                  <c:v>OtherPT</c:v>
                </c:pt>
              </c:strCache>
            </c:strRef>
          </c:cat>
          <c:val>
            <c:numRef>
              <c:f>'Pivot Table'!$Z$30:$Z$33</c:f>
              <c:numCache>
                <c:formatCode>General</c:formatCode>
                <c:ptCount val="4"/>
                <c:pt idx="0">
                  <c:v>364607</c:v>
                </c:pt>
                <c:pt idx="1">
                  <c:v>65556</c:v>
                </c:pt>
                <c:pt idx="2">
                  <c:v>4384</c:v>
                </c:pt>
                <c:pt idx="3">
                  <c:v>4648</c:v>
                </c:pt>
              </c:numCache>
            </c:numRef>
          </c:val>
          <c:extLst>
            <c:ext xmlns:c16="http://schemas.microsoft.com/office/drawing/2014/chart" uri="{C3380CC4-5D6E-409C-BE32-E72D297353CC}">
              <c16:uniqueId val="{00000008-6FB3-45F8-9624-09FC6A76754A}"/>
            </c:ext>
          </c:extLst>
        </c:ser>
        <c:ser>
          <c:idx val="9"/>
          <c:order val="9"/>
          <c:tx>
            <c:strRef>
              <c:f>'Pivot Table'!$AA$28:$AA$29</c:f>
              <c:strCache>
                <c:ptCount val="1"/>
                <c:pt idx="0">
                  <c:v>November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9-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B-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D-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8681-4BDC-AE00-7D80639C83B7}"/>
              </c:ext>
            </c:extLst>
          </c:dPt>
          <c:cat>
            <c:strRef>
              <c:f>'Pivot Table'!$Q$30:$Q$33</c:f>
              <c:strCache>
                <c:ptCount val="4"/>
                <c:pt idx="0">
                  <c:v>PetrolFT</c:v>
                </c:pt>
                <c:pt idx="1">
                  <c:v>DieselPT</c:v>
                </c:pt>
                <c:pt idx="2">
                  <c:v>ElectricPT</c:v>
                </c:pt>
                <c:pt idx="3">
                  <c:v>OtherPT</c:v>
                </c:pt>
              </c:strCache>
            </c:strRef>
          </c:cat>
          <c:val>
            <c:numRef>
              <c:f>'Pivot Table'!$AA$30:$AA$33</c:f>
              <c:numCache>
                <c:formatCode>General</c:formatCode>
                <c:ptCount val="4"/>
                <c:pt idx="0">
                  <c:v>497327</c:v>
                </c:pt>
                <c:pt idx="1">
                  <c:v>74429</c:v>
                </c:pt>
                <c:pt idx="2">
                  <c:v>7458</c:v>
                </c:pt>
                <c:pt idx="3">
                  <c:v>7162</c:v>
                </c:pt>
              </c:numCache>
            </c:numRef>
          </c:val>
          <c:extLst>
            <c:ext xmlns:c16="http://schemas.microsoft.com/office/drawing/2014/chart" uri="{C3380CC4-5D6E-409C-BE32-E72D297353CC}">
              <c16:uniqueId val="{00000009-6FB3-45F8-9624-09FC6A76754A}"/>
            </c:ext>
          </c:extLst>
        </c:ser>
        <c:ser>
          <c:idx val="10"/>
          <c:order val="10"/>
          <c:tx>
            <c:strRef>
              <c:f>'Pivot Table'!$AB$28:$AB$29</c:f>
              <c:strCache>
                <c:ptCount val="1"/>
                <c:pt idx="0">
                  <c:v>October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8681-4BDC-AE00-7D80639C83B7}"/>
              </c:ext>
            </c:extLst>
          </c:dPt>
          <c:cat>
            <c:strRef>
              <c:f>'Pivot Table'!$Q$30:$Q$33</c:f>
              <c:strCache>
                <c:ptCount val="4"/>
                <c:pt idx="0">
                  <c:v>PetrolFT</c:v>
                </c:pt>
                <c:pt idx="1">
                  <c:v>DieselPT</c:v>
                </c:pt>
                <c:pt idx="2">
                  <c:v>ElectricPT</c:v>
                </c:pt>
                <c:pt idx="3">
                  <c:v>OtherPT</c:v>
                </c:pt>
              </c:strCache>
            </c:strRef>
          </c:cat>
          <c:val>
            <c:numRef>
              <c:f>'Pivot Table'!$AB$30:$AB$33</c:f>
              <c:numCache>
                <c:formatCode>General</c:formatCode>
                <c:ptCount val="4"/>
                <c:pt idx="0">
                  <c:v>631877</c:v>
                </c:pt>
                <c:pt idx="1">
                  <c:v>101603</c:v>
                </c:pt>
                <c:pt idx="2">
                  <c:v>7603</c:v>
                </c:pt>
                <c:pt idx="3">
                  <c:v>7729</c:v>
                </c:pt>
              </c:numCache>
            </c:numRef>
          </c:val>
          <c:extLst>
            <c:ext xmlns:c16="http://schemas.microsoft.com/office/drawing/2014/chart" uri="{C3380CC4-5D6E-409C-BE32-E72D297353CC}">
              <c16:uniqueId val="{0000000A-6FB3-45F8-9624-09FC6A76754A}"/>
            </c:ext>
          </c:extLst>
        </c:ser>
        <c:ser>
          <c:idx val="11"/>
          <c:order val="11"/>
          <c:tx>
            <c:strRef>
              <c:f>'Pivot Table'!$AC$28:$AC$29</c:f>
              <c:strCache>
                <c:ptCount val="1"/>
                <c:pt idx="0">
                  <c:v>September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9-8681-4BDC-AE00-7D80639C8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B-8681-4BDC-AE00-7D80639C8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D-8681-4BDC-AE00-7D80639C8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F-8681-4BDC-AE00-7D80639C83B7}"/>
              </c:ext>
            </c:extLst>
          </c:dPt>
          <c:cat>
            <c:strRef>
              <c:f>'Pivot Table'!$Q$30:$Q$33</c:f>
              <c:strCache>
                <c:ptCount val="4"/>
                <c:pt idx="0">
                  <c:v>PetrolFT</c:v>
                </c:pt>
                <c:pt idx="1">
                  <c:v>DieselPT</c:v>
                </c:pt>
                <c:pt idx="2">
                  <c:v>ElectricPT</c:v>
                </c:pt>
                <c:pt idx="3">
                  <c:v>OtherPT</c:v>
                </c:pt>
              </c:strCache>
            </c:strRef>
          </c:cat>
          <c:val>
            <c:numRef>
              <c:f>'Pivot Table'!$AC$30:$AC$33</c:f>
              <c:numCache>
                <c:formatCode>General</c:formatCode>
                <c:ptCount val="4"/>
                <c:pt idx="0">
                  <c:v>417136</c:v>
                </c:pt>
                <c:pt idx="1">
                  <c:v>75262</c:v>
                </c:pt>
                <c:pt idx="2">
                  <c:v>8981</c:v>
                </c:pt>
                <c:pt idx="3">
                  <c:v>9452</c:v>
                </c:pt>
              </c:numCache>
            </c:numRef>
          </c:val>
          <c:extLst>
            <c:ext xmlns:c16="http://schemas.microsoft.com/office/drawing/2014/chart" uri="{C3380CC4-5D6E-409C-BE32-E72D297353CC}">
              <c16:uniqueId val="{0000000B-6FB3-45F8-9624-09FC6A76754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Table!PivotTable11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bg1"/>
                </a:solidFill>
                <a:effectLst/>
                <a:latin typeface="Times New Roman" panose="02020603050405020304" pitchFamily="18" charset="0"/>
                <a:cs typeface="Times New Roman" panose="02020603050405020304" pitchFamily="18" charset="0"/>
              </a:rPr>
              <a:t>Stamp Revenue-Based Segmentation </a:t>
            </a:r>
            <a:endParaRPr lang="en-IN">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rgbClr val="FF6C8F"/>
              </a:gs>
              <a:gs pos="30000">
                <a:srgbClr val="0000FF"/>
              </a:gs>
            </a:gsLst>
            <a:lin ang="5400000" scaled="1"/>
          </a:gradFill>
          <a:ln w="22225">
            <a:noFill/>
          </a:ln>
          <a:effectLst>
            <a:glow rad="63500">
              <a:srgbClr val="55D9FB"/>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Table'!$L$18</c:f>
              <c:strCache>
                <c:ptCount val="1"/>
                <c:pt idx="0">
                  <c:v>Total Rev</c:v>
                </c:pt>
              </c:strCache>
            </c:strRef>
          </c:tx>
          <c:spPr>
            <a:gradFill>
              <a:gsLst>
                <a:gs pos="100000">
                  <a:srgbClr val="FF6C8F"/>
                </a:gs>
                <a:gs pos="30000">
                  <a:srgbClr val="0000FF"/>
                </a:gs>
              </a:gsLst>
              <a:lin ang="5400000" scaled="1"/>
            </a:gradFill>
            <a:ln w="22225">
              <a:noFill/>
            </a:ln>
            <a:effectLst>
              <a:glow rad="63500">
                <a:srgbClr val="55D9FB"/>
              </a:glow>
            </a:effectLst>
          </c:spPr>
          <c:cat>
            <c:strRef>
              <c:f>'Pivot Table'!$K$19:$K$51</c:f>
              <c:strCache>
                <c:ptCount val="32"/>
                <c:pt idx="0">
                  <c:v>Adilabad</c:v>
                </c:pt>
                <c:pt idx="1">
                  <c:v>Bhadradri Kothagudem</c:v>
                </c:pt>
                <c:pt idx="2">
                  <c:v>Hanumakonda</c:v>
                </c:pt>
                <c:pt idx="3">
                  <c:v>Hyderabad</c:v>
                </c:pt>
                <c:pt idx="4">
                  <c:v>Jagtial</c:v>
                </c:pt>
                <c:pt idx="5">
                  <c:v>Jangoan</c:v>
                </c:pt>
                <c:pt idx="6">
                  <c:v>Jogulamba Gadwal</c:v>
                </c:pt>
                <c:pt idx="7">
                  <c:v>Kamareddy</c:v>
                </c:pt>
                <c:pt idx="8">
                  <c:v>Karimnagar</c:v>
                </c:pt>
                <c:pt idx="9">
                  <c:v>Khammam</c:v>
                </c:pt>
                <c:pt idx="10">
                  <c:v>Kumurambheem Asifabad</c:v>
                </c:pt>
                <c:pt idx="11">
                  <c:v>Mahabubabad</c:v>
                </c:pt>
                <c:pt idx="12">
                  <c:v>Mahabubnagar</c:v>
                </c:pt>
                <c:pt idx="13">
                  <c:v>Mancherial</c:v>
                </c:pt>
                <c:pt idx="14">
                  <c:v>Medak</c:v>
                </c:pt>
                <c:pt idx="15">
                  <c:v>Medchal_Malkajgiri</c:v>
                </c:pt>
                <c:pt idx="16">
                  <c:v>Mulugu</c:v>
                </c:pt>
                <c:pt idx="17">
                  <c:v>Nagarkurnool</c:v>
                </c:pt>
                <c:pt idx="18">
                  <c:v>Nalgonda</c:v>
                </c:pt>
                <c:pt idx="19">
                  <c:v>Narayanpet</c:v>
                </c:pt>
                <c:pt idx="20">
                  <c:v>Nirmal</c:v>
                </c:pt>
                <c:pt idx="21">
                  <c:v>Nizamabad</c:v>
                </c:pt>
                <c:pt idx="22">
                  <c:v>Peddapalli</c:v>
                </c:pt>
                <c:pt idx="23">
                  <c:v>Rajanna Sircilla</c:v>
                </c:pt>
                <c:pt idx="24">
                  <c:v>Rangareddy</c:v>
                </c:pt>
                <c:pt idx="25">
                  <c:v>Sangareddy</c:v>
                </c:pt>
                <c:pt idx="26">
                  <c:v>Siddipet</c:v>
                </c:pt>
                <c:pt idx="27">
                  <c:v>Suryapet</c:v>
                </c:pt>
                <c:pt idx="28">
                  <c:v>Vikarabad</c:v>
                </c:pt>
                <c:pt idx="29">
                  <c:v>Wanaparthy</c:v>
                </c:pt>
                <c:pt idx="30">
                  <c:v>Warangal</c:v>
                </c:pt>
                <c:pt idx="31">
                  <c:v>Yadadri Bhuvanagiri</c:v>
                </c:pt>
              </c:strCache>
            </c:strRef>
          </c:cat>
          <c:val>
            <c:numRef>
              <c:f>'Pivot Table'!$L$19:$L$51</c:f>
              <c:numCache>
                <c:formatCode>0,,,"B"</c:formatCode>
                <c:ptCount val="32"/>
                <c:pt idx="0">
                  <c:v>1898009747</c:v>
                </c:pt>
                <c:pt idx="1">
                  <c:v>1440722311</c:v>
                </c:pt>
                <c:pt idx="2">
                  <c:v>13678610248</c:v>
                </c:pt>
                <c:pt idx="3">
                  <c:v>67049141769</c:v>
                </c:pt>
                <c:pt idx="4">
                  <c:v>2868699265</c:v>
                </c:pt>
                <c:pt idx="5">
                  <c:v>2172784748</c:v>
                </c:pt>
                <c:pt idx="6">
                  <c:v>1688124035</c:v>
                </c:pt>
                <c:pt idx="7">
                  <c:v>2378716710</c:v>
                </c:pt>
                <c:pt idx="8">
                  <c:v>7013541409</c:v>
                </c:pt>
                <c:pt idx="9">
                  <c:v>9814372954</c:v>
                </c:pt>
                <c:pt idx="10">
                  <c:v>373155035</c:v>
                </c:pt>
                <c:pt idx="11">
                  <c:v>1838021417</c:v>
                </c:pt>
                <c:pt idx="12">
                  <c:v>5423651982</c:v>
                </c:pt>
                <c:pt idx="13">
                  <c:v>2914955099</c:v>
                </c:pt>
                <c:pt idx="14">
                  <c:v>3016311038</c:v>
                </c:pt>
                <c:pt idx="15">
                  <c:v>112890751061</c:v>
                </c:pt>
                <c:pt idx="16">
                  <c:v>924271436</c:v>
                </c:pt>
                <c:pt idx="17">
                  <c:v>2339189108</c:v>
                </c:pt>
                <c:pt idx="18">
                  <c:v>7530931941</c:v>
                </c:pt>
                <c:pt idx="19">
                  <c:v>1239877406</c:v>
                </c:pt>
                <c:pt idx="20">
                  <c:v>1696013727</c:v>
                </c:pt>
                <c:pt idx="21">
                  <c:v>7094032332</c:v>
                </c:pt>
                <c:pt idx="22">
                  <c:v>3011713292</c:v>
                </c:pt>
                <c:pt idx="23">
                  <c:v>1994601133</c:v>
                </c:pt>
                <c:pt idx="24">
                  <c:v>189535676272</c:v>
                </c:pt>
                <c:pt idx="25">
                  <c:v>38732722376</c:v>
                </c:pt>
                <c:pt idx="26">
                  <c:v>4572614983</c:v>
                </c:pt>
                <c:pt idx="27">
                  <c:v>4995254038</c:v>
                </c:pt>
                <c:pt idx="28">
                  <c:v>2376608284</c:v>
                </c:pt>
                <c:pt idx="29">
                  <c:v>1957013238</c:v>
                </c:pt>
                <c:pt idx="30">
                  <c:v>1222806609</c:v>
                </c:pt>
                <c:pt idx="31">
                  <c:v>10228133012</c:v>
                </c:pt>
              </c:numCache>
            </c:numRef>
          </c:val>
          <c:extLst>
            <c:ext xmlns:c16="http://schemas.microsoft.com/office/drawing/2014/chart" uri="{C3380CC4-5D6E-409C-BE32-E72D297353CC}">
              <c16:uniqueId val="{00000000-1BA1-43E4-BE0F-2C214D883191}"/>
            </c:ext>
          </c:extLst>
        </c:ser>
        <c:dLbls>
          <c:showLegendKey val="0"/>
          <c:showVal val="0"/>
          <c:showCatName val="0"/>
          <c:showSerName val="0"/>
          <c:showPercent val="0"/>
          <c:showBubbleSize val="0"/>
        </c:dLbls>
        <c:axId val="1291985919"/>
        <c:axId val="303297936"/>
      </c:areaChart>
      <c:lineChart>
        <c:grouping val="standard"/>
        <c:varyColors val="0"/>
        <c:ser>
          <c:idx val="1"/>
          <c:order val="1"/>
          <c:tx>
            <c:strRef>
              <c:f>'Pivot Table'!$M$18</c:f>
              <c:strCache>
                <c:ptCount val="1"/>
                <c:pt idx="0">
                  <c:v>Category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Table'!$K$19:$K$51</c:f>
              <c:strCache>
                <c:ptCount val="32"/>
                <c:pt idx="0">
                  <c:v>Adilabad</c:v>
                </c:pt>
                <c:pt idx="1">
                  <c:v>Bhadradri Kothagudem</c:v>
                </c:pt>
                <c:pt idx="2">
                  <c:v>Hanumakonda</c:v>
                </c:pt>
                <c:pt idx="3">
                  <c:v>Hyderabad</c:v>
                </c:pt>
                <c:pt idx="4">
                  <c:v>Jagtial</c:v>
                </c:pt>
                <c:pt idx="5">
                  <c:v>Jangoan</c:v>
                </c:pt>
                <c:pt idx="6">
                  <c:v>Jogulamba Gadwal</c:v>
                </c:pt>
                <c:pt idx="7">
                  <c:v>Kamareddy</c:v>
                </c:pt>
                <c:pt idx="8">
                  <c:v>Karimnagar</c:v>
                </c:pt>
                <c:pt idx="9">
                  <c:v>Khammam</c:v>
                </c:pt>
                <c:pt idx="10">
                  <c:v>Kumurambheem Asifabad</c:v>
                </c:pt>
                <c:pt idx="11">
                  <c:v>Mahabubabad</c:v>
                </c:pt>
                <c:pt idx="12">
                  <c:v>Mahabubnagar</c:v>
                </c:pt>
                <c:pt idx="13">
                  <c:v>Mancherial</c:v>
                </c:pt>
                <c:pt idx="14">
                  <c:v>Medak</c:v>
                </c:pt>
                <c:pt idx="15">
                  <c:v>Medchal_Malkajgiri</c:v>
                </c:pt>
                <c:pt idx="16">
                  <c:v>Mulugu</c:v>
                </c:pt>
                <c:pt idx="17">
                  <c:v>Nagarkurnool</c:v>
                </c:pt>
                <c:pt idx="18">
                  <c:v>Nalgonda</c:v>
                </c:pt>
                <c:pt idx="19">
                  <c:v>Narayanpet</c:v>
                </c:pt>
                <c:pt idx="20">
                  <c:v>Nirmal</c:v>
                </c:pt>
                <c:pt idx="21">
                  <c:v>Nizamabad</c:v>
                </c:pt>
                <c:pt idx="22">
                  <c:v>Peddapalli</c:v>
                </c:pt>
                <c:pt idx="23">
                  <c:v>Rajanna Sircilla</c:v>
                </c:pt>
                <c:pt idx="24">
                  <c:v>Rangareddy</c:v>
                </c:pt>
                <c:pt idx="25">
                  <c:v>Sangareddy</c:v>
                </c:pt>
                <c:pt idx="26">
                  <c:v>Siddipet</c:v>
                </c:pt>
                <c:pt idx="27">
                  <c:v>Suryapet</c:v>
                </c:pt>
                <c:pt idx="28">
                  <c:v>Vikarabad</c:v>
                </c:pt>
                <c:pt idx="29">
                  <c:v>Wanaparthy</c:v>
                </c:pt>
                <c:pt idx="30">
                  <c:v>Warangal</c:v>
                </c:pt>
                <c:pt idx="31">
                  <c:v>Yadadri Bhuvanagiri</c:v>
                </c:pt>
              </c:strCache>
            </c:strRef>
          </c:cat>
          <c:val>
            <c:numRef>
              <c:f>'Pivot Table'!$M$19:$M$51</c:f>
              <c:numCache>
                <c:formatCode>"TRUE";"TRUE";"FALSE"</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val>
          <c:smooth val="0"/>
          <c:extLst>
            <c:ext xmlns:c16="http://schemas.microsoft.com/office/drawing/2014/chart" uri="{C3380CC4-5D6E-409C-BE32-E72D297353CC}">
              <c16:uniqueId val="{00000001-1BA1-43E4-BE0F-2C214D883191}"/>
            </c:ext>
          </c:extLst>
        </c:ser>
        <c:dLbls>
          <c:showLegendKey val="0"/>
          <c:showVal val="0"/>
          <c:showCatName val="0"/>
          <c:showSerName val="0"/>
          <c:showPercent val="0"/>
          <c:showBubbleSize val="0"/>
        </c:dLbls>
        <c:marker val="1"/>
        <c:smooth val="0"/>
        <c:axId val="1291985919"/>
        <c:axId val="303297936"/>
      </c:lineChart>
      <c:catAx>
        <c:axId val="129198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03297936"/>
        <c:crosses val="autoZero"/>
        <c:auto val="1"/>
        <c:lblAlgn val="ctr"/>
        <c:lblOffset val="100"/>
        <c:noMultiLvlLbl val="0"/>
      </c:catAx>
      <c:valAx>
        <c:axId val="303297936"/>
        <c:scaling>
          <c:orientation val="minMax"/>
        </c:scaling>
        <c:delete val="0"/>
        <c:axPos val="l"/>
        <c:majorGridlines>
          <c:spPr>
            <a:ln w="9525" cap="flat" cmpd="sng" algn="ctr">
              <a:noFill/>
              <a:round/>
            </a:ln>
            <a:effectLst/>
          </c:spPr>
        </c:majorGridlines>
        <c:numFmt formatCode="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198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Table!PivotTable24</c:name>
    <c:fmtId val="2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chemeClr val="bg1"/>
                </a:solidFill>
              </a:rPr>
              <a:t>Bottom 5 Districts Generating Lowest Revenue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15706089275209889"/>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Table'!$CF$3</c:f>
              <c:strCache>
                <c:ptCount val="1"/>
                <c:pt idx="0">
                  <c:v>Total Rev</c:v>
                </c:pt>
              </c:strCache>
            </c:strRef>
          </c:tx>
          <c:spPr>
            <a:blipFill>
              <a:blip xmlns:r="http://schemas.openxmlformats.org/officeDocument/2006/relationships" r:embed="rId3"/>
              <a:stretch>
                <a:fillRect/>
              </a:stretch>
            </a:blipFill>
            <a:ln>
              <a:noFill/>
            </a:ln>
            <a:effectLst/>
          </c:spPr>
          <c:invertIfNegative val="0"/>
          <c:cat>
            <c:strRef>
              <c:f>'Pivot Table'!$CE$4:$CE$9</c:f>
              <c:strCache>
                <c:ptCount val="5"/>
                <c:pt idx="0">
                  <c:v>Warangal</c:v>
                </c:pt>
                <c:pt idx="1">
                  <c:v>Narayanpet</c:v>
                </c:pt>
                <c:pt idx="2">
                  <c:v>Mulugu</c:v>
                </c:pt>
                <c:pt idx="3">
                  <c:v>Kumurambheem Asifabad</c:v>
                </c:pt>
                <c:pt idx="4">
                  <c:v>Bhadradri Kothagudem</c:v>
                </c:pt>
              </c:strCache>
            </c:strRef>
          </c:cat>
          <c:val>
            <c:numRef>
              <c:f>'Pivot Table'!$CF$4:$CF$9</c:f>
              <c:numCache>
                <c:formatCode>#,##0.00,," M"</c:formatCode>
                <c:ptCount val="5"/>
                <c:pt idx="0">
                  <c:v>1222806609</c:v>
                </c:pt>
                <c:pt idx="1">
                  <c:v>1239877406</c:v>
                </c:pt>
                <c:pt idx="2">
                  <c:v>924271436</c:v>
                </c:pt>
                <c:pt idx="3">
                  <c:v>373155035</c:v>
                </c:pt>
                <c:pt idx="4">
                  <c:v>1440722311</c:v>
                </c:pt>
              </c:numCache>
            </c:numRef>
          </c:val>
          <c:extLst>
            <c:ext xmlns:c16="http://schemas.microsoft.com/office/drawing/2014/chart" uri="{C3380CC4-5D6E-409C-BE32-E72D297353CC}">
              <c16:uniqueId val="{00000000-05DC-43A3-BECC-C66478C70BFC}"/>
            </c:ext>
          </c:extLst>
        </c:ser>
        <c:ser>
          <c:idx val="1"/>
          <c:order val="1"/>
          <c:tx>
            <c:strRef>
              <c:f>'Pivot Table'!$CG$3</c:f>
              <c:strCache>
                <c:ptCount val="1"/>
                <c:pt idx="0">
                  <c:v>Total Rev2</c:v>
                </c:pt>
              </c:strCache>
            </c:strRef>
          </c:tx>
          <c:spPr>
            <a:solidFill>
              <a:schemeClr val="accent2"/>
            </a:solidFill>
            <a:ln>
              <a:noFill/>
            </a:ln>
            <a:effectLst/>
          </c:spPr>
          <c:invertIfNegative val="0"/>
          <c:cat>
            <c:strRef>
              <c:f>'Pivot Table'!$CE$4:$CE$9</c:f>
              <c:strCache>
                <c:ptCount val="5"/>
                <c:pt idx="0">
                  <c:v>Warangal</c:v>
                </c:pt>
                <c:pt idx="1">
                  <c:v>Narayanpet</c:v>
                </c:pt>
                <c:pt idx="2">
                  <c:v>Mulugu</c:v>
                </c:pt>
                <c:pt idx="3">
                  <c:v>Kumurambheem Asifabad</c:v>
                </c:pt>
                <c:pt idx="4">
                  <c:v>Bhadradri Kothagudem</c:v>
                </c:pt>
              </c:strCache>
            </c:strRef>
          </c:cat>
          <c:val>
            <c:numRef>
              <c:f>'Pivot Table'!$CG$4:$CG$9</c:f>
              <c:numCache>
                <c:formatCode>0.00%</c:formatCode>
                <c:ptCount val="5"/>
                <c:pt idx="0">
                  <c:v>0.23511746228514641</c:v>
                </c:pt>
                <c:pt idx="1">
                  <c:v>0.23839978218780641</c:v>
                </c:pt>
                <c:pt idx="2">
                  <c:v>0.17771604511745659</c:v>
                </c:pt>
                <c:pt idx="3">
                  <c:v>7.1749092802069564E-2</c:v>
                </c:pt>
                <c:pt idx="4">
                  <c:v>0.27701761760752103</c:v>
                </c:pt>
              </c:numCache>
            </c:numRef>
          </c:val>
          <c:extLst>
            <c:ext xmlns:c16="http://schemas.microsoft.com/office/drawing/2014/chart" uri="{C3380CC4-5D6E-409C-BE32-E72D297353CC}">
              <c16:uniqueId val="{00000001-05DC-43A3-BECC-C66478C70BFC}"/>
            </c:ext>
          </c:extLst>
        </c:ser>
        <c:dLbls>
          <c:showLegendKey val="0"/>
          <c:showVal val="0"/>
          <c:showCatName val="0"/>
          <c:showSerName val="0"/>
          <c:showPercent val="0"/>
          <c:showBubbleSize val="0"/>
        </c:dLbls>
        <c:gapWidth val="133"/>
        <c:overlap val="99"/>
        <c:axId val="1243098927"/>
        <c:axId val="303293616"/>
      </c:barChart>
      <c:catAx>
        <c:axId val="12430989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03293616"/>
        <c:crosses val="autoZero"/>
        <c:auto val="1"/>
        <c:lblAlgn val="ctr"/>
        <c:lblOffset val="100"/>
        <c:noMultiLvlLbl val="0"/>
      </c:catAx>
      <c:valAx>
        <c:axId val="303293616"/>
        <c:scaling>
          <c:orientation val="minMax"/>
        </c:scaling>
        <c:delete val="0"/>
        <c:axPos val="l"/>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4309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Table!PivotTable12</c:name>
    <c:fmtId val="6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bg1"/>
                </a:solidFill>
                <a:effectLst/>
                <a:latin typeface="Times New Roman" panose="02020603050405020304" pitchFamily="18" charset="0"/>
                <a:cs typeface="Times New Roman" panose="02020603050405020304" pitchFamily="18" charset="0"/>
              </a:rPr>
              <a:t>Trajectory of vehicle sales over Months</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flip="none" rotWithShape="1">
            <a:gsLst>
              <a:gs pos="0">
                <a:srgbClr val="000066">
                  <a:lumMod val="99000"/>
                </a:srgbClr>
              </a:gs>
              <a:gs pos="62000">
                <a:srgbClr val="7030A0"/>
              </a:gs>
              <a:gs pos="83000">
                <a:srgbClr val="E53580"/>
              </a:gs>
              <a:gs pos="100000">
                <a:schemeClr val="bg1">
                  <a:alpha val="87000"/>
                </a:schemeClr>
              </a:gs>
            </a:gsLst>
            <a:lin ang="5400000" scaled="0"/>
            <a:tileRect/>
          </a:gradFill>
          <a:ln w="63500">
            <a:solidFill>
              <a:srgbClr val="3E003C"/>
            </a:solidFill>
          </a:ln>
          <a:effectLst>
            <a:glow rad="368300">
              <a:srgbClr val="55D9FB">
                <a:alpha val="28000"/>
              </a:srgbClr>
            </a:glow>
            <a:outerShdw blurRad="50800" dist="50800" dir="5400000" algn="ctr" rotWithShape="0">
              <a:srgbClr val="000000">
                <a:alpha val="9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Table'!$R$6</c:f>
              <c:strCache>
                <c:ptCount val="1"/>
                <c:pt idx="0">
                  <c:v>Total</c:v>
                </c:pt>
              </c:strCache>
            </c:strRef>
          </c:tx>
          <c:spPr>
            <a:gradFill flip="none" rotWithShape="1">
              <a:gsLst>
                <a:gs pos="0">
                  <a:srgbClr val="000066">
                    <a:lumMod val="99000"/>
                  </a:srgbClr>
                </a:gs>
                <a:gs pos="62000">
                  <a:srgbClr val="7030A0"/>
                </a:gs>
                <a:gs pos="83000">
                  <a:srgbClr val="E53580"/>
                </a:gs>
                <a:gs pos="100000">
                  <a:schemeClr val="bg1">
                    <a:alpha val="87000"/>
                  </a:schemeClr>
                </a:gs>
              </a:gsLst>
              <a:lin ang="5400000" scaled="0"/>
              <a:tileRect/>
            </a:gradFill>
            <a:ln w="63500">
              <a:solidFill>
                <a:srgbClr val="3E003C"/>
              </a:solidFill>
            </a:ln>
            <a:effectLst>
              <a:glow rad="368300">
                <a:srgbClr val="55D9FB">
                  <a:alpha val="28000"/>
                </a:srgbClr>
              </a:glow>
              <a:outerShdw blurRad="50800" dist="50800" dir="5400000" algn="ctr" rotWithShape="0">
                <a:srgbClr val="000000">
                  <a:alpha val="98000"/>
                </a:srgbClr>
              </a:outerShdw>
            </a:effectLst>
          </c:spPr>
          <c:cat>
            <c:strRef>
              <c:f>'Pivot Table'!$Q$7:$Q$19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Table'!$R$7:$R$19</c:f>
              <c:numCache>
                <c:formatCode>General</c:formatCode>
                <c:ptCount val="12"/>
                <c:pt idx="0">
                  <c:v>2822351</c:v>
                </c:pt>
                <c:pt idx="1">
                  <c:v>2677105</c:v>
                </c:pt>
                <c:pt idx="2">
                  <c:v>3002296</c:v>
                </c:pt>
                <c:pt idx="3">
                  <c:v>2153564</c:v>
                </c:pt>
                <c:pt idx="4">
                  <c:v>2195784</c:v>
                </c:pt>
                <c:pt idx="5">
                  <c:v>3066675</c:v>
                </c:pt>
                <c:pt idx="6">
                  <c:v>2794582</c:v>
                </c:pt>
                <c:pt idx="7">
                  <c:v>2845041</c:v>
                </c:pt>
                <c:pt idx="8">
                  <c:v>2554042</c:v>
                </c:pt>
                <c:pt idx="9">
                  <c:v>3743959</c:v>
                </c:pt>
                <c:pt idx="10">
                  <c:v>2931787</c:v>
                </c:pt>
                <c:pt idx="11">
                  <c:v>2539857</c:v>
                </c:pt>
              </c:numCache>
            </c:numRef>
          </c:val>
          <c:extLst>
            <c:ext xmlns:c16="http://schemas.microsoft.com/office/drawing/2014/chart" uri="{C3380CC4-5D6E-409C-BE32-E72D297353CC}">
              <c16:uniqueId val="{00000000-16AD-435B-9BB4-CFF5F93F9110}"/>
            </c:ext>
          </c:extLst>
        </c:ser>
        <c:dLbls>
          <c:showLegendKey val="0"/>
          <c:showVal val="0"/>
          <c:showCatName val="0"/>
          <c:showSerName val="0"/>
          <c:showPercent val="0"/>
          <c:showBubbleSize val="0"/>
        </c:dLbls>
        <c:axId val="720797007"/>
        <c:axId val="191555120"/>
      </c:areaChart>
      <c:catAx>
        <c:axId val="720797007"/>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91555120"/>
        <c:crosses val="autoZero"/>
        <c:auto val="1"/>
        <c:lblAlgn val="ctr"/>
        <c:lblOffset val="100"/>
        <c:noMultiLvlLbl val="0"/>
      </c:catAx>
      <c:valAx>
        <c:axId val="191555120"/>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720797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Table!PivotTable27</c:name>
    <c:fmtId val="8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Times New Roman" panose="02020603050405020304" pitchFamily="18" charset="0"/>
                <a:cs typeface="Times New Roman" panose="02020603050405020304" pitchFamily="18" charset="0"/>
              </a:rPr>
              <a:t>Driving Factors</a:t>
            </a:r>
          </a:p>
        </c:rich>
      </c:tx>
      <c:layout>
        <c:manualLayout>
          <c:xMode val="edge"/>
          <c:yMode val="edge"/>
          <c:x val="5.8343583998427727E-2"/>
          <c:y val="3.2409641536604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gradFill>
            <a:gsLst>
              <a:gs pos="0">
                <a:srgbClr val="000066">
                  <a:lumMod val="99000"/>
                </a:srgbClr>
              </a:gs>
              <a:gs pos="62000">
                <a:srgbClr val="7030A0"/>
              </a:gs>
            </a:gsLst>
            <a:lin ang="5400000" scaled="0"/>
          </a:gradFill>
          <a:ln w="19050">
            <a:solidFill>
              <a:srgbClr val="55D9FB">
                <a:alpha val="75000"/>
              </a:srgbClr>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91000">
                <a:srgbClr val="000066">
                  <a:lumMod val="99000"/>
                </a:srgbClr>
              </a:gs>
              <a:gs pos="0">
                <a:srgbClr val="7030A0"/>
              </a:gs>
            </a:gsLst>
            <a:lin ang="5400000" scaled="0"/>
          </a:gradFill>
          <a:ln w="19050">
            <a:solidFill>
              <a:srgbClr val="55D9FB">
                <a:alpha val="75000"/>
              </a:srgbClr>
            </a:solidFill>
          </a:ln>
          <a:effectLst/>
        </c:spPr>
      </c:pivotFmt>
      <c:pivotFmt>
        <c:idx val="8"/>
        <c:spPr>
          <a:gradFill flip="none" rotWithShape="1">
            <a:gsLst>
              <a:gs pos="100000">
                <a:srgbClr val="FFFF00"/>
              </a:gs>
              <a:gs pos="23000">
                <a:srgbClr val="FF0000"/>
              </a:gs>
            </a:gsLst>
            <a:lin ang="2700000" scaled="1"/>
            <a:tileRect/>
          </a:gradFill>
          <a:ln w="19050">
            <a:solidFill>
              <a:srgbClr val="55D9FB">
                <a:alpha val="75000"/>
              </a:srgbClr>
            </a:solidFill>
          </a:ln>
          <a:effectLst/>
        </c:spPr>
      </c:pivotFmt>
      <c:pivotFmt>
        <c:idx val="9"/>
        <c:spPr>
          <a:gradFill>
            <a:gsLst>
              <a:gs pos="22000">
                <a:srgbClr val="0033CC"/>
              </a:gs>
              <a:gs pos="62000">
                <a:srgbClr val="55D9FB"/>
              </a:gs>
            </a:gsLst>
            <a:lin ang="5400000" scaled="0"/>
          </a:gradFill>
          <a:ln w="19050">
            <a:solidFill>
              <a:srgbClr val="55D9FB">
                <a:alpha val="75000"/>
              </a:srgbClr>
            </a:solidFill>
          </a:ln>
          <a:effectLst/>
        </c:spPr>
      </c:pivotFmt>
      <c:pivotFmt>
        <c:idx val="10"/>
        <c:spPr>
          <a:gradFill>
            <a:gsLst>
              <a:gs pos="0">
                <a:srgbClr val="003300"/>
              </a:gs>
              <a:gs pos="62000">
                <a:srgbClr val="92D050"/>
              </a:gs>
            </a:gsLst>
            <a:lin ang="5400000" scaled="0"/>
          </a:gradFill>
          <a:ln w="19050">
            <a:solidFill>
              <a:srgbClr val="55D9FB">
                <a:alpha val="75000"/>
              </a:srgbClr>
            </a:solidFill>
          </a:ln>
          <a:effectLst/>
        </c:spPr>
        <c:dLbl>
          <c:idx val="0"/>
          <c:layout>
            <c:manualLayout>
              <c:x val="8.0328789621339658E-2"/>
              <c:y val="5.411127451011721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Table'!$AB$51</c:f>
              <c:strCache>
                <c:ptCount val="1"/>
                <c:pt idx="0">
                  <c:v>Total</c:v>
                </c:pt>
              </c:strCache>
            </c:strRef>
          </c:tx>
          <c:spPr>
            <a:gradFill>
              <a:gsLst>
                <a:gs pos="0">
                  <a:srgbClr val="000066">
                    <a:lumMod val="99000"/>
                  </a:srgbClr>
                </a:gs>
                <a:gs pos="62000">
                  <a:srgbClr val="7030A0"/>
                </a:gs>
              </a:gsLst>
              <a:lin ang="5400000" scaled="0"/>
            </a:gradFill>
            <a:ln>
              <a:solidFill>
                <a:srgbClr val="55D9FB">
                  <a:alpha val="75000"/>
                </a:srgbClr>
              </a:solidFill>
            </a:ln>
          </c:spPr>
          <c:dPt>
            <c:idx val="0"/>
            <c:bubble3D val="0"/>
            <c:spPr>
              <a:gradFill>
                <a:gsLst>
                  <a:gs pos="91000">
                    <a:srgbClr val="000066">
                      <a:lumMod val="99000"/>
                    </a:srgbClr>
                  </a:gs>
                  <a:gs pos="0">
                    <a:srgbClr val="7030A0"/>
                  </a:gs>
                </a:gsLst>
                <a:lin ang="5400000" scaled="0"/>
              </a:gradFill>
              <a:ln w="19050">
                <a:solidFill>
                  <a:srgbClr val="55D9FB">
                    <a:alpha val="75000"/>
                  </a:srgbClr>
                </a:solidFill>
              </a:ln>
              <a:effectLst/>
            </c:spPr>
            <c:extLst>
              <c:ext xmlns:c16="http://schemas.microsoft.com/office/drawing/2014/chart" uri="{C3380CC4-5D6E-409C-BE32-E72D297353CC}">
                <c16:uniqueId val="{00000001-05C5-421C-8A4A-DBB182A38729}"/>
              </c:ext>
            </c:extLst>
          </c:dPt>
          <c:dPt>
            <c:idx val="1"/>
            <c:bubble3D val="0"/>
            <c:spPr>
              <a:gradFill flip="none" rotWithShape="1">
                <a:gsLst>
                  <a:gs pos="100000">
                    <a:srgbClr val="FFFF00"/>
                  </a:gs>
                  <a:gs pos="23000">
                    <a:srgbClr val="FF0000"/>
                  </a:gs>
                </a:gsLst>
                <a:lin ang="2700000" scaled="1"/>
                <a:tileRect/>
              </a:gradFill>
              <a:ln w="19050">
                <a:solidFill>
                  <a:srgbClr val="55D9FB">
                    <a:alpha val="75000"/>
                  </a:srgbClr>
                </a:solidFill>
              </a:ln>
              <a:effectLst/>
            </c:spPr>
            <c:extLst>
              <c:ext xmlns:c16="http://schemas.microsoft.com/office/drawing/2014/chart" uri="{C3380CC4-5D6E-409C-BE32-E72D297353CC}">
                <c16:uniqueId val="{00000003-05C5-421C-8A4A-DBB182A38729}"/>
              </c:ext>
            </c:extLst>
          </c:dPt>
          <c:dPt>
            <c:idx val="2"/>
            <c:bubble3D val="0"/>
            <c:spPr>
              <a:gradFill>
                <a:gsLst>
                  <a:gs pos="22000">
                    <a:srgbClr val="0033CC"/>
                  </a:gs>
                  <a:gs pos="62000">
                    <a:srgbClr val="55D9FB"/>
                  </a:gs>
                </a:gsLst>
                <a:lin ang="5400000" scaled="0"/>
              </a:gradFill>
              <a:ln w="19050">
                <a:solidFill>
                  <a:srgbClr val="55D9FB">
                    <a:alpha val="75000"/>
                  </a:srgbClr>
                </a:solidFill>
              </a:ln>
              <a:effectLst/>
            </c:spPr>
            <c:extLst>
              <c:ext xmlns:c16="http://schemas.microsoft.com/office/drawing/2014/chart" uri="{C3380CC4-5D6E-409C-BE32-E72D297353CC}">
                <c16:uniqueId val="{00000005-05C5-421C-8A4A-DBB182A38729}"/>
              </c:ext>
            </c:extLst>
          </c:dPt>
          <c:dPt>
            <c:idx val="3"/>
            <c:bubble3D val="0"/>
            <c:spPr>
              <a:gradFill>
                <a:gsLst>
                  <a:gs pos="0">
                    <a:srgbClr val="003300"/>
                  </a:gs>
                  <a:gs pos="62000">
                    <a:srgbClr val="92D050"/>
                  </a:gs>
                </a:gsLst>
                <a:lin ang="5400000" scaled="0"/>
              </a:gradFill>
              <a:ln w="19050">
                <a:solidFill>
                  <a:srgbClr val="55D9FB">
                    <a:alpha val="75000"/>
                  </a:srgbClr>
                </a:solidFill>
              </a:ln>
              <a:effectLst/>
            </c:spPr>
            <c:extLst>
              <c:ext xmlns:c16="http://schemas.microsoft.com/office/drawing/2014/chart" uri="{C3380CC4-5D6E-409C-BE32-E72D297353CC}">
                <c16:uniqueId val="{00000007-05C5-421C-8A4A-DBB182A38729}"/>
              </c:ext>
            </c:extLst>
          </c:dPt>
          <c:dLbls>
            <c:dLbl>
              <c:idx val="3"/>
              <c:layout>
                <c:manualLayout>
                  <c:x val="8.0328789621339658E-2"/>
                  <c:y val="5.41112745101172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5C5-421C-8A4A-DBB182A3872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Table'!$AA$52:$AA$55</c:f>
              <c:strCache>
                <c:ptCount val="4"/>
                <c:pt idx="0">
                  <c:v>PetrolFT</c:v>
                </c:pt>
                <c:pt idx="1">
                  <c:v>DieselPT</c:v>
                </c:pt>
                <c:pt idx="2">
                  <c:v>ElectricPT</c:v>
                </c:pt>
                <c:pt idx="3">
                  <c:v>OtherPT</c:v>
                </c:pt>
              </c:strCache>
            </c:strRef>
          </c:cat>
          <c:val>
            <c:numRef>
              <c:f>'Pivot Table'!$AB$52:$AB$55</c:f>
              <c:numCache>
                <c:formatCode>General</c:formatCode>
                <c:ptCount val="4"/>
                <c:pt idx="0">
                  <c:v>5523265</c:v>
                </c:pt>
                <c:pt idx="1">
                  <c:v>949384</c:v>
                </c:pt>
                <c:pt idx="2">
                  <c:v>103659</c:v>
                </c:pt>
                <c:pt idx="3">
                  <c:v>89469</c:v>
                </c:pt>
              </c:numCache>
            </c:numRef>
          </c:val>
          <c:extLst>
            <c:ext xmlns:c16="http://schemas.microsoft.com/office/drawing/2014/chart" uri="{C3380CC4-5D6E-409C-BE32-E72D297353CC}">
              <c16:uniqueId val="{00000008-05C5-421C-8A4A-DBB182A3872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Table!PivotTable28</c:name>
    <c:fmtId val="9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bg1"/>
                </a:solidFill>
                <a:effectLst/>
              </a:rPr>
              <a:t>Distribution of Vehicles by Vehicle Class for 2022</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w="6350">
              <a:solidFill>
                <a:schemeClr val="tx1"/>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gradFill>
            <a:gsLst>
              <a:gs pos="53400">
                <a:srgbClr val="000066">
                  <a:alpha val="24000"/>
                </a:srgbClr>
              </a:gs>
              <a:gs pos="0">
                <a:srgbClr val="000066"/>
              </a:gs>
            </a:gsLst>
            <a:lin ang="13500000" scaled="1"/>
          </a:gradFill>
          <a:ln w="19050">
            <a:solidFill>
              <a:srgbClr val="66FFFF">
                <a:alpha val="79000"/>
              </a:srgbClr>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baseline="0"/>
                  <a:t>VC-MotorCar
</a:t>
                </a:r>
                <a:fld id="{8869EC04-0341-4CBB-B231-9182EA0BD15B}" type="PERCENTAGE">
                  <a:rPr lang="en-US" baseline="0"/>
                  <a:pPr>
                    <a:defRPr>
                      <a:solidFill>
                        <a:schemeClr val="bg1"/>
                      </a:solidFill>
                      <a:latin typeface="Times New Roman" panose="02020603050405020304" pitchFamily="18" charset="0"/>
                      <a:cs typeface="Times New Roman" panose="02020603050405020304" pitchFamily="18" charset="0"/>
                    </a:defRPr>
                  </a:pPr>
                  <a:t>[PERCENTAGE]</a:t>
                </a:fld>
                <a:endParaRPr lang="en-US" baseline="0"/>
              </a:p>
            </c:rich>
          </c:tx>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gradFill flip="none" rotWithShape="1">
            <a:gsLst>
              <a:gs pos="32000">
                <a:srgbClr val="FF0000">
                  <a:alpha val="33000"/>
                </a:srgbClr>
              </a:gs>
              <a:gs pos="59000">
                <a:srgbClr val="FF0000">
                  <a:alpha val="5000"/>
                </a:srgbClr>
              </a:gs>
              <a:gs pos="0">
                <a:srgbClr val="FF0000"/>
              </a:gs>
            </a:gsLst>
            <a:lin ang="13500000" scaled="1"/>
            <a:tileRect/>
          </a:gradFill>
          <a:ln w="19050">
            <a:solidFill>
              <a:srgbClr val="66FFFF">
                <a:alpha val="79000"/>
              </a:srgbClr>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baseline="0"/>
                  <a:t>VC-MotorCycle
</a:t>
                </a:r>
                <a:fld id="{EAF91891-0165-4264-A9E6-C59D34512F25}" type="PERCENTAGE">
                  <a:rPr lang="en-US" baseline="0"/>
                  <a:pPr>
                    <a:defRPr>
                      <a:solidFill>
                        <a:schemeClr val="bg1"/>
                      </a:solidFill>
                      <a:latin typeface="Times New Roman" panose="02020603050405020304" pitchFamily="18" charset="0"/>
                      <a:cs typeface="Times New Roman" panose="02020603050405020304" pitchFamily="18" charset="0"/>
                    </a:defRPr>
                  </a:pPr>
                  <a:t>[PERCENTAGE]</a:t>
                </a:fld>
                <a:endParaRPr lang="en-US" baseline="0"/>
              </a:p>
            </c:rich>
          </c:tx>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433582961052004"/>
                  <c:h val="0.13941220004478147"/>
                </c:manualLayout>
              </c15:layout>
              <c15:dlblFieldTable/>
              <c15:showDataLabelsRange val="0"/>
            </c:ext>
          </c:extLst>
        </c:dLbl>
      </c:pivotFmt>
      <c:pivotFmt>
        <c:idx val="15"/>
        <c:spPr>
          <a:gradFill>
            <a:gsLst>
              <a:gs pos="91000">
                <a:srgbClr val="003300"/>
              </a:gs>
              <a:gs pos="28000">
                <a:srgbClr val="003300">
                  <a:alpha val="27000"/>
                </a:srgbClr>
              </a:gs>
            </a:gsLst>
            <a:lin ang="13500000" scaled="1"/>
          </a:gradFill>
          <a:ln w="19050">
            <a:solidFill>
              <a:srgbClr val="66FFFF">
                <a:alpha val="79000"/>
              </a:srgbClr>
            </a:solidFill>
          </a:ln>
          <a:effectLst/>
        </c:spPr>
        <c:dLbl>
          <c:idx val="0"/>
          <c:layout>
            <c:manualLayout>
              <c:x val="3.6498743382114215E-2"/>
              <c:y val="0.1582046078922076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baseline="0"/>
                  <a:t>VC-Agriculture
</a:t>
                </a:r>
                <a:fld id="{7B72E069-B5EB-433E-8AD6-93EAB7B0CED3}" type="PERCENTAGE">
                  <a:rPr lang="en-US" baseline="0"/>
                  <a:pPr>
                    <a:defRPr>
                      <a:solidFill>
                        <a:schemeClr val="bg1"/>
                      </a:solidFill>
                      <a:latin typeface="Times New Roman" panose="02020603050405020304" pitchFamily="18" charset="0"/>
                      <a:cs typeface="Times New Roman" panose="02020603050405020304" pitchFamily="18" charset="0"/>
                    </a:defRPr>
                  </a:pPr>
                  <a:t>[PERCENTAGE]</a:t>
                </a:fld>
                <a:endParaRPr lang="en-US" baseline="0"/>
              </a:p>
            </c:rich>
          </c:tx>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8454753306902"/>
                  <c:h val="0.13941220004478147"/>
                </c:manualLayout>
              </c15:layout>
              <c15:dlblFieldTable/>
              <c15:showDataLabelsRange val="0"/>
            </c:ext>
          </c:extLst>
        </c:dLbl>
      </c:pivotFmt>
      <c:pivotFmt>
        <c:idx val="16"/>
        <c:spPr>
          <a:gradFill>
            <a:gsLst>
              <a:gs pos="99000">
                <a:srgbClr val="7030A0"/>
              </a:gs>
              <a:gs pos="23000">
                <a:srgbClr val="7030A0">
                  <a:alpha val="0"/>
                </a:srgbClr>
              </a:gs>
            </a:gsLst>
            <a:lin ang="13500000" scaled="1"/>
          </a:gradFill>
          <a:ln w="19050">
            <a:solidFill>
              <a:srgbClr val="66FFFF">
                <a:alpha val="79000"/>
              </a:srgbClr>
            </a:solidFill>
          </a:ln>
          <a:effectLst/>
        </c:spPr>
        <c:dLbl>
          <c:idx val="0"/>
          <c:layout>
            <c:manualLayout>
              <c:x val="9.8831348329026861E-2"/>
              <c:y val="-1.622609724990014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baseline="0"/>
                  <a:t>VC-Others
</a:t>
                </a:r>
                <a:fld id="{BF0485E6-B745-4210-9F1B-5D9EF5915C1D}" type="PERCENTAGE">
                  <a:rPr lang="en-US" baseline="0"/>
                  <a:pPr>
                    <a:defRPr>
                      <a:solidFill>
                        <a:schemeClr val="bg1"/>
                      </a:solidFill>
                      <a:latin typeface="Times New Roman" panose="02020603050405020304" pitchFamily="18" charset="0"/>
                      <a:cs typeface="Times New Roman" panose="02020603050405020304" pitchFamily="18" charset="0"/>
                    </a:defRPr>
                  </a:pPr>
                  <a:t>[PERCENTAGE]</a:t>
                </a:fld>
                <a:endParaRPr lang="en-US" baseline="0"/>
              </a:p>
            </c:rich>
          </c:tx>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393039272544122"/>
                  <c:h val="9.7037491547576807E-2"/>
                </c:manualLayout>
              </c15:layout>
              <c15:dlblFieldTable/>
              <c15:showDataLabelsRange val="0"/>
            </c:ext>
          </c:extLst>
        </c:dLbl>
      </c:pivotFmt>
      <c:pivotFmt>
        <c:idx val="17"/>
        <c:spPr>
          <a:gradFill>
            <a:gsLst>
              <a:gs pos="100000">
                <a:srgbClr val="FFFF00"/>
              </a:gs>
              <a:gs pos="47000">
                <a:srgbClr val="FFFF00">
                  <a:alpha val="0"/>
                </a:srgbClr>
              </a:gs>
            </a:gsLst>
            <a:lin ang="13500000" scaled="1"/>
          </a:gradFill>
          <a:ln w="19050">
            <a:solidFill>
              <a:srgbClr val="66FFFF">
                <a:alpha val="79000"/>
              </a:srgbClr>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baseline="0"/>
                  <a:t>VC-AutoRikshaw
</a:t>
                </a:r>
                <a:fld id="{A3E94AC4-49A3-4B73-B840-8A655B607AB5}" type="PERCENTAGE">
                  <a:rPr lang="en-US" baseline="0"/>
                  <a:pPr>
                    <a:defRPr>
                      <a:solidFill>
                        <a:schemeClr val="bg1"/>
                      </a:solidFill>
                      <a:latin typeface="Times New Roman" panose="02020603050405020304" pitchFamily="18" charset="0"/>
                      <a:cs typeface="Times New Roman" panose="02020603050405020304" pitchFamily="18" charset="0"/>
                    </a:defRPr>
                  </a:pPr>
                  <a:t>[PERCENTAGE]</a:t>
                </a:fld>
                <a:endParaRPr lang="en-US" baseline="0"/>
              </a:p>
            </c:rich>
          </c:tx>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87548181340714"/>
                  <c:h val="0.18178658913062296"/>
                </c:manualLayout>
              </c15:layout>
              <c15:dlblFieldTable/>
              <c15:showDataLabelsRange val="0"/>
            </c:ext>
          </c:extLst>
        </c:dLbl>
      </c:pivotFmt>
      <c:pivotFmt>
        <c:idx val="18"/>
        <c:spPr>
          <a:gradFill>
            <a:gsLst>
              <a:gs pos="32000">
                <a:srgbClr val="FF0000">
                  <a:alpha val="33000"/>
                </a:srgbClr>
              </a:gs>
              <a:gs pos="59000">
                <a:srgbClr val="FF0000">
                  <a:alpha val="5000"/>
                </a:srgbClr>
              </a:gs>
              <a:gs pos="0">
                <a:srgbClr val="FF0000"/>
              </a:gs>
            </a:gsLst>
            <a:lin ang="13500000" scaled="1"/>
          </a:gradFill>
          <a:ln w="19050">
            <a:solidFill>
              <a:srgbClr val="66FFFF">
                <a:alpha val="79000"/>
              </a:srgbClr>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Table'!$R$89:$R$90</c:f>
              <c:strCache>
                <c:ptCount val="1"/>
                <c:pt idx="0">
                  <c:v>2022</c:v>
                </c:pt>
              </c:strCache>
            </c:strRef>
          </c:tx>
          <c:spPr>
            <a:gradFill>
              <a:gsLst>
                <a:gs pos="32000">
                  <a:srgbClr val="FF0000">
                    <a:alpha val="33000"/>
                  </a:srgbClr>
                </a:gs>
                <a:gs pos="59000">
                  <a:srgbClr val="FF0000">
                    <a:alpha val="5000"/>
                  </a:srgbClr>
                </a:gs>
                <a:gs pos="0">
                  <a:srgbClr val="FF0000"/>
                </a:gs>
              </a:gsLst>
              <a:lin ang="13500000" scaled="1"/>
            </a:gradFill>
            <a:ln>
              <a:solidFill>
                <a:srgbClr val="66FFFF">
                  <a:alpha val="79000"/>
                </a:srgbClr>
              </a:solidFill>
            </a:ln>
          </c:spPr>
          <c:dPt>
            <c:idx val="0"/>
            <c:bubble3D val="0"/>
            <c:spPr>
              <a:gradFill flip="none" rotWithShape="1">
                <a:gsLst>
                  <a:gs pos="32000">
                    <a:srgbClr val="FF0000">
                      <a:alpha val="33000"/>
                    </a:srgbClr>
                  </a:gs>
                  <a:gs pos="59000">
                    <a:srgbClr val="FF0000">
                      <a:alpha val="5000"/>
                    </a:srgbClr>
                  </a:gs>
                  <a:gs pos="0">
                    <a:srgbClr val="FF0000"/>
                  </a:gs>
                </a:gsLst>
                <a:lin ang="13500000" scaled="1"/>
                <a:tileRect/>
              </a:gradFill>
              <a:ln w="19050">
                <a:solidFill>
                  <a:srgbClr val="66FFFF">
                    <a:alpha val="79000"/>
                  </a:srgbClr>
                </a:solidFill>
              </a:ln>
              <a:effectLst/>
            </c:spPr>
            <c:extLst>
              <c:ext xmlns:c16="http://schemas.microsoft.com/office/drawing/2014/chart" uri="{C3380CC4-5D6E-409C-BE32-E72D297353CC}">
                <c16:uniqueId val="{00000001-2EE0-4FCC-A795-04E79D53D097}"/>
              </c:ext>
            </c:extLst>
          </c:dPt>
          <c:dPt>
            <c:idx val="1"/>
            <c:bubble3D val="0"/>
            <c:spPr>
              <a:gradFill>
                <a:gsLst>
                  <a:gs pos="53400">
                    <a:srgbClr val="000066">
                      <a:alpha val="24000"/>
                    </a:srgbClr>
                  </a:gs>
                  <a:gs pos="0">
                    <a:srgbClr val="000066"/>
                  </a:gs>
                </a:gsLst>
                <a:lin ang="13500000" scaled="1"/>
              </a:gradFill>
              <a:ln w="19050">
                <a:solidFill>
                  <a:srgbClr val="66FFFF">
                    <a:alpha val="79000"/>
                  </a:srgbClr>
                </a:solidFill>
              </a:ln>
              <a:effectLst/>
            </c:spPr>
            <c:extLst>
              <c:ext xmlns:c16="http://schemas.microsoft.com/office/drawing/2014/chart" uri="{C3380CC4-5D6E-409C-BE32-E72D297353CC}">
                <c16:uniqueId val="{00000003-2EE0-4FCC-A795-04E79D53D097}"/>
              </c:ext>
            </c:extLst>
          </c:dPt>
          <c:dPt>
            <c:idx val="2"/>
            <c:bubble3D val="0"/>
            <c:spPr>
              <a:gradFill>
                <a:gsLst>
                  <a:gs pos="91000">
                    <a:srgbClr val="003300"/>
                  </a:gs>
                  <a:gs pos="28000">
                    <a:srgbClr val="003300">
                      <a:alpha val="27000"/>
                    </a:srgbClr>
                  </a:gs>
                </a:gsLst>
                <a:lin ang="13500000" scaled="1"/>
              </a:gradFill>
              <a:ln w="19050">
                <a:solidFill>
                  <a:srgbClr val="66FFFF">
                    <a:alpha val="79000"/>
                  </a:srgbClr>
                </a:solidFill>
              </a:ln>
              <a:effectLst/>
            </c:spPr>
            <c:extLst>
              <c:ext xmlns:c16="http://schemas.microsoft.com/office/drawing/2014/chart" uri="{C3380CC4-5D6E-409C-BE32-E72D297353CC}">
                <c16:uniqueId val="{00000005-2EE0-4FCC-A795-04E79D53D097}"/>
              </c:ext>
            </c:extLst>
          </c:dPt>
          <c:dPt>
            <c:idx val="3"/>
            <c:bubble3D val="0"/>
            <c:spPr>
              <a:gradFill>
                <a:gsLst>
                  <a:gs pos="100000">
                    <a:srgbClr val="FFFF00"/>
                  </a:gs>
                  <a:gs pos="47000">
                    <a:srgbClr val="FFFF00">
                      <a:alpha val="0"/>
                    </a:srgbClr>
                  </a:gs>
                </a:gsLst>
                <a:lin ang="13500000" scaled="1"/>
              </a:gradFill>
              <a:ln w="19050">
                <a:solidFill>
                  <a:srgbClr val="66FFFF">
                    <a:alpha val="79000"/>
                  </a:srgbClr>
                </a:solidFill>
              </a:ln>
              <a:effectLst/>
            </c:spPr>
            <c:extLst>
              <c:ext xmlns:c16="http://schemas.microsoft.com/office/drawing/2014/chart" uri="{C3380CC4-5D6E-409C-BE32-E72D297353CC}">
                <c16:uniqueId val="{00000007-2EE0-4FCC-A795-04E79D53D097}"/>
              </c:ext>
            </c:extLst>
          </c:dPt>
          <c:dPt>
            <c:idx val="4"/>
            <c:bubble3D val="0"/>
            <c:spPr>
              <a:gradFill>
                <a:gsLst>
                  <a:gs pos="99000">
                    <a:srgbClr val="7030A0"/>
                  </a:gs>
                  <a:gs pos="23000">
                    <a:srgbClr val="7030A0">
                      <a:alpha val="0"/>
                    </a:srgbClr>
                  </a:gs>
                </a:gsLst>
                <a:lin ang="13500000" scaled="1"/>
              </a:gradFill>
              <a:ln w="19050">
                <a:solidFill>
                  <a:srgbClr val="66FFFF">
                    <a:alpha val="79000"/>
                  </a:srgbClr>
                </a:solidFill>
              </a:ln>
              <a:effectLst/>
            </c:spPr>
            <c:extLst>
              <c:ext xmlns:c16="http://schemas.microsoft.com/office/drawing/2014/chart" uri="{C3380CC4-5D6E-409C-BE32-E72D297353CC}">
                <c16:uniqueId val="{00000009-2EE0-4FCC-A795-04E79D53D097}"/>
              </c:ext>
            </c:extLst>
          </c:dPt>
          <c:dLbls>
            <c:dLbl>
              <c:idx val="0"/>
              <c:tx>
                <c:rich>
                  <a:bodyPr/>
                  <a:lstStyle/>
                  <a:p>
                    <a:r>
                      <a:rPr lang="en-US" baseline="0"/>
                      <a:t>VC-MotorCycle
</a:t>
                    </a:r>
                    <a:fld id="{EAF91891-0165-4264-A9E6-C59D34512F25}"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layout>
                    <c:manualLayout>
                      <c:w val="0.19433582961052004"/>
                      <c:h val="0.13941220004478147"/>
                    </c:manualLayout>
                  </c15:layout>
                  <c15:dlblFieldTable/>
                  <c15:showDataLabelsRange val="0"/>
                </c:ext>
                <c:ext xmlns:c16="http://schemas.microsoft.com/office/drawing/2014/chart" uri="{C3380CC4-5D6E-409C-BE32-E72D297353CC}">
                  <c16:uniqueId val="{00000001-2EE0-4FCC-A795-04E79D53D097}"/>
                </c:ext>
              </c:extLst>
            </c:dLbl>
            <c:dLbl>
              <c:idx val="1"/>
              <c:tx>
                <c:rich>
                  <a:bodyPr/>
                  <a:lstStyle/>
                  <a:p>
                    <a:r>
                      <a:rPr lang="en-US" baseline="0"/>
                      <a:t>VC-MotorCar
</a:t>
                    </a:r>
                    <a:fld id="{8869EC04-0341-4CBB-B231-9182EA0BD15B}"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EE0-4FCC-A795-04E79D53D097}"/>
                </c:ext>
              </c:extLst>
            </c:dLbl>
            <c:dLbl>
              <c:idx val="2"/>
              <c:layout>
                <c:manualLayout>
                  <c:x val="3.6498743382114215E-2"/>
                  <c:y val="0.15820460789220761"/>
                </c:manualLayout>
              </c:layout>
              <c:tx>
                <c:rich>
                  <a:bodyPr/>
                  <a:lstStyle/>
                  <a:p>
                    <a:r>
                      <a:rPr lang="en-US" baseline="0"/>
                      <a:t>VC-Agriculture
</a:t>
                    </a:r>
                    <a:fld id="{7B72E069-B5EB-433E-8AD6-93EAB7B0CED3}"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428454753306902"/>
                      <c:h val="0.13941220004478147"/>
                    </c:manualLayout>
                  </c15:layout>
                  <c15:dlblFieldTable/>
                  <c15:showDataLabelsRange val="0"/>
                </c:ext>
                <c:ext xmlns:c16="http://schemas.microsoft.com/office/drawing/2014/chart" uri="{C3380CC4-5D6E-409C-BE32-E72D297353CC}">
                  <c16:uniqueId val="{00000005-2EE0-4FCC-A795-04E79D53D097}"/>
                </c:ext>
              </c:extLst>
            </c:dLbl>
            <c:dLbl>
              <c:idx val="3"/>
              <c:tx>
                <c:rich>
                  <a:bodyPr/>
                  <a:lstStyle/>
                  <a:p>
                    <a:r>
                      <a:rPr lang="en-US" baseline="0"/>
                      <a:t>VC-AutoRikshaw
</a:t>
                    </a:r>
                    <a:fld id="{A3E94AC4-49A3-4B73-B840-8A655B607AB5}"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layout>
                    <c:manualLayout>
                      <c:w val="0.26087548181340714"/>
                      <c:h val="0.18178658913062296"/>
                    </c:manualLayout>
                  </c15:layout>
                  <c15:dlblFieldTable/>
                  <c15:showDataLabelsRange val="0"/>
                </c:ext>
                <c:ext xmlns:c16="http://schemas.microsoft.com/office/drawing/2014/chart" uri="{C3380CC4-5D6E-409C-BE32-E72D297353CC}">
                  <c16:uniqueId val="{00000007-2EE0-4FCC-A795-04E79D53D097}"/>
                </c:ext>
              </c:extLst>
            </c:dLbl>
            <c:dLbl>
              <c:idx val="4"/>
              <c:layout>
                <c:manualLayout>
                  <c:x val="9.8831348329026861E-2"/>
                  <c:y val="-1.6226097249900141E-2"/>
                </c:manualLayout>
              </c:layout>
              <c:tx>
                <c:rich>
                  <a:bodyPr/>
                  <a:lstStyle/>
                  <a:p>
                    <a:r>
                      <a:rPr lang="en-US" baseline="0"/>
                      <a:t>VC-Others
</a:t>
                    </a:r>
                    <a:fld id="{BF0485E6-B745-4210-9F1B-5D9EF5915C1D}"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0393039272544122"/>
                      <c:h val="9.7037491547576807E-2"/>
                    </c:manualLayout>
                  </c15:layout>
                  <c15:dlblFieldTable/>
                  <c15:showDataLabelsRange val="0"/>
                </c:ext>
                <c:ext xmlns:c16="http://schemas.microsoft.com/office/drawing/2014/chart" uri="{C3380CC4-5D6E-409C-BE32-E72D297353CC}">
                  <c16:uniqueId val="{00000009-2EE0-4FCC-A795-04E79D53D097}"/>
                </c:ext>
              </c:extLst>
            </c:dLbl>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Table'!$Q$91:$Q$95</c:f>
              <c:strCache>
                <c:ptCount val="5"/>
                <c:pt idx="0">
                  <c:v>Vc-MotorcyclePT</c:v>
                </c:pt>
                <c:pt idx="1">
                  <c:v>Vc-MotorcarPT</c:v>
                </c:pt>
                <c:pt idx="2">
                  <c:v>Vc-AgriculturePT</c:v>
                </c:pt>
                <c:pt idx="3">
                  <c:v>Vc-AutorikshawPT</c:v>
                </c:pt>
                <c:pt idx="4">
                  <c:v>Vc-OthersPT</c:v>
                </c:pt>
              </c:strCache>
            </c:strRef>
          </c:cat>
          <c:val>
            <c:numRef>
              <c:f>'Pivot Table'!$R$91:$R$95</c:f>
              <c:numCache>
                <c:formatCode>General</c:formatCode>
                <c:ptCount val="5"/>
                <c:pt idx="0">
                  <c:v>288537</c:v>
                </c:pt>
                <c:pt idx="1">
                  <c:v>288537</c:v>
                </c:pt>
                <c:pt idx="2">
                  <c:v>49754</c:v>
                </c:pt>
                <c:pt idx="3">
                  <c:v>17524</c:v>
                </c:pt>
                <c:pt idx="4">
                  <c:v>96951</c:v>
                </c:pt>
              </c:numCache>
            </c:numRef>
          </c:val>
          <c:extLst>
            <c:ext xmlns:c16="http://schemas.microsoft.com/office/drawing/2014/chart" uri="{C3380CC4-5D6E-409C-BE32-E72D297353CC}">
              <c16:uniqueId val="{0000000E-5DD4-4E59-811C-7FA984C43D8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Table!PivotTable17</c:name>
    <c:fmtId val="8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bg1"/>
                </a:solidFill>
                <a:effectLst/>
                <a:latin typeface="Times New Roman" panose="02020603050405020304" pitchFamily="18" charset="0"/>
                <a:cs typeface="Times New Roman" panose="02020603050405020304" pitchFamily="18" charset="0"/>
              </a:rPr>
              <a:t>Distribution of Vehicles Across Districts</a:t>
            </a:r>
            <a:endParaRPr lang="en-IN">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E00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66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Table'!$AG$10</c:f>
              <c:strCache>
                <c:ptCount val="1"/>
                <c:pt idx="0">
                  <c:v>MotorCycle</c:v>
                </c:pt>
              </c:strCache>
            </c:strRef>
          </c:tx>
          <c:spPr>
            <a:solidFill>
              <a:srgbClr val="3E003C"/>
            </a:solidFill>
            <a:ln>
              <a:noFill/>
            </a:ln>
            <a:effectLst/>
          </c:spPr>
          <c:invertIfNegative val="0"/>
          <c:cat>
            <c:strRef>
              <c:f>'Pivot Table'!$AF$11:$AF$41</c:f>
              <c:strCache>
                <c:ptCount val="30"/>
                <c:pt idx="0">
                  <c:v>Hyderabad</c:v>
                </c:pt>
                <c:pt idx="1">
                  <c:v>Medchal_Malkajgiri</c:v>
                </c:pt>
                <c:pt idx="2">
                  <c:v>Rangareddy</c:v>
                </c:pt>
                <c:pt idx="3">
                  <c:v>Sangareddy</c:v>
                </c:pt>
                <c:pt idx="4">
                  <c:v>Nizamabad</c:v>
                </c:pt>
                <c:pt idx="5">
                  <c:v>Warangal</c:v>
                </c:pt>
                <c:pt idx="6">
                  <c:v>Nalgonda</c:v>
                </c:pt>
                <c:pt idx="7">
                  <c:v>Khammam</c:v>
                </c:pt>
                <c:pt idx="8">
                  <c:v>Mahabubnagar</c:v>
                </c:pt>
                <c:pt idx="9">
                  <c:v>Vikarabad</c:v>
                </c:pt>
                <c:pt idx="10">
                  <c:v>Suryapet</c:v>
                </c:pt>
                <c:pt idx="11">
                  <c:v>Karimnagar</c:v>
                </c:pt>
                <c:pt idx="12">
                  <c:v>Bhadradri Kothagudem</c:v>
                </c:pt>
                <c:pt idx="13">
                  <c:v>Siddipet</c:v>
                </c:pt>
                <c:pt idx="14">
                  <c:v>Kamareddy</c:v>
                </c:pt>
                <c:pt idx="15">
                  <c:v>Jagtial</c:v>
                </c:pt>
                <c:pt idx="16">
                  <c:v>Yadadri Bhuvanagiri</c:v>
                </c:pt>
                <c:pt idx="17">
                  <c:v>Nagarkurnool</c:v>
                </c:pt>
                <c:pt idx="18">
                  <c:v>Nirmal</c:v>
                </c:pt>
                <c:pt idx="19">
                  <c:v>Mahabubabad</c:v>
                </c:pt>
                <c:pt idx="20">
                  <c:v>Mancherial</c:v>
                </c:pt>
                <c:pt idx="21">
                  <c:v>Medak</c:v>
                </c:pt>
                <c:pt idx="22">
                  <c:v>Peddapalli</c:v>
                </c:pt>
                <c:pt idx="23">
                  <c:v>Jogulamba Gadwal</c:v>
                </c:pt>
                <c:pt idx="24">
                  <c:v>Adilabad</c:v>
                </c:pt>
                <c:pt idx="25">
                  <c:v>Jayashankar Bhupalpally</c:v>
                </c:pt>
                <c:pt idx="26">
                  <c:v>Rajanna Sircilla</c:v>
                </c:pt>
                <c:pt idx="27">
                  <c:v>Wanaparthy</c:v>
                </c:pt>
                <c:pt idx="28">
                  <c:v>Jangoan</c:v>
                </c:pt>
                <c:pt idx="29">
                  <c:v>Kumurambheem Asifabad</c:v>
                </c:pt>
              </c:strCache>
            </c:strRef>
          </c:cat>
          <c:val>
            <c:numRef>
              <c:f>'Pivot Table'!$AG$11:$AG$41</c:f>
              <c:numCache>
                <c:formatCode>#,##0,\ "k"</c:formatCode>
                <c:ptCount val="30"/>
                <c:pt idx="0">
                  <c:v>854183</c:v>
                </c:pt>
                <c:pt idx="1">
                  <c:v>686735</c:v>
                </c:pt>
                <c:pt idx="2">
                  <c:v>598298</c:v>
                </c:pt>
                <c:pt idx="3">
                  <c:v>186260</c:v>
                </c:pt>
                <c:pt idx="4">
                  <c:v>184706</c:v>
                </c:pt>
                <c:pt idx="5">
                  <c:v>166957</c:v>
                </c:pt>
                <c:pt idx="6">
                  <c:v>163909</c:v>
                </c:pt>
                <c:pt idx="7">
                  <c:v>161383</c:v>
                </c:pt>
                <c:pt idx="8">
                  <c:v>128386</c:v>
                </c:pt>
                <c:pt idx="9">
                  <c:v>125128</c:v>
                </c:pt>
                <c:pt idx="10">
                  <c:v>117325</c:v>
                </c:pt>
                <c:pt idx="11">
                  <c:v>108704</c:v>
                </c:pt>
                <c:pt idx="12">
                  <c:v>106154</c:v>
                </c:pt>
                <c:pt idx="13">
                  <c:v>105980</c:v>
                </c:pt>
                <c:pt idx="14">
                  <c:v>103986</c:v>
                </c:pt>
                <c:pt idx="15">
                  <c:v>102227</c:v>
                </c:pt>
                <c:pt idx="16">
                  <c:v>81772</c:v>
                </c:pt>
                <c:pt idx="17">
                  <c:v>75197</c:v>
                </c:pt>
                <c:pt idx="18">
                  <c:v>74608</c:v>
                </c:pt>
                <c:pt idx="19">
                  <c:v>74232</c:v>
                </c:pt>
                <c:pt idx="20">
                  <c:v>70949</c:v>
                </c:pt>
                <c:pt idx="21">
                  <c:v>70576</c:v>
                </c:pt>
                <c:pt idx="22">
                  <c:v>68951</c:v>
                </c:pt>
                <c:pt idx="23">
                  <c:v>64610</c:v>
                </c:pt>
                <c:pt idx="24">
                  <c:v>62561</c:v>
                </c:pt>
                <c:pt idx="25">
                  <c:v>61034</c:v>
                </c:pt>
                <c:pt idx="26">
                  <c:v>56203</c:v>
                </c:pt>
                <c:pt idx="27">
                  <c:v>55837</c:v>
                </c:pt>
                <c:pt idx="28">
                  <c:v>55403</c:v>
                </c:pt>
                <c:pt idx="29">
                  <c:v>37733</c:v>
                </c:pt>
              </c:numCache>
            </c:numRef>
          </c:val>
          <c:extLst>
            <c:ext xmlns:c16="http://schemas.microsoft.com/office/drawing/2014/chart" uri="{C3380CC4-5D6E-409C-BE32-E72D297353CC}">
              <c16:uniqueId val="{00000000-15DB-4FF3-BC13-13E686952CCB}"/>
            </c:ext>
          </c:extLst>
        </c:ser>
        <c:ser>
          <c:idx val="1"/>
          <c:order val="1"/>
          <c:tx>
            <c:strRef>
              <c:f>'Pivot Table'!$AH$10</c:f>
              <c:strCache>
                <c:ptCount val="1"/>
                <c:pt idx="0">
                  <c:v>Agriculture</c:v>
                </c:pt>
              </c:strCache>
            </c:strRef>
          </c:tx>
          <c:spPr>
            <a:solidFill>
              <a:srgbClr val="FFFF00"/>
            </a:solidFill>
            <a:ln>
              <a:noFill/>
            </a:ln>
            <a:effectLst/>
          </c:spPr>
          <c:invertIfNegative val="0"/>
          <c:cat>
            <c:strRef>
              <c:f>'Pivot Table'!$AF$11:$AF$41</c:f>
              <c:strCache>
                <c:ptCount val="30"/>
                <c:pt idx="0">
                  <c:v>Hyderabad</c:v>
                </c:pt>
                <c:pt idx="1">
                  <c:v>Medchal_Malkajgiri</c:v>
                </c:pt>
                <c:pt idx="2">
                  <c:v>Rangareddy</c:v>
                </c:pt>
                <c:pt idx="3">
                  <c:v>Sangareddy</c:v>
                </c:pt>
                <c:pt idx="4">
                  <c:v>Nizamabad</c:v>
                </c:pt>
                <c:pt idx="5">
                  <c:v>Warangal</c:v>
                </c:pt>
                <c:pt idx="6">
                  <c:v>Nalgonda</c:v>
                </c:pt>
                <c:pt idx="7">
                  <c:v>Khammam</c:v>
                </c:pt>
                <c:pt idx="8">
                  <c:v>Mahabubnagar</c:v>
                </c:pt>
                <c:pt idx="9">
                  <c:v>Vikarabad</c:v>
                </c:pt>
                <c:pt idx="10">
                  <c:v>Suryapet</c:v>
                </c:pt>
                <c:pt idx="11">
                  <c:v>Karimnagar</c:v>
                </c:pt>
                <c:pt idx="12">
                  <c:v>Bhadradri Kothagudem</c:v>
                </c:pt>
                <c:pt idx="13">
                  <c:v>Siddipet</c:v>
                </c:pt>
                <c:pt idx="14">
                  <c:v>Kamareddy</c:v>
                </c:pt>
                <c:pt idx="15">
                  <c:v>Jagtial</c:v>
                </c:pt>
                <c:pt idx="16">
                  <c:v>Yadadri Bhuvanagiri</c:v>
                </c:pt>
                <c:pt idx="17">
                  <c:v>Nagarkurnool</c:v>
                </c:pt>
                <c:pt idx="18">
                  <c:v>Nirmal</c:v>
                </c:pt>
                <c:pt idx="19">
                  <c:v>Mahabubabad</c:v>
                </c:pt>
                <c:pt idx="20">
                  <c:v>Mancherial</c:v>
                </c:pt>
                <c:pt idx="21">
                  <c:v>Medak</c:v>
                </c:pt>
                <c:pt idx="22">
                  <c:v>Peddapalli</c:v>
                </c:pt>
                <c:pt idx="23">
                  <c:v>Jogulamba Gadwal</c:v>
                </c:pt>
                <c:pt idx="24">
                  <c:v>Adilabad</c:v>
                </c:pt>
                <c:pt idx="25">
                  <c:v>Jayashankar Bhupalpally</c:v>
                </c:pt>
                <c:pt idx="26">
                  <c:v>Rajanna Sircilla</c:v>
                </c:pt>
                <c:pt idx="27">
                  <c:v>Wanaparthy</c:v>
                </c:pt>
                <c:pt idx="28">
                  <c:v>Jangoan</c:v>
                </c:pt>
                <c:pt idx="29">
                  <c:v>Kumurambheem Asifabad</c:v>
                </c:pt>
              </c:strCache>
            </c:strRef>
          </c:cat>
          <c:val>
            <c:numRef>
              <c:f>'Pivot Table'!$AH$11:$AH$41</c:f>
              <c:numCache>
                <c:formatCode>#,##0,\ "k"</c:formatCode>
                <c:ptCount val="30"/>
                <c:pt idx="0">
                  <c:v>84</c:v>
                </c:pt>
                <c:pt idx="1">
                  <c:v>1616</c:v>
                </c:pt>
                <c:pt idx="2">
                  <c:v>1699</c:v>
                </c:pt>
                <c:pt idx="3">
                  <c:v>6562</c:v>
                </c:pt>
                <c:pt idx="4">
                  <c:v>8373</c:v>
                </c:pt>
                <c:pt idx="5">
                  <c:v>8157</c:v>
                </c:pt>
                <c:pt idx="6">
                  <c:v>15330</c:v>
                </c:pt>
                <c:pt idx="7">
                  <c:v>11580</c:v>
                </c:pt>
                <c:pt idx="8">
                  <c:v>7517</c:v>
                </c:pt>
                <c:pt idx="9">
                  <c:v>7995</c:v>
                </c:pt>
                <c:pt idx="10">
                  <c:v>13519</c:v>
                </c:pt>
                <c:pt idx="11">
                  <c:v>6960</c:v>
                </c:pt>
                <c:pt idx="12">
                  <c:v>8564</c:v>
                </c:pt>
                <c:pt idx="13">
                  <c:v>11966</c:v>
                </c:pt>
                <c:pt idx="14">
                  <c:v>5009</c:v>
                </c:pt>
                <c:pt idx="15">
                  <c:v>7074</c:v>
                </c:pt>
                <c:pt idx="16">
                  <c:v>8521</c:v>
                </c:pt>
                <c:pt idx="17">
                  <c:v>9208</c:v>
                </c:pt>
                <c:pt idx="18">
                  <c:v>5424</c:v>
                </c:pt>
                <c:pt idx="19">
                  <c:v>4588</c:v>
                </c:pt>
                <c:pt idx="20">
                  <c:v>2075</c:v>
                </c:pt>
                <c:pt idx="21">
                  <c:v>6996</c:v>
                </c:pt>
                <c:pt idx="22">
                  <c:v>4581</c:v>
                </c:pt>
                <c:pt idx="23">
                  <c:v>4365</c:v>
                </c:pt>
                <c:pt idx="24">
                  <c:v>1331</c:v>
                </c:pt>
                <c:pt idx="25">
                  <c:v>9871</c:v>
                </c:pt>
                <c:pt idx="26">
                  <c:v>3902</c:v>
                </c:pt>
                <c:pt idx="27">
                  <c:v>5190</c:v>
                </c:pt>
                <c:pt idx="28">
                  <c:v>7181</c:v>
                </c:pt>
                <c:pt idx="29">
                  <c:v>476</c:v>
                </c:pt>
              </c:numCache>
            </c:numRef>
          </c:val>
          <c:extLst>
            <c:ext xmlns:c16="http://schemas.microsoft.com/office/drawing/2014/chart" uri="{C3380CC4-5D6E-409C-BE32-E72D297353CC}">
              <c16:uniqueId val="{00000001-15DB-4FF3-BC13-13E686952CCB}"/>
            </c:ext>
          </c:extLst>
        </c:ser>
        <c:ser>
          <c:idx val="2"/>
          <c:order val="2"/>
          <c:tx>
            <c:strRef>
              <c:f>'Pivot Table'!$AI$10</c:f>
              <c:strCache>
                <c:ptCount val="1"/>
                <c:pt idx="0">
                  <c:v>AutoRickshaw</c:v>
                </c:pt>
              </c:strCache>
            </c:strRef>
          </c:tx>
          <c:spPr>
            <a:solidFill>
              <a:srgbClr val="0033CC"/>
            </a:solidFill>
            <a:ln>
              <a:noFill/>
            </a:ln>
            <a:effectLst/>
          </c:spPr>
          <c:invertIfNegative val="0"/>
          <c:cat>
            <c:strRef>
              <c:f>'Pivot Table'!$AF$11:$AF$41</c:f>
              <c:strCache>
                <c:ptCount val="30"/>
                <c:pt idx="0">
                  <c:v>Hyderabad</c:v>
                </c:pt>
                <c:pt idx="1">
                  <c:v>Medchal_Malkajgiri</c:v>
                </c:pt>
                <c:pt idx="2">
                  <c:v>Rangareddy</c:v>
                </c:pt>
                <c:pt idx="3">
                  <c:v>Sangareddy</c:v>
                </c:pt>
                <c:pt idx="4">
                  <c:v>Nizamabad</c:v>
                </c:pt>
                <c:pt idx="5">
                  <c:v>Warangal</c:v>
                </c:pt>
                <c:pt idx="6">
                  <c:v>Nalgonda</c:v>
                </c:pt>
                <c:pt idx="7">
                  <c:v>Khammam</c:v>
                </c:pt>
                <c:pt idx="8">
                  <c:v>Mahabubnagar</c:v>
                </c:pt>
                <c:pt idx="9">
                  <c:v>Vikarabad</c:v>
                </c:pt>
                <c:pt idx="10">
                  <c:v>Suryapet</c:v>
                </c:pt>
                <c:pt idx="11">
                  <c:v>Karimnagar</c:v>
                </c:pt>
                <c:pt idx="12">
                  <c:v>Bhadradri Kothagudem</c:v>
                </c:pt>
                <c:pt idx="13">
                  <c:v>Siddipet</c:v>
                </c:pt>
                <c:pt idx="14">
                  <c:v>Kamareddy</c:v>
                </c:pt>
                <c:pt idx="15">
                  <c:v>Jagtial</c:v>
                </c:pt>
                <c:pt idx="16">
                  <c:v>Yadadri Bhuvanagiri</c:v>
                </c:pt>
                <c:pt idx="17">
                  <c:v>Nagarkurnool</c:v>
                </c:pt>
                <c:pt idx="18">
                  <c:v>Nirmal</c:v>
                </c:pt>
                <c:pt idx="19">
                  <c:v>Mahabubabad</c:v>
                </c:pt>
                <c:pt idx="20">
                  <c:v>Mancherial</c:v>
                </c:pt>
                <c:pt idx="21">
                  <c:v>Medak</c:v>
                </c:pt>
                <c:pt idx="22">
                  <c:v>Peddapalli</c:v>
                </c:pt>
                <c:pt idx="23">
                  <c:v>Jogulamba Gadwal</c:v>
                </c:pt>
                <c:pt idx="24">
                  <c:v>Adilabad</c:v>
                </c:pt>
                <c:pt idx="25">
                  <c:v>Jayashankar Bhupalpally</c:v>
                </c:pt>
                <c:pt idx="26">
                  <c:v>Rajanna Sircilla</c:v>
                </c:pt>
                <c:pt idx="27">
                  <c:v>Wanaparthy</c:v>
                </c:pt>
                <c:pt idx="28">
                  <c:v>Jangoan</c:v>
                </c:pt>
                <c:pt idx="29">
                  <c:v>Kumurambheem Asifabad</c:v>
                </c:pt>
              </c:strCache>
            </c:strRef>
          </c:cat>
          <c:val>
            <c:numRef>
              <c:f>'Pivot Table'!$AI$11:$AI$41</c:f>
              <c:numCache>
                <c:formatCode>#,##0,\ "k"</c:formatCode>
                <c:ptCount val="30"/>
                <c:pt idx="0">
                  <c:v>35990</c:v>
                </c:pt>
                <c:pt idx="1">
                  <c:v>115</c:v>
                </c:pt>
                <c:pt idx="2">
                  <c:v>104</c:v>
                </c:pt>
                <c:pt idx="3">
                  <c:v>11024</c:v>
                </c:pt>
                <c:pt idx="4">
                  <c:v>5224</c:v>
                </c:pt>
                <c:pt idx="5">
                  <c:v>4778</c:v>
                </c:pt>
                <c:pt idx="6">
                  <c:v>6455</c:v>
                </c:pt>
                <c:pt idx="7">
                  <c:v>7414</c:v>
                </c:pt>
                <c:pt idx="8">
                  <c:v>5072</c:v>
                </c:pt>
                <c:pt idx="9">
                  <c:v>11615</c:v>
                </c:pt>
                <c:pt idx="10">
                  <c:v>2762</c:v>
                </c:pt>
                <c:pt idx="11">
                  <c:v>3408</c:v>
                </c:pt>
                <c:pt idx="12">
                  <c:v>5571</c:v>
                </c:pt>
                <c:pt idx="13">
                  <c:v>2506</c:v>
                </c:pt>
                <c:pt idx="14">
                  <c:v>1986</c:v>
                </c:pt>
                <c:pt idx="15">
                  <c:v>1754</c:v>
                </c:pt>
                <c:pt idx="16">
                  <c:v>4772</c:v>
                </c:pt>
                <c:pt idx="17">
                  <c:v>1781</c:v>
                </c:pt>
                <c:pt idx="18">
                  <c:v>1787</c:v>
                </c:pt>
                <c:pt idx="19">
                  <c:v>2518</c:v>
                </c:pt>
                <c:pt idx="20">
                  <c:v>3161</c:v>
                </c:pt>
                <c:pt idx="21">
                  <c:v>3422</c:v>
                </c:pt>
                <c:pt idx="22">
                  <c:v>1800</c:v>
                </c:pt>
                <c:pt idx="23">
                  <c:v>709</c:v>
                </c:pt>
                <c:pt idx="24">
                  <c:v>1997</c:v>
                </c:pt>
                <c:pt idx="25">
                  <c:v>1567</c:v>
                </c:pt>
                <c:pt idx="26">
                  <c:v>835</c:v>
                </c:pt>
                <c:pt idx="27">
                  <c:v>1656</c:v>
                </c:pt>
                <c:pt idx="28">
                  <c:v>1467</c:v>
                </c:pt>
                <c:pt idx="29">
                  <c:v>1895</c:v>
                </c:pt>
              </c:numCache>
            </c:numRef>
          </c:val>
          <c:extLst>
            <c:ext xmlns:c16="http://schemas.microsoft.com/office/drawing/2014/chart" uri="{C3380CC4-5D6E-409C-BE32-E72D297353CC}">
              <c16:uniqueId val="{00000002-15DB-4FF3-BC13-13E686952CCB}"/>
            </c:ext>
          </c:extLst>
        </c:ser>
        <c:ser>
          <c:idx val="3"/>
          <c:order val="3"/>
          <c:tx>
            <c:strRef>
              <c:f>'Pivot Table'!$AJ$10</c:f>
              <c:strCache>
                <c:ptCount val="1"/>
                <c:pt idx="0">
                  <c:v>MotorCar</c:v>
                </c:pt>
              </c:strCache>
            </c:strRef>
          </c:tx>
          <c:spPr>
            <a:solidFill>
              <a:srgbClr val="FF0066"/>
            </a:solidFill>
            <a:ln>
              <a:noFill/>
            </a:ln>
            <a:effectLst/>
          </c:spPr>
          <c:invertIfNegative val="0"/>
          <c:cat>
            <c:strRef>
              <c:f>'Pivot Table'!$AF$11:$AF$41</c:f>
              <c:strCache>
                <c:ptCount val="30"/>
                <c:pt idx="0">
                  <c:v>Hyderabad</c:v>
                </c:pt>
                <c:pt idx="1">
                  <c:v>Medchal_Malkajgiri</c:v>
                </c:pt>
                <c:pt idx="2">
                  <c:v>Rangareddy</c:v>
                </c:pt>
                <c:pt idx="3">
                  <c:v>Sangareddy</c:v>
                </c:pt>
                <c:pt idx="4">
                  <c:v>Nizamabad</c:v>
                </c:pt>
                <c:pt idx="5">
                  <c:v>Warangal</c:v>
                </c:pt>
                <c:pt idx="6">
                  <c:v>Nalgonda</c:v>
                </c:pt>
                <c:pt idx="7">
                  <c:v>Khammam</c:v>
                </c:pt>
                <c:pt idx="8">
                  <c:v>Mahabubnagar</c:v>
                </c:pt>
                <c:pt idx="9">
                  <c:v>Vikarabad</c:v>
                </c:pt>
                <c:pt idx="10">
                  <c:v>Suryapet</c:v>
                </c:pt>
                <c:pt idx="11">
                  <c:v>Karimnagar</c:v>
                </c:pt>
                <c:pt idx="12">
                  <c:v>Bhadradri Kothagudem</c:v>
                </c:pt>
                <c:pt idx="13">
                  <c:v>Siddipet</c:v>
                </c:pt>
                <c:pt idx="14">
                  <c:v>Kamareddy</c:v>
                </c:pt>
                <c:pt idx="15">
                  <c:v>Jagtial</c:v>
                </c:pt>
                <c:pt idx="16">
                  <c:v>Yadadri Bhuvanagiri</c:v>
                </c:pt>
                <c:pt idx="17">
                  <c:v>Nagarkurnool</c:v>
                </c:pt>
                <c:pt idx="18">
                  <c:v>Nirmal</c:v>
                </c:pt>
                <c:pt idx="19">
                  <c:v>Mahabubabad</c:v>
                </c:pt>
                <c:pt idx="20">
                  <c:v>Mancherial</c:v>
                </c:pt>
                <c:pt idx="21">
                  <c:v>Medak</c:v>
                </c:pt>
                <c:pt idx="22">
                  <c:v>Peddapalli</c:v>
                </c:pt>
                <c:pt idx="23">
                  <c:v>Jogulamba Gadwal</c:v>
                </c:pt>
                <c:pt idx="24">
                  <c:v>Adilabad</c:v>
                </c:pt>
                <c:pt idx="25">
                  <c:v>Jayashankar Bhupalpally</c:v>
                </c:pt>
                <c:pt idx="26">
                  <c:v>Rajanna Sircilla</c:v>
                </c:pt>
                <c:pt idx="27">
                  <c:v>Wanaparthy</c:v>
                </c:pt>
                <c:pt idx="28">
                  <c:v>Jangoan</c:v>
                </c:pt>
                <c:pt idx="29">
                  <c:v>Kumurambheem Asifabad</c:v>
                </c:pt>
              </c:strCache>
            </c:strRef>
          </c:cat>
          <c:val>
            <c:numRef>
              <c:f>'Pivot Table'!$AJ$11:$AJ$41</c:f>
              <c:numCache>
                <c:formatCode>#,##0,\ "k"</c:formatCode>
                <c:ptCount val="30"/>
                <c:pt idx="0">
                  <c:v>196428</c:v>
                </c:pt>
                <c:pt idx="1">
                  <c:v>232514</c:v>
                </c:pt>
                <c:pt idx="2">
                  <c:v>254022</c:v>
                </c:pt>
                <c:pt idx="3">
                  <c:v>52080</c:v>
                </c:pt>
                <c:pt idx="4">
                  <c:v>24764</c:v>
                </c:pt>
                <c:pt idx="5">
                  <c:v>24407</c:v>
                </c:pt>
                <c:pt idx="6">
                  <c:v>20825</c:v>
                </c:pt>
                <c:pt idx="7">
                  <c:v>23911</c:v>
                </c:pt>
                <c:pt idx="8">
                  <c:v>14873</c:v>
                </c:pt>
                <c:pt idx="9">
                  <c:v>19373</c:v>
                </c:pt>
                <c:pt idx="10">
                  <c:v>12185</c:v>
                </c:pt>
                <c:pt idx="11">
                  <c:v>20201</c:v>
                </c:pt>
                <c:pt idx="12">
                  <c:v>15053</c:v>
                </c:pt>
                <c:pt idx="13">
                  <c:v>13115</c:v>
                </c:pt>
                <c:pt idx="14">
                  <c:v>9004</c:v>
                </c:pt>
                <c:pt idx="15">
                  <c:v>9347</c:v>
                </c:pt>
                <c:pt idx="16">
                  <c:v>12453</c:v>
                </c:pt>
                <c:pt idx="17">
                  <c:v>7488</c:v>
                </c:pt>
                <c:pt idx="18">
                  <c:v>7325</c:v>
                </c:pt>
                <c:pt idx="19">
                  <c:v>5000</c:v>
                </c:pt>
                <c:pt idx="20">
                  <c:v>10216</c:v>
                </c:pt>
                <c:pt idx="21">
                  <c:v>8337</c:v>
                </c:pt>
                <c:pt idx="22">
                  <c:v>10176</c:v>
                </c:pt>
                <c:pt idx="23">
                  <c:v>3707</c:v>
                </c:pt>
                <c:pt idx="24">
                  <c:v>6448</c:v>
                </c:pt>
                <c:pt idx="25">
                  <c:v>6070</c:v>
                </c:pt>
                <c:pt idx="26">
                  <c:v>5376</c:v>
                </c:pt>
                <c:pt idx="27">
                  <c:v>4839</c:v>
                </c:pt>
                <c:pt idx="28">
                  <c:v>4687</c:v>
                </c:pt>
                <c:pt idx="29">
                  <c:v>2206</c:v>
                </c:pt>
              </c:numCache>
            </c:numRef>
          </c:val>
          <c:extLst>
            <c:ext xmlns:c16="http://schemas.microsoft.com/office/drawing/2014/chart" uri="{C3380CC4-5D6E-409C-BE32-E72D297353CC}">
              <c16:uniqueId val="{00000003-15DB-4FF3-BC13-13E686952CCB}"/>
            </c:ext>
          </c:extLst>
        </c:ser>
        <c:ser>
          <c:idx val="4"/>
          <c:order val="4"/>
          <c:tx>
            <c:strRef>
              <c:f>'Pivot Table'!$AK$10</c:f>
              <c:strCache>
                <c:ptCount val="1"/>
                <c:pt idx="0">
                  <c:v>Others</c:v>
                </c:pt>
              </c:strCache>
            </c:strRef>
          </c:tx>
          <c:spPr>
            <a:solidFill>
              <a:srgbClr val="66FFFF"/>
            </a:solidFill>
            <a:ln>
              <a:noFill/>
            </a:ln>
            <a:effectLst/>
          </c:spPr>
          <c:invertIfNegative val="0"/>
          <c:cat>
            <c:strRef>
              <c:f>'Pivot Table'!$AF$11:$AF$41</c:f>
              <c:strCache>
                <c:ptCount val="30"/>
                <c:pt idx="0">
                  <c:v>Hyderabad</c:v>
                </c:pt>
                <c:pt idx="1">
                  <c:v>Medchal_Malkajgiri</c:v>
                </c:pt>
                <c:pt idx="2">
                  <c:v>Rangareddy</c:v>
                </c:pt>
                <c:pt idx="3">
                  <c:v>Sangareddy</c:v>
                </c:pt>
                <c:pt idx="4">
                  <c:v>Nizamabad</c:v>
                </c:pt>
                <c:pt idx="5">
                  <c:v>Warangal</c:v>
                </c:pt>
                <c:pt idx="6">
                  <c:v>Nalgonda</c:v>
                </c:pt>
                <c:pt idx="7">
                  <c:v>Khammam</c:v>
                </c:pt>
                <c:pt idx="8">
                  <c:v>Mahabubnagar</c:v>
                </c:pt>
                <c:pt idx="9">
                  <c:v>Vikarabad</c:v>
                </c:pt>
                <c:pt idx="10">
                  <c:v>Suryapet</c:v>
                </c:pt>
                <c:pt idx="11">
                  <c:v>Karimnagar</c:v>
                </c:pt>
                <c:pt idx="12">
                  <c:v>Bhadradri Kothagudem</c:v>
                </c:pt>
                <c:pt idx="13">
                  <c:v>Siddipet</c:v>
                </c:pt>
                <c:pt idx="14">
                  <c:v>Kamareddy</c:v>
                </c:pt>
                <c:pt idx="15">
                  <c:v>Jagtial</c:v>
                </c:pt>
                <c:pt idx="16">
                  <c:v>Yadadri Bhuvanagiri</c:v>
                </c:pt>
                <c:pt idx="17">
                  <c:v>Nagarkurnool</c:v>
                </c:pt>
                <c:pt idx="18">
                  <c:v>Nirmal</c:v>
                </c:pt>
                <c:pt idx="19">
                  <c:v>Mahabubabad</c:v>
                </c:pt>
                <c:pt idx="20">
                  <c:v>Mancherial</c:v>
                </c:pt>
                <c:pt idx="21">
                  <c:v>Medak</c:v>
                </c:pt>
                <c:pt idx="22">
                  <c:v>Peddapalli</c:v>
                </c:pt>
                <c:pt idx="23">
                  <c:v>Jogulamba Gadwal</c:v>
                </c:pt>
                <c:pt idx="24">
                  <c:v>Adilabad</c:v>
                </c:pt>
                <c:pt idx="25">
                  <c:v>Jayashankar Bhupalpally</c:v>
                </c:pt>
                <c:pt idx="26">
                  <c:v>Rajanna Sircilla</c:v>
                </c:pt>
                <c:pt idx="27">
                  <c:v>Wanaparthy</c:v>
                </c:pt>
                <c:pt idx="28">
                  <c:v>Jangoan</c:v>
                </c:pt>
                <c:pt idx="29">
                  <c:v>Kumurambheem Asifabad</c:v>
                </c:pt>
              </c:strCache>
            </c:strRef>
          </c:cat>
          <c:val>
            <c:numRef>
              <c:f>'Pivot Table'!$AK$11:$AK$41</c:f>
              <c:numCache>
                <c:formatCode>#,##0,\ "k"</c:formatCode>
                <c:ptCount val="30"/>
                <c:pt idx="0">
                  <c:v>56812</c:v>
                </c:pt>
                <c:pt idx="1">
                  <c:v>71388</c:v>
                </c:pt>
                <c:pt idx="2">
                  <c:v>72509</c:v>
                </c:pt>
                <c:pt idx="3">
                  <c:v>19405</c:v>
                </c:pt>
                <c:pt idx="4">
                  <c:v>13044</c:v>
                </c:pt>
                <c:pt idx="5">
                  <c:v>15165</c:v>
                </c:pt>
                <c:pt idx="6">
                  <c:v>21607</c:v>
                </c:pt>
                <c:pt idx="7">
                  <c:v>15563</c:v>
                </c:pt>
                <c:pt idx="8">
                  <c:v>14104</c:v>
                </c:pt>
                <c:pt idx="9">
                  <c:v>9743</c:v>
                </c:pt>
                <c:pt idx="10">
                  <c:v>18216</c:v>
                </c:pt>
                <c:pt idx="11">
                  <c:v>19567</c:v>
                </c:pt>
                <c:pt idx="12">
                  <c:v>11446</c:v>
                </c:pt>
                <c:pt idx="13">
                  <c:v>9285</c:v>
                </c:pt>
                <c:pt idx="14">
                  <c:v>8663</c:v>
                </c:pt>
                <c:pt idx="15">
                  <c:v>6140</c:v>
                </c:pt>
                <c:pt idx="16">
                  <c:v>11109</c:v>
                </c:pt>
                <c:pt idx="17">
                  <c:v>12469</c:v>
                </c:pt>
                <c:pt idx="18">
                  <c:v>5358</c:v>
                </c:pt>
                <c:pt idx="19">
                  <c:v>11222</c:v>
                </c:pt>
                <c:pt idx="20">
                  <c:v>9899</c:v>
                </c:pt>
                <c:pt idx="21">
                  <c:v>9357</c:v>
                </c:pt>
                <c:pt idx="22">
                  <c:v>7203</c:v>
                </c:pt>
                <c:pt idx="23">
                  <c:v>4449</c:v>
                </c:pt>
                <c:pt idx="24">
                  <c:v>6978</c:v>
                </c:pt>
                <c:pt idx="25">
                  <c:v>5090</c:v>
                </c:pt>
                <c:pt idx="26">
                  <c:v>6160</c:v>
                </c:pt>
                <c:pt idx="27">
                  <c:v>5421</c:v>
                </c:pt>
                <c:pt idx="28">
                  <c:v>5560</c:v>
                </c:pt>
                <c:pt idx="29">
                  <c:v>5700</c:v>
                </c:pt>
              </c:numCache>
            </c:numRef>
          </c:val>
          <c:extLst>
            <c:ext xmlns:c16="http://schemas.microsoft.com/office/drawing/2014/chart" uri="{C3380CC4-5D6E-409C-BE32-E72D297353CC}">
              <c16:uniqueId val="{00000004-15DB-4FF3-BC13-13E686952CCB}"/>
            </c:ext>
          </c:extLst>
        </c:ser>
        <c:dLbls>
          <c:showLegendKey val="0"/>
          <c:showVal val="0"/>
          <c:showCatName val="0"/>
          <c:showSerName val="0"/>
          <c:showPercent val="0"/>
          <c:showBubbleSize val="0"/>
        </c:dLbls>
        <c:gapWidth val="150"/>
        <c:overlap val="100"/>
        <c:axId val="802449152"/>
        <c:axId val="822367920"/>
      </c:barChart>
      <c:catAx>
        <c:axId val="802449152"/>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367920"/>
        <c:crosses val="autoZero"/>
        <c:auto val="1"/>
        <c:lblAlgn val="ctr"/>
        <c:lblOffset val="100"/>
        <c:noMultiLvlLbl val="0"/>
      </c:catAx>
      <c:valAx>
        <c:axId val="822367920"/>
        <c:scaling>
          <c:orientation val="minMax"/>
        </c:scaling>
        <c:delete val="0"/>
        <c:axPos val="t"/>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2449152"/>
        <c:crosses val="autoZero"/>
        <c:crossBetween val="between"/>
      </c:valAx>
      <c:spPr>
        <a:noFill/>
        <a:ln>
          <a:noFill/>
        </a:ln>
        <a:effectLst/>
      </c:spPr>
    </c:plotArea>
    <c:legend>
      <c:legendPos val="r"/>
      <c:layout>
        <c:manualLayout>
          <c:xMode val="edge"/>
          <c:yMode val="edge"/>
          <c:x val="0.36828768739696721"/>
          <c:y val="0.7927822178133942"/>
          <c:w val="0.17401738293102498"/>
          <c:h val="0.15439446527316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Table!PivotTable21</c:name>
    <c:fmtId val="7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Times New Roman" panose="02020603050405020304" pitchFamily="18" charset="0"/>
                <a:cs typeface="Times New Roman" panose="02020603050405020304" pitchFamily="18" charset="0"/>
              </a:rPr>
              <a:t>Categorry Type</a:t>
            </a:r>
            <a:r>
              <a:rPr lang="en-IN" baseline="0">
                <a:solidFill>
                  <a:schemeClr val="bg1"/>
                </a:solidFill>
                <a:latin typeface="Times New Roman" panose="02020603050405020304" pitchFamily="18" charset="0"/>
                <a:cs typeface="Times New Roman" panose="02020603050405020304" pitchFamily="18" charset="0"/>
              </a:rPr>
              <a:t> Vehicles</a:t>
            </a:r>
            <a:endParaRPr lang="en-IN">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gradFill>
            <a:gsLst>
              <a:gs pos="20000">
                <a:srgbClr val="66FFFF"/>
              </a:gs>
              <a:gs pos="94000">
                <a:srgbClr val="FF0000"/>
              </a:gs>
            </a:gsLst>
            <a:lin ang="16200000" scaled="1"/>
          </a:gradFill>
          <a:ln w="19050">
            <a:solidFill>
              <a:srgbClr val="66FFFF"/>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a:gsLst>
              <a:gs pos="20000">
                <a:srgbClr val="66FFFF"/>
              </a:gs>
              <a:gs pos="94000">
                <a:srgbClr val="FF0000"/>
              </a:gs>
            </a:gsLst>
            <a:lin ang="16200000" scaled="1"/>
          </a:gradFill>
          <a:ln w="19050">
            <a:solidFill>
              <a:srgbClr val="66FFFF"/>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r>
                  <a:rPr lang="en-US" baseline="0">
                    <a:solidFill>
                      <a:schemeClr val="bg1"/>
                    </a:solidFill>
                    <a:latin typeface="Times New Roman" panose="02020603050405020304" pitchFamily="18" charset="0"/>
                    <a:cs typeface="Times New Roman" panose="02020603050405020304" pitchFamily="18" charset="0"/>
                  </a:rPr>
                  <a:t>Transport
</a:t>
                </a:r>
                <a:fld id="{6AA71216-B59C-4EAD-B753-F508552CB8BF}" type="PERCENTAGE">
                  <a:rPr lang="en-US" baseline="0">
                    <a:solidFill>
                      <a:schemeClr val="bg1"/>
                    </a:solidFill>
                    <a:latin typeface="Times New Roman" panose="02020603050405020304" pitchFamily="18" charset="0"/>
                    <a:cs typeface="Times New Roman" panose="02020603050405020304" pitchFamily="18" charset="0"/>
                  </a:rPr>
                  <a:pPr>
                    <a:defRPr>
                      <a:latin typeface="Times New Roman" panose="02020603050405020304" pitchFamily="18" charset="0"/>
                      <a:cs typeface="Times New Roman" panose="02020603050405020304" pitchFamily="18" charset="0"/>
                    </a:defRPr>
                  </a:pPr>
                  <a:t>[PERCENTAGE]</a:t>
                </a:fld>
                <a:endParaRPr lang="en-US" baseline="0">
                  <a:solidFill>
                    <a:schemeClr val="bg1"/>
                  </a:solidFill>
                  <a:latin typeface="Times New Roman" panose="02020603050405020304" pitchFamily="18" charset="0"/>
                  <a:cs typeface="Times New Roman" panose="02020603050405020304" pitchFamily="18" charset="0"/>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gradFill>
            <a:gsLst>
              <a:gs pos="100000">
                <a:srgbClr val="0033CC"/>
              </a:gs>
              <a:gs pos="0">
                <a:srgbClr val="FF6C8F"/>
              </a:gs>
            </a:gsLst>
            <a:lin ang="16200000" scaled="1"/>
          </a:gradFill>
          <a:ln w="19050">
            <a:solidFill>
              <a:srgbClr val="66FFFF"/>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r>
                  <a:rPr lang="en-US" baseline="0">
                    <a:solidFill>
                      <a:schemeClr val="bg1"/>
                    </a:solidFill>
                  </a:rPr>
                  <a:t>Non Transport
</a:t>
                </a:r>
                <a:fld id="{C58A20A4-DF8A-4A21-8C59-7FECA77DE80B}" type="PERCENTAGE">
                  <a:rPr lang="en-US" baseline="0">
                    <a:solidFill>
                      <a:schemeClr val="bg1"/>
                    </a:solidFill>
                  </a:rPr>
                  <a:pPr>
                    <a:defRPr>
                      <a:latin typeface="Times New Roman" panose="02020603050405020304" pitchFamily="18" charset="0"/>
                      <a:cs typeface="Times New Roman" panose="02020603050405020304" pitchFamily="18" charset="0"/>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1265737715007605"/>
                  <c:h val="0.17591041436139632"/>
                </c:manualLayout>
              </c15:layout>
              <c15:dlblFieldTable/>
              <c15:showDataLabelsRange val="0"/>
            </c:ext>
          </c:extLst>
        </c:dLbl>
      </c:pivotFmt>
    </c:pivotFmts>
    <c:plotArea>
      <c:layout/>
      <c:doughnutChart>
        <c:varyColors val="1"/>
        <c:ser>
          <c:idx val="0"/>
          <c:order val="0"/>
          <c:tx>
            <c:strRef>
              <c:f>'Pivot Table'!$BF$3</c:f>
              <c:strCache>
                <c:ptCount val="1"/>
                <c:pt idx="0">
                  <c:v>Total</c:v>
                </c:pt>
              </c:strCache>
            </c:strRef>
          </c:tx>
          <c:spPr>
            <a:gradFill>
              <a:gsLst>
                <a:gs pos="20000">
                  <a:srgbClr val="66FFFF"/>
                </a:gs>
                <a:gs pos="94000">
                  <a:srgbClr val="FF0000"/>
                </a:gs>
              </a:gsLst>
              <a:lin ang="16200000" scaled="1"/>
            </a:gradFill>
            <a:ln>
              <a:solidFill>
                <a:srgbClr val="66FFFF"/>
              </a:solidFill>
            </a:ln>
          </c:spPr>
          <c:dPt>
            <c:idx val="0"/>
            <c:bubble3D val="0"/>
            <c:spPr>
              <a:gradFill>
                <a:gsLst>
                  <a:gs pos="20000">
                    <a:srgbClr val="66FFFF"/>
                  </a:gs>
                  <a:gs pos="94000">
                    <a:srgbClr val="FF0000"/>
                  </a:gs>
                </a:gsLst>
                <a:lin ang="16200000" scaled="1"/>
              </a:gradFill>
              <a:ln w="19050">
                <a:solidFill>
                  <a:srgbClr val="66FFFF"/>
                </a:solidFill>
              </a:ln>
              <a:effectLst/>
            </c:spPr>
            <c:extLst>
              <c:ext xmlns:c16="http://schemas.microsoft.com/office/drawing/2014/chart" uri="{C3380CC4-5D6E-409C-BE32-E72D297353CC}">
                <c16:uniqueId val="{00000001-1750-484E-B3DF-5DD6EB1B8B61}"/>
              </c:ext>
            </c:extLst>
          </c:dPt>
          <c:dPt>
            <c:idx val="1"/>
            <c:bubble3D val="0"/>
            <c:spPr>
              <a:gradFill>
                <a:gsLst>
                  <a:gs pos="100000">
                    <a:srgbClr val="0033CC"/>
                  </a:gs>
                  <a:gs pos="0">
                    <a:srgbClr val="FF6C8F"/>
                  </a:gs>
                </a:gsLst>
                <a:lin ang="16200000" scaled="1"/>
              </a:gradFill>
              <a:ln w="19050">
                <a:solidFill>
                  <a:srgbClr val="66FFFF"/>
                </a:solidFill>
              </a:ln>
              <a:effectLst/>
            </c:spPr>
            <c:extLst>
              <c:ext xmlns:c16="http://schemas.microsoft.com/office/drawing/2014/chart" uri="{C3380CC4-5D6E-409C-BE32-E72D297353CC}">
                <c16:uniqueId val="{00000003-1750-484E-B3DF-5DD6EB1B8B61}"/>
              </c:ext>
            </c:extLst>
          </c:dPt>
          <c:dLbls>
            <c:dLbl>
              <c:idx val="0"/>
              <c:tx>
                <c:rich>
                  <a:bodyPr/>
                  <a:lstStyle/>
                  <a:p>
                    <a:r>
                      <a:rPr lang="en-US" baseline="0">
                        <a:solidFill>
                          <a:schemeClr val="bg1"/>
                        </a:solidFill>
                        <a:latin typeface="Times New Roman" panose="02020603050405020304" pitchFamily="18" charset="0"/>
                        <a:cs typeface="Times New Roman" panose="02020603050405020304" pitchFamily="18" charset="0"/>
                      </a:rPr>
                      <a:t>Transport
</a:t>
                    </a:r>
                    <a:fld id="{6AA71216-B59C-4EAD-B753-F508552CB8BF}" type="PERCENTAGE">
                      <a:rPr lang="en-US" baseline="0">
                        <a:solidFill>
                          <a:schemeClr val="bg1"/>
                        </a:solidFill>
                        <a:latin typeface="Times New Roman" panose="02020603050405020304" pitchFamily="18" charset="0"/>
                        <a:cs typeface="Times New Roman" panose="02020603050405020304" pitchFamily="18" charset="0"/>
                      </a:rPr>
                      <a:pPr/>
                      <a:t>[PERCENTAGE]</a:t>
                    </a:fld>
                    <a:endParaRPr lang="en-US" baseline="0">
                      <a:solidFill>
                        <a:schemeClr val="bg1"/>
                      </a:solidFill>
                      <a:latin typeface="Times New Roman" panose="02020603050405020304" pitchFamily="18" charset="0"/>
                      <a:cs typeface="Times New Roman" panose="02020603050405020304" pitchFamily="18" charset="0"/>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750-484E-B3DF-5DD6EB1B8B61}"/>
                </c:ext>
              </c:extLst>
            </c:dLbl>
            <c:dLbl>
              <c:idx val="1"/>
              <c:tx>
                <c:rich>
                  <a:bodyPr/>
                  <a:lstStyle/>
                  <a:p>
                    <a:r>
                      <a:rPr lang="en-US" baseline="0">
                        <a:solidFill>
                          <a:schemeClr val="bg1"/>
                        </a:solidFill>
                      </a:rPr>
                      <a:t>Non Transport
</a:t>
                    </a:r>
                    <a:fld id="{C58A20A4-DF8A-4A21-8C59-7FECA77DE80B}"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layout>
                    <c:manualLayout>
                      <c:w val="0.41265737715007605"/>
                      <c:h val="0.17591041436139632"/>
                    </c:manualLayout>
                  </c15:layout>
                  <c15:dlblFieldTable/>
                  <c15:showDataLabelsRange val="0"/>
                </c:ext>
                <c:ext xmlns:c16="http://schemas.microsoft.com/office/drawing/2014/chart" uri="{C3380CC4-5D6E-409C-BE32-E72D297353CC}">
                  <c16:uniqueId val="{00000003-1750-484E-B3DF-5DD6EB1B8B6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Table'!$BE$4:$BE$5</c:f>
              <c:strCache>
                <c:ptCount val="2"/>
                <c:pt idx="0">
                  <c:v>Sum of category_Transport</c:v>
                </c:pt>
                <c:pt idx="1">
                  <c:v>Sum of category_Non-Transport</c:v>
                </c:pt>
              </c:strCache>
            </c:strRef>
          </c:cat>
          <c:val>
            <c:numRef>
              <c:f>'Pivot Table'!$BF$4:$BF$5</c:f>
              <c:numCache>
                <c:formatCode>General</c:formatCode>
                <c:ptCount val="2"/>
                <c:pt idx="0">
                  <c:v>599064</c:v>
                </c:pt>
                <c:pt idx="1">
                  <c:v>6066871</c:v>
                </c:pt>
              </c:numCache>
            </c:numRef>
          </c:val>
          <c:extLst>
            <c:ext xmlns:c16="http://schemas.microsoft.com/office/drawing/2014/chart" uri="{C3380CC4-5D6E-409C-BE32-E72D297353CC}">
              <c16:uniqueId val="{00000004-1750-484E-B3DF-5DD6EB1B8B61}"/>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Table!PivotTable18</c:name>
    <c:fmtId val="8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bg1"/>
                </a:solidFill>
                <a:effectLst/>
                <a:latin typeface="Times New Roman" panose="02020603050405020304" pitchFamily="18" charset="0"/>
                <a:cs typeface="Times New Roman" panose="02020603050405020304" pitchFamily="18" charset="0"/>
              </a:rPr>
              <a:t>D</a:t>
            </a:r>
            <a:r>
              <a:rPr lang="en-IN" sz="1400" b="0" i="0" u="none" strike="noStrike" baseline="0">
                <a:solidFill>
                  <a:schemeClr val="bg1"/>
                </a:solidFill>
                <a:effectLst/>
                <a:latin typeface="Times New Roman" panose="02020603050405020304" pitchFamily="18" charset="0"/>
                <a:cs typeface="Times New Roman" panose="02020603050405020304" pitchFamily="18" charset="0"/>
              </a:rPr>
              <a:t>istricts characterized by a prevailing inclination towards a particular type of vehicle, namely "motorcycles."</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1426071741033"/>
          <c:y val="0.24939596092155147"/>
          <c:w val="0.68553018372703411"/>
          <c:h val="0.65869998771389959"/>
        </c:manualLayout>
      </c:layout>
      <c:barChart>
        <c:barDir val="col"/>
        <c:grouping val="clustered"/>
        <c:varyColors val="0"/>
        <c:ser>
          <c:idx val="0"/>
          <c:order val="0"/>
          <c:tx>
            <c:strRef>
              <c:f>'Pivot Table'!$AO$10:$AO$11</c:f>
              <c:strCache>
                <c:ptCount val="1"/>
                <c:pt idx="0">
                  <c:v>2022</c:v>
                </c:pt>
              </c:strCache>
            </c:strRef>
          </c:tx>
          <c:spPr>
            <a:blipFill>
              <a:blip xmlns:r="http://schemas.openxmlformats.org/officeDocument/2006/relationships" r:embed="rId3"/>
              <a:stretch>
                <a:fillRect/>
              </a:stretch>
            </a:blipFill>
            <a:ln>
              <a:noFill/>
            </a:ln>
            <a:effectLst/>
          </c:spPr>
          <c:invertIfNegative val="0"/>
          <c:cat>
            <c:strRef>
              <c:f>'Pivot Table'!$AN$12:$AN$15</c:f>
              <c:strCache>
                <c:ptCount val="3"/>
                <c:pt idx="0">
                  <c:v>Hyderabad</c:v>
                </c:pt>
                <c:pt idx="1">
                  <c:v>Medchal_Malkajgiri</c:v>
                </c:pt>
                <c:pt idx="2">
                  <c:v>Rangareddy</c:v>
                </c:pt>
              </c:strCache>
            </c:strRef>
          </c:cat>
          <c:val>
            <c:numRef>
              <c:f>'Pivot Table'!$AO$12:$AO$15</c:f>
              <c:numCache>
                <c:formatCode>General</c:formatCode>
                <c:ptCount val="3"/>
                <c:pt idx="0">
                  <c:v>195932</c:v>
                </c:pt>
                <c:pt idx="1">
                  <c:v>157648</c:v>
                </c:pt>
                <c:pt idx="2">
                  <c:v>133701</c:v>
                </c:pt>
              </c:numCache>
            </c:numRef>
          </c:val>
          <c:extLst>
            <c:ext xmlns:c16="http://schemas.microsoft.com/office/drawing/2014/chart" uri="{C3380CC4-5D6E-409C-BE32-E72D297353CC}">
              <c16:uniqueId val="{00000004-75EE-4488-8FB6-E844CC075FA6}"/>
            </c:ext>
          </c:extLst>
        </c:ser>
        <c:dLbls>
          <c:showLegendKey val="0"/>
          <c:showVal val="0"/>
          <c:showCatName val="0"/>
          <c:showSerName val="0"/>
          <c:showPercent val="0"/>
          <c:showBubbleSize val="0"/>
        </c:dLbls>
        <c:gapWidth val="219"/>
        <c:overlap val="-27"/>
        <c:axId val="827012448"/>
        <c:axId val="878370304"/>
      </c:barChart>
      <c:catAx>
        <c:axId val="827012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878370304"/>
        <c:crosses val="autoZero"/>
        <c:auto val="1"/>
        <c:lblAlgn val="ctr"/>
        <c:lblOffset val="100"/>
        <c:noMultiLvlLbl val="0"/>
      </c:catAx>
      <c:valAx>
        <c:axId val="878370304"/>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82701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Table!PivotTable9</c:name>
    <c:fmtId val="7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bg1"/>
                </a:solidFill>
                <a:effectLst/>
                <a:latin typeface="Times New Roman" panose="02020603050405020304" pitchFamily="18" charset="0"/>
                <a:cs typeface="Times New Roman" panose="02020603050405020304" pitchFamily="18" charset="0"/>
              </a:rPr>
              <a:t>Three districts with the highest vehicle sales</a:t>
            </a:r>
            <a:endParaRPr lang="en-IN">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a:gsLst>
              <a:gs pos="0">
                <a:srgbClr val="0033CC"/>
              </a:gs>
              <a:gs pos="94000">
                <a:srgbClr val="FF0000"/>
              </a:gs>
            </a:gsLst>
            <a:lin ang="16200000" scaled="1"/>
          </a:gradFill>
          <a:ln w="47625">
            <a:solidFill>
              <a:srgbClr val="7E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Table'!$CM$3</c:f>
              <c:strCache>
                <c:ptCount val="1"/>
                <c:pt idx="0">
                  <c:v>Fueltype2022</c:v>
                </c:pt>
              </c:strCache>
            </c:strRef>
          </c:tx>
          <c:spPr>
            <a:gradFill>
              <a:gsLst>
                <a:gs pos="0">
                  <a:srgbClr val="0033CC"/>
                </a:gs>
                <a:gs pos="94000">
                  <a:srgbClr val="FF0000"/>
                </a:gs>
              </a:gsLst>
              <a:lin ang="16200000" scaled="1"/>
            </a:gradFill>
            <a:ln w="47625">
              <a:solidFill>
                <a:srgbClr val="7E0000"/>
              </a:solidFill>
            </a:ln>
            <a:effectLst/>
          </c:spPr>
          <c:cat>
            <c:strRef>
              <c:f>'Pivot Table'!$CK$4:$CK$7</c:f>
              <c:strCache>
                <c:ptCount val="3"/>
                <c:pt idx="0">
                  <c:v>Hyderabad</c:v>
                </c:pt>
                <c:pt idx="1">
                  <c:v>Medchal_Malkajgiri</c:v>
                </c:pt>
                <c:pt idx="2">
                  <c:v>Rangareddy</c:v>
                </c:pt>
              </c:strCache>
            </c:strRef>
          </c:cat>
          <c:val>
            <c:numRef>
              <c:f>'Pivot Table'!$CM$4:$CM$7</c:f>
              <c:numCache>
                <c:formatCode>General</c:formatCode>
                <c:ptCount val="3"/>
                <c:pt idx="0">
                  <c:v>271211</c:v>
                </c:pt>
                <c:pt idx="1">
                  <c:v>241429</c:v>
                </c:pt>
                <c:pt idx="2">
                  <c:v>241738</c:v>
                </c:pt>
              </c:numCache>
            </c:numRef>
          </c:val>
          <c:extLst>
            <c:ext xmlns:c16="http://schemas.microsoft.com/office/drawing/2014/chart" uri="{C3380CC4-5D6E-409C-BE32-E72D297353CC}">
              <c16:uniqueId val="{00000000-EA11-4170-AB26-EBBD4241C093}"/>
            </c:ext>
          </c:extLst>
        </c:ser>
        <c:dLbls>
          <c:showLegendKey val="0"/>
          <c:showVal val="0"/>
          <c:showCatName val="0"/>
          <c:showSerName val="0"/>
          <c:showPercent val="0"/>
          <c:showBubbleSize val="0"/>
        </c:dLbls>
        <c:axId val="833006592"/>
        <c:axId val="878393344"/>
      </c:areaChart>
      <c:barChart>
        <c:barDir val="col"/>
        <c:grouping val="clustered"/>
        <c:varyColors val="0"/>
        <c:ser>
          <c:idx val="0"/>
          <c:order val="0"/>
          <c:tx>
            <c:strRef>
              <c:f>'Pivot Table'!$CL$3</c:f>
              <c:strCache>
                <c:ptCount val="1"/>
                <c:pt idx="0">
                  <c:v>Fueltype2021</c:v>
                </c:pt>
              </c:strCache>
            </c:strRef>
          </c:tx>
          <c:spPr>
            <a:blipFill>
              <a:blip xmlns:r="http://schemas.openxmlformats.org/officeDocument/2006/relationships" r:embed="rId3"/>
              <a:stretch>
                <a:fillRect/>
              </a:stretch>
            </a:blipFill>
            <a:ln>
              <a:noFill/>
            </a:ln>
            <a:effectLst/>
          </c:spPr>
          <c:invertIfNegative val="0"/>
          <c:cat>
            <c:strRef>
              <c:f>'Pivot Table'!$CK$4:$CK$7</c:f>
              <c:strCache>
                <c:ptCount val="3"/>
                <c:pt idx="0">
                  <c:v>Hyderabad</c:v>
                </c:pt>
                <c:pt idx="1">
                  <c:v>Medchal_Malkajgiri</c:v>
                </c:pt>
                <c:pt idx="2">
                  <c:v>Rangareddy</c:v>
                </c:pt>
              </c:strCache>
            </c:strRef>
          </c:cat>
          <c:val>
            <c:numRef>
              <c:f>'Pivot Table'!$CL$4:$CL$7</c:f>
              <c:numCache>
                <c:formatCode>General</c:formatCode>
                <c:ptCount val="3"/>
                <c:pt idx="0">
                  <c:v>258941</c:v>
                </c:pt>
                <c:pt idx="1">
                  <c:v>236186</c:v>
                </c:pt>
                <c:pt idx="2">
                  <c:v>214833</c:v>
                </c:pt>
              </c:numCache>
            </c:numRef>
          </c:val>
          <c:extLst>
            <c:ext xmlns:c16="http://schemas.microsoft.com/office/drawing/2014/chart" uri="{C3380CC4-5D6E-409C-BE32-E72D297353CC}">
              <c16:uniqueId val="{00000001-EA11-4170-AB26-EBBD4241C093}"/>
            </c:ext>
          </c:extLst>
        </c:ser>
        <c:dLbls>
          <c:showLegendKey val="0"/>
          <c:showVal val="0"/>
          <c:showCatName val="0"/>
          <c:showSerName val="0"/>
          <c:showPercent val="0"/>
          <c:showBubbleSize val="0"/>
        </c:dLbls>
        <c:gapWidth val="219"/>
        <c:axId val="833006592"/>
        <c:axId val="878393344"/>
      </c:barChart>
      <c:catAx>
        <c:axId val="8330065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878393344"/>
        <c:crosses val="autoZero"/>
        <c:auto val="1"/>
        <c:lblAlgn val="ctr"/>
        <c:lblOffset val="100"/>
        <c:noMultiLvlLbl val="0"/>
      </c:catAx>
      <c:valAx>
        <c:axId val="878393344"/>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83300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Table!PivotTable15</c:name>
    <c:fmtId val="7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bg1"/>
                </a:solidFill>
                <a:effectLst/>
                <a:latin typeface="Times New Roman" panose="02020603050405020304" pitchFamily="18" charset="0"/>
                <a:cs typeface="Times New Roman" panose="02020603050405020304" pitchFamily="18" charset="0"/>
              </a:rPr>
              <a:t>Three districts with the lowest vehicle sales</a:t>
            </a:r>
            <a:endParaRPr lang="en-IN">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
                <a:srgbClr val="000066">
                  <a:alpha val="28000"/>
                </a:srgbClr>
              </a:gs>
              <a:gs pos="94828">
                <a:srgbClr val="66FFFF"/>
              </a:gs>
              <a:gs pos="23000">
                <a:srgbClr val="002060">
                  <a:alpha val="57000"/>
                </a:srgbClr>
              </a:gs>
            </a:gsLst>
            <a:lin ang="16200000" scaled="1"/>
          </a:gradFill>
          <a:ln w="476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Table'!$CM$15</c:f>
              <c:strCache>
                <c:ptCount val="1"/>
                <c:pt idx="0">
                  <c:v>Fueltype2022</c:v>
                </c:pt>
              </c:strCache>
            </c:strRef>
          </c:tx>
          <c:spPr>
            <a:gradFill>
              <a:gsLst>
                <a:gs pos="1000">
                  <a:srgbClr val="000066">
                    <a:alpha val="28000"/>
                  </a:srgbClr>
                </a:gs>
                <a:gs pos="94828">
                  <a:srgbClr val="66FFFF"/>
                </a:gs>
                <a:gs pos="23000">
                  <a:srgbClr val="002060">
                    <a:alpha val="57000"/>
                  </a:srgbClr>
                </a:gs>
              </a:gsLst>
              <a:lin ang="16200000" scaled="1"/>
            </a:gradFill>
            <a:ln w="47625">
              <a:solidFill>
                <a:srgbClr val="002060"/>
              </a:solidFill>
            </a:ln>
            <a:effectLst/>
          </c:spPr>
          <c:cat>
            <c:strRef>
              <c:f>'Pivot Table'!$CK$16:$CK$19</c:f>
              <c:strCache>
                <c:ptCount val="3"/>
                <c:pt idx="0">
                  <c:v>Jangoan</c:v>
                </c:pt>
                <c:pt idx="1">
                  <c:v>Kumurambheem Asifabad</c:v>
                </c:pt>
                <c:pt idx="2">
                  <c:v>Rajanna Sircilla</c:v>
                </c:pt>
              </c:strCache>
            </c:strRef>
          </c:cat>
          <c:val>
            <c:numRef>
              <c:f>'Pivot Table'!$CM$16:$CM$19</c:f>
              <c:numCache>
                <c:formatCode>General</c:formatCode>
                <c:ptCount val="3"/>
                <c:pt idx="0">
                  <c:v>12160</c:v>
                </c:pt>
                <c:pt idx="1">
                  <c:v>8583</c:v>
                </c:pt>
                <c:pt idx="2">
                  <c:v>11113</c:v>
                </c:pt>
              </c:numCache>
            </c:numRef>
          </c:val>
          <c:extLst>
            <c:ext xmlns:c16="http://schemas.microsoft.com/office/drawing/2014/chart" uri="{C3380CC4-5D6E-409C-BE32-E72D297353CC}">
              <c16:uniqueId val="{00000000-A0D7-46B2-AF9D-49937A9C605B}"/>
            </c:ext>
          </c:extLst>
        </c:ser>
        <c:dLbls>
          <c:showLegendKey val="0"/>
          <c:showVal val="0"/>
          <c:showCatName val="0"/>
          <c:showSerName val="0"/>
          <c:showPercent val="0"/>
          <c:showBubbleSize val="0"/>
        </c:dLbls>
        <c:axId val="776922016"/>
        <c:axId val="878374144"/>
      </c:areaChart>
      <c:barChart>
        <c:barDir val="col"/>
        <c:grouping val="clustered"/>
        <c:varyColors val="0"/>
        <c:ser>
          <c:idx val="0"/>
          <c:order val="0"/>
          <c:tx>
            <c:strRef>
              <c:f>'Pivot Table'!$CL$15</c:f>
              <c:strCache>
                <c:ptCount val="1"/>
                <c:pt idx="0">
                  <c:v>Fueltype2021</c:v>
                </c:pt>
              </c:strCache>
            </c:strRef>
          </c:tx>
          <c:spPr>
            <a:blipFill>
              <a:blip xmlns:r="http://schemas.openxmlformats.org/officeDocument/2006/relationships" r:embed="rId3"/>
              <a:stretch>
                <a:fillRect/>
              </a:stretch>
            </a:blipFill>
            <a:ln>
              <a:noFill/>
            </a:ln>
            <a:effectLst/>
          </c:spPr>
          <c:invertIfNegative val="0"/>
          <c:cat>
            <c:strRef>
              <c:f>'Pivot Table'!$CK$16:$CK$19</c:f>
              <c:strCache>
                <c:ptCount val="3"/>
                <c:pt idx="0">
                  <c:v>Jangoan</c:v>
                </c:pt>
                <c:pt idx="1">
                  <c:v>Kumurambheem Asifabad</c:v>
                </c:pt>
                <c:pt idx="2">
                  <c:v>Rajanna Sircilla</c:v>
                </c:pt>
              </c:strCache>
            </c:strRef>
          </c:cat>
          <c:val>
            <c:numRef>
              <c:f>'Pivot Table'!$CL$16:$CL$19</c:f>
              <c:numCache>
                <c:formatCode>General</c:formatCode>
                <c:ptCount val="3"/>
                <c:pt idx="0">
                  <c:v>17071</c:v>
                </c:pt>
                <c:pt idx="1">
                  <c:v>11980</c:v>
                </c:pt>
                <c:pt idx="2">
                  <c:v>16868</c:v>
                </c:pt>
              </c:numCache>
            </c:numRef>
          </c:val>
          <c:extLst>
            <c:ext xmlns:c16="http://schemas.microsoft.com/office/drawing/2014/chart" uri="{C3380CC4-5D6E-409C-BE32-E72D297353CC}">
              <c16:uniqueId val="{00000001-A0D7-46B2-AF9D-49937A9C605B}"/>
            </c:ext>
          </c:extLst>
        </c:ser>
        <c:dLbls>
          <c:showLegendKey val="0"/>
          <c:showVal val="0"/>
          <c:showCatName val="0"/>
          <c:showSerName val="0"/>
          <c:showPercent val="0"/>
          <c:showBubbleSize val="0"/>
        </c:dLbls>
        <c:gapWidth val="219"/>
        <c:overlap val="-27"/>
        <c:axId val="776922016"/>
        <c:axId val="878374144"/>
      </c:barChart>
      <c:catAx>
        <c:axId val="7769220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878374144"/>
        <c:crosses val="autoZero"/>
        <c:auto val="1"/>
        <c:lblAlgn val="ctr"/>
        <c:lblOffset val="100"/>
        <c:noMultiLvlLbl val="0"/>
      </c:catAx>
      <c:valAx>
        <c:axId val="878374144"/>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77692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Analysis.xlsx]Tipasspivot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bg1"/>
                </a:solidFill>
                <a:effectLst/>
                <a:latin typeface="Times New Roman" panose="02020603050405020304" pitchFamily="18" charset="0"/>
                <a:cs typeface="Times New Roman" panose="02020603050405020304" pitchFamily="18" charset="0"/>
              </a:rPr>
              <a:t>Top 5 foremost sectors, in terms of investment, during the fiscal year 2022</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gradFill>
            <a:gsLst>
              <a:gs pos="5000">
                <a:srgbClr val="1D1D3C"/>
              </a:gs>
              <a:gs pos="100000">
                <a:srgbClr val="002060"/>
              </a:gs>
            </a:gsLst>
            <a:lin ang="0" scaled="1"/>
          </a:gradFill>
          <a:ln w="12700">
            <a:solidFill>
              <a:srgbClr val="5FDEE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24000">
                <a:srgbClr val="000066"/>
              </a:gs>
              <a:gs pos="100000">
                <a:srgbClr val="000066"/>
              </a:gs>
              <a:gs pos="77000">
                <a:srgbClr val="0033CC"/>
              </a:gs>
            </a:gsLst>
            <a:lin ang="0" scaled="1"/>
          </a:gradFill>
          <a:ln w="12700">
            <a:solidFill>
              <a:srgbClr val="5FDEEB"/>
            </a:solidFill>
          </a:ln>
          <a:effectLst/>
        </c:spPr>
        <c:dLbl>
          <c:idx val="0"/>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5000">
                <a:srgbClr val="FFFF00"/>
              </a:gs>
              <a:gs pos="100000">
                <a:srgbClr val="FF0000"/>
              </a:gs>
            </a:gsLst>
            <a:lin ang="0" scaled="1"/>
          </a:gradFill>
          <a:ln w="12700">
            <a:solidFill>
              <a:srgbClr val="5FDEEB"/>
            </a:solidFill>
          </a:ln>
          <a:effectLst/>
        </c:spPr>
        <c:dLbl>
          <c:idx val="0"/>
          <c:layout>
            <c:manualLayout>
              <c:x val="-0.10277777777777779"/>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rgbClr val="FF6C8F"/>
              </a:gs>
              <a:gs pos="100000">
                <a:srgbClr val="0033CC"/>
              </a:gs>
            </a:gsLst>
            <a:lin ang="5400000" scaled="1"/>
            <a:tileRect/>
          </a:gradFill>
          <a:ln w="12700">
            <a:solidFill>
              <a:srgbClr val="5FDEEB"/>
            </a:solidFill>
          </a:ln>
          <a:effectLst/>
        </c:spPr>
        <c:dLbl>
          <c:idx val="0"/>
          <c:layout>
            <c:manualLayout>
              <c:x val="-7.222222222222221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5000">
                <a:srgbClr val="92D050"/>
              </a:gs>
              <a:gs pos="68000">
                <a:srgbClr val="003300"/>
              </a:gs>
            </a:gsLst>
            <a:lin ang="8100000" scaled="1"/>
            <a:tileRect/>
          </a:gradFill>
          <a:ln w="12700">
            <a:solidFill>
              <a:srgbClr val="5FDEEB"/>
            </a:solidFill>
          </a:ln>
          <a:effectLst/>
        </c:spPr>
        <c:dLbl>
          <c:idx val="0"/>
          <c:layout>
            <c:manualLayout>
              <c:x val="-8.0555555555555575E-2"/>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5000">
                <a:srgbClr val="1D1D3C"/>
              </a:gs>
              <a:gs pos="100000">
                <a:srgbClr val="002060"/>
              </a:gs>
            </a:gsLst>
            <a:lin ang="0" scaled="1"/>
          </a:gradFill>
          <a:ln w="12700">
            <a:solidFill>
              <a:srgbClr val="5FDEEB"/>
            </a:solidFill>
          </a:ln>
          <a:effectLst/>
        </c:spPr>
        <c:dLbl>
          <c:idx val="0"/>
          <c:layout>
            <c:manualLayout>
              <c:x val="0"/>
              <c:y val="-7.87037037037036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'Tipasspivot table'!$K$4</c:f>
              <c:strCache>
                <c:ptCount val="1"/>
                <c:pt idx="0">
                  <c:v>Total</c:v>
                </c:pt>
              </c:strCache>
            </c:strRef>
          </c:tx>
          <c:spPr>
            <a:gradFill>
              <a:gsLst>
                <a:gs pos="5000">
                  <a:srgbClr val="1D1D3C"/>
                </a:gs>
                <a:gs pos="100000">
                  <a:srgbClr val="002060"/>
                </a:gs>
              </a:gsLst>
              <a:lin ang="0" scaled="1"/>
            </a:gradFill>
            <a:ln w="12700">
              <a:solidFill>
                <a:srgbClr val="5FDEEB"/>
              </a:solidFill>
            </a:ln>
          </c:spPr>
          <c:dPt>
            <c:idx val="0"/>
            <c:bubble3D val="0"/>
            <c:spPr>
              <a:gradFill>
                <a:gsLst>
                  <a:gs pos="24000">
                    <a:srgbClr val="000066"/>
                  </a:gs>
                  <a:gs pos="100000">
                    <a:srgbClr val="000066"/>
                  </a:gs>
                  <a:gs pos="77000">
                    <a:srgbClr val="0033CC"/>
                  </a:gs>
                </a:gsLst>
                <a:lin ang="0" scaled="1"/>
              </a:gradFill>
              <a:ln w="12700">
                <a:solidFill>
                  <a:srgbClr val="5FDEEB"/>
                </a:solidFill>
              </a:ln>
              <a:effectLst/>
            </c:spPr>
            <c:extLst>
              <c:ext xmlns:c16="http://schemas.microsoft.com/office/drawing/2014/chart" uri="{C3380CC4-5D6E-409C-BE32-E72D297353CC}">
                <c16:uniqueId val="{00000001-6FCF-409A-9690-B026C16320E5}"/>
              </c:ext>
            </c:extLst>
          </c:dPt>
          <c:dPt>
            <c:idx val="1"/>
            <c:bubble3D val="0"/>
            <c:spPr>
              <a:gradFill>
                <a:gsLst>
                  <a:gs pos="5000">
                    <a:srgbClr val="FFFF00"/>
                  </a:gs>
                  <a:gs pos="100000">
                    <a:srgbClr val="FF0000"/>
                  </a:gs>
                </a:gsLst>
                <a:lin ang="0" scaled="1"/>
              </a:gradFill>
              <a:ln w="12700">
                <a:solidFill>
                  <a:srgbClr val="5FDEEB"/>
                </a:solidFill>
              </a:ln>
              <a:effectLst/>
            </c:spPr>
            <c:extLst>
              <c:ext xmlns:c16="http://schemas.microsoft.com/office/drawing/2014/chart" uri="{C3380CC4-5D6E-409C-BE32-E72D297353CC}">
                <c16:uniqueId val="{00000003-6FCF-409A-9690-B026C16320E5}"/>
              </c:ext>
            </c:extLst>
          </c:dPt>
          <c:dPt>
            <c:idx val="2"/>
            <c:bubble3D val="0"/>
            <c:spPr>
              <a:gradFill flip="none" rotWithShape="1">
                <a:gsLst>
                  <a:gs pos="0">
                    <a:srgbClr val="FF6C8F"/>
                  </a:gs>
                  <a:gs pos="100000">
                    <a:srgbClr val="0033CC"/>
                  </a:gs>
                </a:gsLst>
                <a:lin ang="5400000" scaled="1"/>
                <a:tileRect/>
              </a:gradFill>
              <a:ln w="12700">
                <a:solidFill>
                  <a:srgbClr val="5FDEEB"/>
                </a:solidFill>
              </a:ln>
              <a:effectLst/>
            </c:spPr>
            <c:extLst>
              <c:ext xmlns:c16="http://schemas.microsoft.com/office/drawing/2014/chart" uri="{C3380CC4-5D6E-409C-BE32-E72D297353CC}">
                <c16:uniqueId val="{00000005-6FCF-409A-9690-B026C16320E5}"/>
              </c:ext>
            </c:extLst>
          </c:dPt>
          <c:dPt>
            <c:idx val="3"/>
            <c:bubble3D val="0"/>
            <c:spPr>
              <a:gradFill flip="none" rotWithShape="1">
                <a:gsLst>
                  <a:gs pos="5000">
                    <a:srgbClr val="92D050"/>
                  </a:gs>
                  <a:gs pos="68000">
                    <a:srgbClr val="003300"/>
                  </a:gs>
                </a:gsLst>
                <a:lin ang="8100000" scaled="1"/>
                <a:tileRect/>
              </a:gradFill>
              <a:ln w="12700">
                <a:solidFill>
                  <a:srgbClr val="5FDEEB"/>
                </a:solidFill>
              </a:ln>
              <a:effectLst/>
            </c:spPr>
            <c:extLst>
              <c:ext xmlns:c16="http://schemas.microsoft.com/office/drawing/2014/chart" uri="{C3380CC4-5D6E-409C-BE32-E72D297353CC}">
                <c16:uniqueId val="{00000007-6FCF-409A-9690-B026C16320E5}"/>
              </c:ext>
            </c:extLst>
          </c:dPt>
          <c:dPt>
            <c:idx val="4"/>
            <c:bubble3D val="0"/>
            <c:spPr>
              <a:gradFill>
                <a:gsLst>
                  <a:gs pos="5000">
                    <a:srgbClr val="1D1D3C"/>
                  </a:gs>
                  <a:gs pos="100000">
                    <a:srgbClr val="002060"/>
                  </a:gs>
                </a:gsLst>
                <a:lin ang="0" scaled="1"/>
              </a:gradFill>
              <a:ln w="12700">
                <a:solidFill>
                  <a:srgbClr val="5FDEEB"/>
                </a:solidFill>
              </a:ln>
              <a:effectLst/>
            </c:spPr>
            <c:extLst>
              <c:ext xmlns:c16="http://schemas.microsoft.com/office/drawing/2014/chart" uri="{C3380CC4-5D6E-409C-BE32-E72D297353CC}">
                <c16:uniqueId val="{00000009-6FCF-409A-9690-B026C16320E5}"/>
              </c:ext>
            </c:extLst>
          </c:dPt>
          <c:dLbls>
            <c:dLbl>
              <c:idx val="0"/>
              <c:layout>
                <c:manualLayout>
                  <c:x val="7.2222222222222215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CF-409A-9690-B026C16320E5}"/>
                </c:ext>
              </c:extLst>
            </c:dLbl>
            <c:dLbl>
              <c:idx val="1"/>
              <c:layout>
                <c:manualLayout>
                  <c:x val="-0.10277777777777779"/>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CF-409A-9690-B026C16320E5}"/>
                </c:ext>
              </c:extLst>
            </c:dLbl>
            <c:dLbl>
              <c:idx val="2"/>
              <c:layout>
                <c:manualLayout>
                  <c:x val="-7.2222222222222215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CF-409A-9690-B026C16320E5}"/>
                </c:ext>
              </c:extLst>
            </c:dLbl>
            <c:dLbl>
              <c:idx val="3"/>
              <c:layout>
                <c:manualLayout>
                  <c:x val="-8.0555555555555575E-2"/>
                  <c:y val="-2.31481481481481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CF-409A-9690-B026C16320E5}"/>
                </c:ext>
              </c:extLst>
            </c:dLbl>
            <c:dLbl>
              <c:idx val="4"/>
              <c:layout>
                <c:manualLayout>
                  <c:x val="0"/>
                  <c:y val="-7.8703703703703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FCF-409A-9690-B026C16320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'Tipasspivot table'!$J$5:$J$10</c:f>
              <c:strCache>
                <c:ptCount val="5"/>
                <c:pt idx="0">
                  <c:v>Plastic and Rubber</c:v>
                </c:pt>
                <c:pt idx="1">
                  <c:v>Pharmaceuticals and Chemicals</c:v>
                </c:pt>
                <c:pt idx="2">
                  <c:v>Real Estate,Industrial Parks and IT Buildings</c:v>
                </c:pt>
                <c:pt idx="3">
                  <c:v>Solar and Other Renewable Energy</c:v>
                </c:pt>
                <c:pt idx="4">
                  <c:v>Fertlizers Organic and Inorganic,Pesticides,Insecticides, and Other Related</c:v>
                </c:pt>
              </c:strCache>
            </c:strRef>
          </c:cat>
          <c:val>
            <c:numRef>
              <c:f>'Tipasspivot table'!$K$5:$K$10</c:f>
              <c:numCache>
                <c:formatCode>0.00</c:formatCode>
                <c:ptCount val="5"/>
                <c:pt idx="0">
                  <c:v>5855.6094999999996</c:v>
                </c:pt>
                <c:pt idx="1">
                  <c:v>2181.6342</c:v>
                </c:pt>
                <c:pt idx="2">
                  <c:v>2127.2963</c:v>
                </c:pt>
                <c:pt idx="3">
                  <c:v>2052.9850000000001</c:v>
                </c:pt>
                <c:pt idx="4">
                  <c:v>34.224400000000003</c:v>
                </c:pt>
              </c:numCache>
            </c:numRef>
          </c:val>
          <c:extLst>
            <c:ext xmlns:c16="http://schemas.microsoft.com/office/drawing/2014/chart" uri="{C3380CC4-5D6E-409C-BE32-E72D297353CC}">
              <c16:uniqueId val="{0000000A-6FCF-409A-9690-B026C16320E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Analysis.xlsx]Tipasspivot table!PivotTable28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Times New Roman" panose="02020603050405020304" pitchFamily="18" charset="0"/>
                <a:cs typeface="Times New Roman" panose="02020603050405020304" pitchFamily="18" charset="0"/>
              </a:rPr>
              <a:t>Top 3 districts by investements</a:t>
            </a:r>
          </a:p>
          <a:p>
            <a:pPr>
              <a:defRPr/>
            </a:pPr>
            <a:r>
              <a:rPr lang="en-US">
                <a:solidFill>
                  <a:schemeClr val="bg1"/>
                </a:solidFill>
                <a:latin typeface="Times New Roman" panose="02020603050405020304" pitchFamily="18" charset="0"/>
                <a:cs typeface="Times New Roman" panose="02020603050405020304" pitchFamily="18" charset="0"/>
              </a:rPr>
              <a:t>Investments during FY 2019 to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5000">
                <a:srgbClr val="1D1D3C"/>
              </a:gs>
              <a:gs pos="100000">
                <a:srgbClr val="002060"/>
              </a:gs>
            </a:gsLst>
            <a:lin ang="0" scaled="1"/>
          </a:gradFill>
          <a:ln w="19050">
            <a:solidFill>
              <a:srgbClr val="5FDEEB"/>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5000">
                <a:srgbClr val="1D1D3C"/>
              </a:gs>
              <a:gs pos="100000">
                <a:srgbClr val="0033CC"/>
              </a:gs>
            </a:gsLst>
            <a:lin ang="0" scaled="1"/>
          </a:gradFill>
          <a:ln w="19050">
            <a:solidFill>
              <a:srgbClr val="5FDEEB"/>
            </a:solidFill>
          </a:ln>
          <a:effectLst/>
        </c:spPr>
        <c:dLbl>
          <c:idx val="0"/>
          <c:layout>
            <c:manualLayout>
              <c:x val="4.7222222222222221E-2"/>
              <c:y val="8.796332750072907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854986876640419"/>
                  <c:h val="0.15910834062408866"/>
                </c:manualLayout>
              </c15:layout>
            </c:ext>
          </c:extLst>
        </c:dLbl>
      </c:pivotFmt>
      <c:pivotFmt>
        <c:idx val="7"/>
        <c:spPr>
          <a:gradFill>
            <a:gsLst>
              <a:gs pos="26000">
                <a:srgbClr val="3E003C"/>
              </a:gs>
              <a:gs pos="100000">
                <a:srgbClr val="7030A0"/>
              </a:gs>
            </a:gsLst>
            <a:lin ang="0" scaled="1"/>
          </a:gradFill>
          <a:ln w="19050">
            <a:solidFill>
              <a:srgbClr val="5FDEEB"/>
            </a:solidFill>
          </a:ln>
          <a:effectLst/>
        </c:spPr>
        <c:dLbl>
          <c:idx val="0"/>
          <c:layout>
            <c:manualLayout>
              <c:x val="2.8592957130358605E-2"/>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28000">
                <a:srgbClr val="00B050"/>
              </a:gs>
              <a:gs pos="100000">
                <a:srgbClr val="92D050"/>
              </a:gs>
            </a:gsLst>
            <a:lin ang="0" scaled="1"/>
          </a:gradFill>
          <a:ln w="19050">
            <a:solidFill>
              <a:srgbClr val="5FDEEB"/>
            </a:solidFill>
          </a:ln>
          <a:effectLst/>
        </c:spPr>
        <c:dLbl>
          <c:idx val="0"/>
          <c:layout>
            <c:manualLayout>
              <c:x val="-4.1666666666666664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'Tipasspivot table'!$F$4</c:f>
              <c:strCache>
                <c:ptCount val="1"/>
                <c:pt idx="0">
                  <c:v>Sum of investment in cr</c:v>
                </c:pt>
              </c:strCache>
            </c:strRef>
          </c:tx>
          <c:spPr>
            <a:gradFill>
              <a:gsLst>
                <a:gs pos="5000">
                  <a:srgbClr val="1D1D3C"/>
                </a:gs>
                <a:gs pos="100000">
                  <a:srgbClr val="002060"/>
                </a:gs>
              </a:gsLst>
              <a:lin ang="0" scaled="1"/>
            </a:gradFill>
            <a:ln>
              <a:solidFill>
                <a:srgbClr val="5FDEEB"/>
              </a:solidFill>
            </a:ln>
          </c:spPr>
          <c:dPt>
            <c:idx val="0"/>
            <c:bubble3D val="0"/>
            <c:spPr>
              <a:gradFill>
                <a:gsLst>
                  <a:gs pos="26000">
                    <a:srgbClr val="3E003C"/>
                  </a:gs>
                  <a:gs pos="100000">
                    <a:srgbClr val="7030A0"/>
                  </a:gs>
                </a:gsLst>
                <a:lin ang="0" scaled="1"/>
              </a:gradFill>
              <a:ln w="19050">
                <a:solidFill>
                  <a:srgbClr val="5FDEEB"/>
                </a:solidFill>
              </a:ln>
              <a:effectLst/>
            </c:spPr>
            <c:extLst>
              <c:ext xmlns:c16="http://schemas.microsoft.com/office/drawing/2014/chart" uri="{C3380CC4-5D6E-409C-BE32-E72D297353CC}">
                <c16:uniqueId val="{00000001-EFB8-43EA-8CCE-F5FB35F9A03A}"/>
              </c:ext>
            </c:extLst>
          </c:dPt>
          <c:dPt>
            <c:idx val="1"/>
            <c:bubble3D val="0"/>
            <c:spPr>
              <a:gradFill>
                <a:gsLst>
                  <a:gs pos="28000">
                    <a:srgbClr val="00B050"/>
                  </a:gs>
                  <a:gs pos="100000">
                    <a:srgbClr val="92D050"/>
                  </a:gs>
                </a:gsLst>
                <a:lin ang="0" scaled="1"/>
              </a:gradFill>
              <a:ln w="19050">
                <a:solidFill>
                  <a:srgbClr val="5FDEEB"/>
                </a:solidFill>
              </a:ln>
              <a:effectLst/>
            </c:spPr>
            <c:extLst>
              <c:ext xmlns:c16="http://schemas.microsoft.com/office/drawing/2014/chart" uri="{C3380CC4-5D6E-409C-BE32-E72D297353CC}">
                <c16:uniqueId val="{00000003-EFB8-43EA-8CCE-F5FB35F9A03A}"/>
              </c:ext>
            </c:extLst>
          </c:dPt>
          <c:dPt>
            <c:idx val="2"/>
            <c:bubble3D val="0"/>
            <c:spPr>
              <a:gradFill>
                <a:gsLst>
                  <a:gs pos="5000">
                    <a:srgbClr val="1D1D3C"/>
                  </a:gs>
                  <a:gs pos="100000">
                    <a:srgbClr val="0033CC"/>
                  </a:gs>
                </a:gsLst>
                <a:lin ang="0" scaled="1"/>
              </a:gradFill>
              <a:ln w="19050">
                <a:solidFill>
                  <a:srgbClr val="5FDEEB"/>
                </a:solidFill>
              </a:ln>
              <a:effectLst/>
            </c:spPr>
            <c:extLst>
              <c:ext xmlns:c16="http://schemas.microsoft.com/office/drawing/2014/chart" uri="{C3380CC4-5D6E-409C-BE32-E72D297353CC}">
                <c16:uniqueId val="{00000005-EFB8-43EA-8CCE-F5FB35F9A03A}"/>
              </c:ext>
            </c:extLst>
          </c:dPt>
          <c:dLbls>
            <c:dLbl>
              <c:idx val="0"/>
              <c:layout>
                <c:manualLayout>
                  <c:x val="2.8592957130358605E-2"/>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EFB8-43EA-8CCE-F5FB35F9A03A}"/>
                </c:ext>
              </c:extLst>
            </c:dLbl>
            <c:dLbl>
              <c:idx val="1"/>
              <c:layout>
                <c:manualLayout>
                  <c:x val="-4.1666666666666664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FB8-43EA-8CCE-F5FB35F9A03A}"/>
                </c:ext>
              </c:extLst>
            </c:dLbl>
            <c:dLbl>
              <c:idx val="2"/>
              <c:layout>
                <c:manualLayout>
                  <c:x val="4.7222222222222221E-2"/>
                  <c:y val="8.796332750072907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854986876640419"/>
                      <c:h val="0.15910834062408866"/>
                    </c:manualLayout>
                  </c15:layout>
                </c:ext>
                <c:ext xmlns:c16="http://schemas.microsoft.com/office/drawing/2014/chart" uri="{C3380CC4-5D6E-409C-BE32-E72D297353CC}">
                  <c16:uniqueId val="{00000005-EFB8-43EA-8CCE-F5FB35F9A03A}"/>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'Tipasspivot table'!$E$5:$E$8</c:f>
              <c:strCache>
                <c:ptCount val="3"/>
                <c:pt idx="0">
                  <c:v>Rangareddy</c:v>
                </c:pt>
                <c:pt idx="1">
                  <c:v>Sangareddy</c:v>
                </c:pt>
                <c:pt idx="2">
                  <c:v>Medchal_Malkajgiri</c:v>
                </c:pt>
              </c:strCache>
            </c:strRef>
          </c:cat>
          <c:val>
            <c:numRef>
              <c:f>'Tipasspivot table'!$F$5:$F$8</c:f>
              <c:numCache>
                <c:formatCode>0.00</c:formatCode>
                <c:ptCount val="3"/>
                <c:pt idx="0">
                  <c:v>42706.332000000002</c:v>
                </c:pt>
                <c:pt idx="1">
                  <c:v>12366.7556</c:v>
                </c:pt>
                <c:pt idx="2">
                  <c:v>10394.561</c:v>
                </c:pt>
              </c:numCache>
            </c:numRef>
          </c:val>
          <c:extLst>
            <c:ext xmlns:c16="http://schemas.microsoft.com/office/drawing/2014/chart" uri="{C3380CC4-5D6E-409C-BE32-E72D297353CC}">
              <c16:uniqueId val="{00000006-EFB8-43EA-8CCE-F5FB35F9A03A}"/>
            </c:ext>
          </c:extLst>
        </c:ser>
        <c:ser>
          <c:idx val="1"/>
          <c:order val="1"/>
          <c:tx>
            <c:strRef>
              <c:f>'Tipasspivot table'!$G$4</c:f>
              <c:strCache>
                <c:ptCount val="1"/>
                <c:pt idx="0">
                  <c:v>Sum of investment in cr2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8D35-4A43-80B1-7C88CCC26C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8D35-4A43-80B1-7C88CCC26C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8D35-4A43-80B1-7C88CCC26C9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'Tipasspivot table'!$E$5:$E$8</c:f>
              <c:strCache>
                <c:ptCount val="3"/>
                <c:pt idx="0">
                  <c:v>Rangareddy</c:v>
                </c:pt>
                <c:pt idx="1">
                  <c:v>Sangareddy</c:v>
                </c:pt>
                <c:pt idx="2">
                  <c:v>Medchal_Malkajgiri</c:v>
                </c:pt>
              </c:strCache>
            </c:strRef>
          </c:cat>
          <c:val>
            <c:numRef>
              <c:f>'Tipasspivot table'!$G$5:$G$8</c:f>
              <c:numCache>
                <c:formatCode>0.00%</c:formatCode>
                <c:ptCount val="3"/>
                <c:pt idx="0">
                  <c:v>0.65232726259852258</c:v>
                </c:pt>
                <c:pt idx="1">
                  <c:v>0.18889872882955508</c:v>
                </c:pt>
                <c:pt idx="2">
                  <c:v>0.15877400857192234</c:v>
                </c:pt>
              </c:numCache>
            </c:numRef>
          </c:val>
          <c:extLst>
            <c:ext xmlns:c16="http://schemas.microsoft.com/office/drawing/2014/chart" uri="{C3380CC4-5D6E-409C-BE32-E72D297353CC}">
              <c16:uniqueId val="{00000007-EFB8-43EA-8CCE-F5FB35F9A03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Analysis.xlsx]Tipasspivot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solidFill>
                  <a:schemeClr val="bg1"/>
                </a:solidFill>
                <a:latin typeface="Times New Roman" panose="02020603050405020304" pitchFamily="18" charset="0"/>
                <a:cs typeface="Times New Roman" panose="02020603050405020304" pitchFamily="18" charset="0"/>
              </a:rPr>
              <a:t>To</a:t>
            </a:r>
            <a:r>
              <a:rPr lang="en-IN" sz="1000" b="0" i="0" u="none" strike="noStrike" baseline="0">
                <a:solidFill>
                  <a:schemeClr val="bg1"/>
                </a:solidFill>
                <a:effectLst/>
                <a:latin typeface="Times New Roman" panose="02020603050405020304" pitchFamily="18" charset="0"/>
                <a:cs typeface="Times New Roman" panose="02020603050405020304" pitchFamily="18" charset="0"/>
              </a:rPr>
              <a:t>p 5 sectors that attracted the highest levels of investment  in multiple</a:t>
            </a:r>
            <a:r>
              <a:rPr lang="en-IN" sz="1000">
                <a:solidFill>
                  <a:schemeClr val="bg1"/>
                </a:solidFill>
                <a:latin typeface="Times New Roman" panose="02020603050405020304" pitchFamily="18" charset="0"/>
                <a:cs typeface="Times New Roman" panose="02020603050405020304" pitchFamily="18" charset="0"/>
              </a:rPr>
              <a:t>between FY 2021 and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a:gsLst>
              <a:gs pos="77000">
                <a:srgbClr val="6C3D6A"/>
              </a:gs>
              <a:gs pos="14000">
                <a:srgbClr val="3E003C"/>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a:gsLst>
              <a:gs pos="5000">
                <a:srgbClr val="000066"/>
              </a:gs>
              <a:gs pos="74000">
                <a:srgbClr val="515196"/>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a:gsLst>
              <a:gs pos="5000">
                <a:srgbClr val="7E0000"/>
              </a:gs>
              <a:gs pos="59000">
                <a:srgbClr val="9D3E3E"/>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a:gsLst>
              <a:gs pos="47000">
                <a:srgbClr val="FF33CC"/>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a:gsLst>
              <a:gs pos="46000">
                <a:srgbClr val="00CC00"/>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a:gsLst>
              <a:gs pos="77000">
                <a:srgbClr val="6C3D6A"/>
              </a:gs>
              <a:gs pos="14000">
                <a:srgbClr val="3E003C"/>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a:gsLst>
              <a:gs pos="5000">
                <a:srgbClr val="000066"/>
              </a:gs>
              <a:gs pos="74000">
                <a:srgbClr val="515196"/>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a:gsLst>
              <a:gs pos="5000">
                <a:srgbClr val="7E0000"/>
              </a:gs>
              <a:gs pos="59000">
                <a:srgbClr val="9D3E3E"/>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a:gsLst>
              <a:gs pos="47000">
                <a:srgbClr val="FF33CC"/>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a:gsLst>
              <a:gs pos="46000">
                <a:srgbClr val="00CC00"/>
              </a:gs>
              <a:gs pos="100000">
                <a:schemeClr val="bg1"/>
              </a:gs>
            </a:gsLst>
            <a:lin ang="0" scaled="1"/>
          </a:gradFill>
          <a:ln>
            <a:solidFill>
              <a:srgbClr val="66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'Tipasspivot table'!$O$5:$O$6</c:f>
              <c:strCache>
                <c:ptCount val="1"/>
                <c:pt idx="0">
                  <c:v>Pharmaceuticals and Chemicals</c:v>
                </c:pt>
              </c:strCache>
            </c:strRef>
          </c:tx>
          <c:spPr>
            <a:gradFill>
              <a:gsLst>
                <a:gs pos="77000">
                  <a:srgbClr val="6C3D6A"/>
                </a:gs>
                <a:gs pos="14000">
                  <a:srgbClr val="3E003C"/>
                </a:gs>
                <a:gs pos="100000">
                  <a:schemeClr val="bg1"/>
                </a:gs>
              </a:gsLst>
              <a:lin ang="0" scaled="1"/>
            </a:gradFill>
            <a:ln>
              <a:solidFill>
                <a:srgbClr val="66FFFF"/>
              </a:solidFill>
            </a:ln>
            <a:effectLst/>
          </c:spPr>
          <c:invertIfNegative val="0"/>
          <c:cat>
            <c:strRef>
              <c:f>'Tipasspivot table'!$N$7:$N$12</c:f>
              <c:strCache>
                <c:ptCount val="5"/>
                <c:pt idx="0">
                  <c:v>Rangareddy</c:v>
                </c:pt>
                <c:pt idx="1">
                  <c:v>Sangareddy</c:v>
                </c:pt>
                <c:pt idx="2">
                  <c:v>Medchal_Malkajgiri</c:v>
                </c:pt>
                <c:pt idx="3">
                  <c:v>Yadadri Bhuvanagiri</c:v>
                </c:pt>
                <c:pt idx="4">
                  <c:v>Bhadradri Kothagudem</c:v>
                </c:pt>
              </c:strCache>
            </c:strRef>
          </c:cat>
          <c:val>
            <c:numRef>
              <c:f>'Tipasspivot table'!$O$7:$O$12</c:f>
              <c:numCache>
                <c:formatCode>General</c:formatCode>
                <c:ptCount val="5"/>
                <c:pt idx="0">
                  <c:v>1327.9866</c:v>
                </c:pt>
                <c:pt idx="1">
                  <c:v>2933.1280000000002</c:v>
                </c:pt>
                <c:pt idx="2">
                  <c:v>3018.8681000000001</c:v>
                </c:pt>
                <c:pt idx="3">
                  <c:v>1875.7789</c:v>
                </c:pt>
              </c:numCache>
            </c:numRef>
          </c:val>
          <c:extLst>
            <c:ext xmlns:c16="http://schemas.microsoft.com/office/drawing/2014/chart" uri="{C3380CC4-5D6E-409C-BE32-E72D297353CC}">
              <c16:uniqueId val="{00000012-66C8-4433-8990-F6849F034326}"/>
            </c:ext>
          </c:extLst>
        </c:ser>
        <c:ser>
          <c:idx val="1"/>
          <c:order val="1"/>
          <c:tx>
            <c:strRef>
              <c:f>'Tipasspivot table'!$P$5:$P$6</c:f>
              <c:strCache>
                <c:ptCount val="1"/>
                <c:pt idx="0">
                  <c:v>Plastic and Rubber</c:v>
                </c:pt>
              </c:strCache>
            </c:strRef>
          </c:tx>
          <c:spPr>
            <a:gradFill>
              <a:gsLst>
                <a:gs pos="5000">
                  <a:srgbClr val="000066"/>
                </a:gs>
                <a:gs pos="74000">
                  <a:srgbClr val="515196"/>
                </a:gs>
                <a:gs pos="100000">
                  <a:schemeClr val="bg1"/>
                </a:gs>
              </a:gsLst>
              <a:lin ang="0" scaled="1"/>
            </a:gradFill>
            <a:ln>
              <a:solidFill>
                <a:srgbClr val="66FFFF"/>
              </a:solidFill>
            </a:ln>
            <a:effectLst/>
          </c:spPr>
          <c:invertIfNegative val="0"/>
          <c:cat>
            <c:strRef>
              <c:f>'Tipasspivot table'!$N$7:$N$12</c:f>
              <c:strCache>
                <c:ptCount val="5"/>
                <c:pt idx="0">
                  <c:v>Rangareddy</c:v>
                </c:pt>
                <c:pt idx="1">
                  <c:v>Sangareddy</c:v>
                </c:pt>
                <c:pt idx="2">
                  <c:v>Medchal_Malkajgiri</c:v>
                </c:pt>
                <c:pt idx="3">
                  <c:v>Yadadri Bhuvanagiri</c:v>
                </c:pt>
                <c:pt idx="4">
                  <c:v>Bhadradri Kothagudem</c:v>
                </c:pt>
              </c:strCache>
            </c:strRef>
          </c:cat>
          <c:val>
            <c:numRef>
              <c:f>'Tipasspivot table'!$P$7:$P$12</c:f>
              <c:numCache>
                <c:formatCode>General</c:formatCode>
                <c:ptCount val="5"/>
                <c:pt idx="0">
                  <c:v>1113.8512000000001</c:v>
                </c:pt>
                <c:pt idx="1">
                  <c:v>1560.9546</c:v>
                </c:pt>
                <c:pt idx="2">
                  <c:v>157.82769999999999</c:v>
                </c:pt>
                <c:pt idx="3">
                  <c:v>37.451799999999999</c:v>
                </c:pt>
                <c:pt idx="4">
                  <c:v>5.8906000000000001</c:v>
                </c:pt>
              </c:numCache>
            </c:numRef>
          </c:val>
          <c:extLst>
            <c:ext xmlns:c16="http://schemas.microsoft.com/office/drawing/2014/chart" uri="{C3380CC4-5D6E-409C-BE32-E72D297353CC}">
              <c16:uniqueId val="{00000013-66C8-4433-8990-F6849F034326}"/>
            </c:ext>
          </c:extLst>
        </c:ser>
        <c:ser>
          <c:idx val="2"/>
          <c:order val="2"/>
          <c:tx>
            <c:strRef>
              <c:f>'Tipasspivot table'!$Q$5:$Q$6</c:f>
              <c:strCache>
                <c:ptCount val="1"/>
                <c:pt idx="0">
                  <c:v>Real Estate,Industrial Parks and IT Buildings</c:v>
                </c:pt>
              </c:strCache>
            </c:strRef>
          </c:tx>
          <c:spPr>
            <a:gradFill>
              <a:gsLst>
                <a:gs pos="5000">
                  <a:srgbClr val="7E0000"/>
                </a:gs>
                <a:gs pos="59000">
                  <a:srgbClr val="9D3E3E"/>
                </a:gs>
                <a:gs pos="100000">
                  <a:schemeClr val="bg1"/>
                </a:gs>
              </a:gsLst>
              <a:lin ang="0" scaled="1"/>
            </a:gradFill>
            <a:ln>
              <a:solidFill>
                <a:srgbClr val="66FFFF"/>
              </a:solidFill>
            </a:ln>
            <a:effectLst/>
          </c:spPr>
          <c:invertIfNegative val="0"/>
          <c:cat>
            <c:strRef>
              <c:f>'Tipasspivot table'!$N$7:$N$12</c:f>
              <c:strCache>
                <c:ptCount val="5"/>
                <c:pt idx="0">
                  <c:v>Rangareddy</c:v>
                </c:pt>
                <c:pt idx="1">
                  <c:v>Sangareddy</c:v>
                </c:pt>
                <c:pt idx="2">
                  <c:v>Medchal_Malkajgiri</c:v>
                </c:pt>
                <c:pt idx="3">
                  <c:v>Yadadri Bhuvanagiri</c:v>
                </c:pt>
                <c:pt idx="4">
                  <c:v>Bhadradri Kothagudem</c:v>
                </c:pt>
              </c:strCache>
            </c:strRef>
          </c:cat>
          <c:val>
            <c:numRef>
              <c:f>'Tipasspivot table'!$Q$7:$Q$12</c:f>
              <c:numCache>
                <c:formatCode>General</c:formatCode>
                <c:ptCount val="5"/>
                <c:pt idx="0">
                  <c:v>3166.4560000000001</c:v>
                </c:pt>
                <c:pt idx="1">
                  <c:v>0.75</c:v>
                </c:pt>
              </c:numCache>
            </c:numRef>
          </c:val>
          <c:extLst>
            <c:ext xmlns:c16="http://schemas.microsoft.com/office/drawing/2014/chart" uri="{C3380CC4-5D6E-409C-BE32-E72D297353CC}">
              <c16:uniqueId val="{00000014-66C8-4433-8990-F6849F034326}"/>
            </c:ext>
          </c:extLst>
        </c:ser>
        <c:ser>
          <c:idx val="3"/>
          <c:order val="3"/>
          <c:tx>
            <c:strRef>
              <c:f>'Tipasspivot table'!$R$5:$R$6</c:f>
              <c:strCache>
                <c:ptCount val="1"/>
                <c:pt idx="0">
                  <c:v>Beverages</c:v>
                </c:pt>
              </c:strCache>
            </c:strRef>
          </c:tx>
          <c:spPr>
            <a:gradFill>
              <a:gsLst>
                <a:gs pos="47000">
                  <a:srgbClr val="FF33CC"/>
                </a:gs>
                <a:gs pos="100000">
                  <a:schemeClr val="bg1"/>
                </a:gs>
              </a:gsLst>
              <a:lin ang="0" scaled="1"/>
            </a:gradFill>
            <a:ln>
              <a:solidFill>
                <a:srgbClr val="66FFFF"/>
              </a:solidFill>
            </a:ln>
            <a:effectLst/>
          </c:spPr>
          <c:invertIfNegative val="0"/>
          <c:cat>
            <c:strRef>
              <c:f>'Tipasspivot table'!$N$7:$N$12</c:f>
              <c:strCache>
                <c:ptCount val="5"/>
                <c:pt idx="0">
                  <c:v>Rangareddy</c:v>
                </c:pt>
                <c:pt idx="1">
                  <c:v>Sangareddy</c:v>
                </c:pt>
                <c:pt idx="2">
                  <c:v>Medchal_Malkajgiri</c:v>
                </c:pt>
                <c:pt idx="3">
                  <c:v>Yadadri Bhuvanagiri</c:v>
                </c:pt>
                <c:pt idx="4">
                  <c:v>Bhadradri Kothagudem</c:v>
                </c:pt>
              </c:strCache>
            </c:strRef>
          </c:cat>
          <c:val>
            <c:numRef>
              <c:f>'Tipasspivot table'!$R$7:$R$12</c:f>
              <c:numCache>
                <c:formatCode>General</c:formatCode>
                <c:ptCount val="5"/>
                <c:pt idx="0">
                  <c:v>8.7693999999999992</c:v>
                </c:pt>
                <c:pt idx="1">
                  <c:v>575.43790000000001</c:v>
                </c:pt>
                <c:pt idx="2">
                  <c:v>3.14</c:v>
                </c:pt>
                <c:pt idx="3">
                  <c:v>1.65</c:v>
                </c:pt>
                <c:pt idx="4">
                  <c:v>0.20499999999999999</c:v>
                </c:pt>
              </c:numCache>
            </c:numRef>
          </c:val>
          <c:extLst>
            <c:ext xmlns:c16="http://schemas.microsoft.com/office/drawing/2014/chart" uri="{C3380CC4-5D6E-409C-BE32-E72D297353CC}">
              <c16:uniqueId val="{00000015-66C8-4433-8990-F6849F034326}"/>
            </c:ext>
          </c:extLst>
        </c:ser>
        <c:ser>
          <c:idx val="4"/>
          <c:order val="4"/>
          <c:tx>
            <c:strRef>
              <c:f>'Tipasspivot table'!$S$5:$S$6</c:f>
              <c:strCache>
                <c:ptCount val="1"/>
                <c:pt idx="0">
                  <c:v>Electrical and Electronic Products</c:v>
                </c:pt>
              </c:strCache>
            </c:strRef>
          </c:tx>
          <c:spPr>
            <a:gradFill>
              <a:gsLst>
                <a:gs pos="46000">
                  <a:srgbClr val="00CC00"/>
                </a:gs>
                <a:gs pos="100000">
                  <a:schemeClr val="bg1"/>
                </a:gs>
              </a:gsLst>
              <a:lin ang="0" scaled="1"/>
            </a:gradFill>
            <a:ln>
              <a:solidFill>
                <a:srgbClr val="66FFFF"/>
              </a:solidFill>
            </a:ln>
            <a:effectLst/>
          </c:spPr>
          <c:invertIfNegative val="0"/>
          <c:cat>
            <c:strRef>
              <c:f>'Tipasspivot table'!$N$7:$N$12</c:f>
              <c:strCache>
                <c:ptCount val="5"/>
                <c:pt idx="0">
                  <c:v>Rangareddy</c:v>
                </c:pt>
                <c:pt idx="1">
                  <c:v>Sangareddy</c:v>
                </c:pt>
                <c:pt idx="2">
                  <c:v>Medchal_Malkajgiri</c:v>
                </c:pt>
                <c:pt idx="3">
                  <c:v>Yadadri Bhuvanagiri</c:v>
                </c:pt>
                <c:pt idx="4">
                  <c:v>Bhadradri Kothagudem</c:v>
                </c:pt>
              </c:strCache>
            </c:strRef>
          </c:cat>
          <c:val>
            <c:numRef>
              <c:f>'Tipasspivot table'!$S$7:$S$12</c:f>
              <c:numCache>
                <c:formatCode>General</c:formatCode>
                <c:ptCount val="5"/>
                <c:pt idx="0">
                  <c:v>147.5455</c:v>
                </c:pt>
                <c:pt idx="1">
                  <c:v>23.488499999999998</c:v>
                </c:pt>
                <c:pt idx="2">
                  <c:v>89.049199999999999</c:v>
                </c:pt>
                <c:pt idx="3">
                  <c:v>7.8993000000000002</c:v>
                </c:pt>
                <c:pt idx="4">
                  <c:v>0.05</c:v>
                </c:pt>
              </c:numCache>
            </c:numRef>
          </c:val>
          <c:extLst>
            <c:ext xmlns:c16="http://schemas.microsoft.com/office/drawing/2014/chart" uri="{C3380CC4-5D6E-409C-BE32-E72D297353CC}">
              <c16:uniqueId val="{00000016-66C8-4433-8990-F6849F034326}"/>
            </c:ext>
          </c:extLst>
        </c:ser>
        <c:dLbls>
          <c:showLegendKey val="0"/>
          <c:showVal val="0"/>
          <c:showCatName val="0"/>
          <c:showSerName val="0"/>
          <c:showPercent val="0"/>
          <c:showBubbleSize val="0"/>
        </c:dLbls>
        <c:gapWidth val="150"/>
        <c:overlap val="100"/>
        <c:axId val="601661200"/>
        <c:axId val="555850879"/>
      </c:barChart>
      <c:catAx>
        <c:axId val="601661200"/>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55850879"/>
        <c:crosses val="autoZero"/>
        <c:auto val="1"/>
        <c:lblAlgn val="ctr"/>
        <c:lblOffset val="100"/>
        <c:noMultiLvlLbl val="0"/>
      </c:catAx>
      <c:valAx>
        <c:axId val="555850879"/>
        <c:scaling>
          <c:orientation val="minMax"/>
        </c:scaling>
        <c:delete val="1"/>
        <c:axPos val="t"/>
        <c:numFmt formatCode="General" sourceLinked="1"/>
        <c:majorTickMark val="none"/>
        <c:minorTickMark val="none"/>
        <c:tickLblPos val="nextTo"/>
        <c:crossAx val="601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Analysis.xlsx]Tipasspivot 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solidFill>
                  <a:schemeClr val="bg1"/>
                </a:solidFill>
                <a:latin typeface="Times New Roman" panose="02020603050405020304" pitchFamily="18" charset="0"/>
                <a:cs typeface="Times New Roman" panose="02020603050405020304" pitchFamily="18" charset="0"/>
              </a:rPr>
              <a:t>Seasonal patterns in investment trends for specific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3E00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6C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'Tipasspivot table'!$Z$2:$Z$3</c:f>
              <c:strCache>
                <c:ptCount val="1"/>
                <c:pt idx="0">
                  <c:v>Pharmaceuticals and Chemicals</c:v>
                </c:pt>
              </c:strCache>
            </c:strRef>
          </c:tx>
          <c:spPr>
            <a:solidFill>
              <a:srgbClr val="7030A0"/>
            </a:solidFill>
            <a:ln>
              <a:noFill/>
            </a:ln>
            <a:effectLst/>
          </c:spPr>
          <c:invertIfNegative val="0"/>
          <c:cat>
            <c:multiLvlStrRef>
              <c:f>'Tipasspivot table'!$Y$4:$Y$9</c:f>
              <c:multiLvlStrCache>
                <c:ptCount val="4"/>
                <c:lvl>
                  <c:pt idx="0">
                    <c:v>2020</c:v>
                  </c:pt>
                  <c:pt idx="1">
                    <c:v>2021</c:v>
                  </c:pt>
                  <c:pt idx="2">
                    <c:v>2022</c:v>
                  </c:pt>
                  <c:pt idx="3">
                    <c:v>2023</c:v>
                  </c:pt>
                </c:lvl>
                <c:lvl>
                  <c:pt idx="0">
                    <c:v>January</c:v>
                  </c:pt>
                </c:lvl>
              </c:multiLvlStrCache>
            </c:multiLvlStrRef>
          </c:cat>
          <c:val>
            <c:numRef>
              <c:f>'Tipasspivot table'!$Z$4:$Z$9</c:f>
              <c:numCache>
                <c:formatCode>General</c:formatCode>
                <c:ptCount val="4"/>
                <c:pt idx="0">
                  <c:v>216.6345</c:v>
                </c:pt>
                <c:pt idx="1">
                  <c:v>419.90379999999999</c:v>
                </c:pt>
                <c:pt idx="2">
                  <c:v>153.05699999999999</c:v>
                </c:pt>
                <c:pt idx="3">
                  <c:v>147.25819999999999</c:v>
                </c:pt>
              </c:numCache>
            </c:numRef>
          </c:val>
          <c:extLst>
            <c:ext xmlns:c16="http://schemas.microsoft.com/office/drawing/2014/chart" uri="{C3380CC4-5D6E-409C-BE32-E72D297353CC}">
              <c16:uniqueId val="{00000000-CDBE-4D76-A7B9-7629251BBDCB}"/>
            </c:ext>
          </c:extLst>
        </c:ser>
        <c:ser>
          <c:idx val="1"/>
          <c:order val="1"/>
          <c:tx>
            <c:strRef>
              <c:f>'Tipasspivot table'!$AA$2:$AA$3</c:f>
              <c:strCache>
                <c:ptCount val="1"/>
                <c:pt idx="0">
                  <c:v>Real Estate,Industrial Parks and IT Buildings</c:v>
                </c:pt>
              </c:strCache>
            </c:strRef>
          </c:tx>
          <c:spPr>
            <a:solidFill>
              <a:srgbClr val="FF33CC"/>
            </a:solidFill>
            <a:ln>
              <a:noFill/>
            </a:ln>
            <a:effectLst/>
          </c:spPr>
          <c:invertIfNegative val="0"/>
          <c:cat>
            <c:multiLvlStrRef>
              <c:f>'Tipasspivot table'!$Y$4:$Y$9</c:f>
              <c:multiLvlStrCache>
                <c:ptCount val="4"/>
                <c:lvl>
                  <c:pt idx="0">
                    <c:v>2020</c:v>
                  </c:pt>
                  <c:pt idx="1">
                    <c:v>2021</c:v>
                  </c:pt>
                  <c:pt idx="2">
                    <c:v>2022</c:v>
                  </c:pt>
                  <c:pt idx="3">
                    <c:v>2023</c:v>
                  </c:pt>
                </c:lvl>
                <c:lvl>
                  <c:pt idx="0">
                    <c:v>January</c:v>
                  </c:pt>
                </c:lvl>
              </c:multiLvlStrCache>
            </c:multiLvlStrRef>
          </c:cat>
          <c:val>
            <c:numRef>
              <c:f>'Tipasspivot table'!$AA$4:$AA$9</c:f>
              <c:numCache>
                <c:formatCode>General</c:formatCode>
                <c:ptCount val="4"/>
                <c:pt idx="0">
                  <c:v>394</c:v>
                </c:pt>
                <c:pt idx="1">
                  <c:v>1003.17</c:v>
                </c:pt>
              </c:numCache>
            </c:numRef>
          </c:val>
          <c:extLst>
            <c:ext xmlns:c16="http://schemas.microsoft.com/office/drawing/2014/chart" uri="{C3380CC4-5D6E-409C-BE32-E72D297353CC}">
              <c16:uniqueId val="{00000001-CDBE-4D76-A7B9-7629251BBDCB}"/>
            </c:ext>
          </c:extLst>
        </c:ser>
        <c:ser>
          <c:idx val="2"/>
          <c:order val="2"/>
          <c:tx>
            <c:strRef>
              <c:f>'Tipasspivot table'!$AB$2:$AB$3</c:f>
              <c:strCache>
                <c:ptCount val="1"/>
                <c:pt idx="0">
                  <c:v>Automobile</c:v>
                </c:pt>
              </c:strCache>
            </c:strRef>
          </c:tx>
          <c:spPr>
            <a:solidFill>
              <a:srgbClr val="3E003C"/>
            </a:solidFill>
            <a:ln>
              <a:noFill/>
            </a:ln>
            <a:effectLst/>
          </c:spPr>
          <c:invertIfNegative val="0"/>
          <c:cat>
            <c:multiLvlStrRef>
              <c:f>'Tipasspivot table'!$Y$4:$Y$9</c:f>
              <c:multiLvlStrCache>
                <c:ptCount val="4"/>
                <c:lvl>
                  <c:pt idx="0">
                    <c:v>2020</c:v>
                  </c:pt>
                  <c:pt idx="1">
                    <c:v>2021</c:v>
                  </c:pt>
                  <c:pt idx="2">
                    <c:v>2022</c:v>
                  </c:pt>
                  <c:pt idx="3">
                    <c:v>2023</c:v>
                  </c:pt>
                </c:lvl>
                <c:lvl>
                  <c:pt idx="0">
                    <c:v>January</c:v>
                  </c:pt>
                </c:lvl>
              </c:multiLvlStrCache>
            </c:multiLvlStrRef>
          </c:cat>
          <c:val>
            <c:numRef>
              <c:f>'Tipasspivot table'!$AB$4:$AB$9</c:f>
              <c:numCache>
                <c:formatCode>General</c:formatCode>
                <c:ptCount val="4"/>
                <c:pt idx="3">
                  <c:v>1254.269</c:v>
                </c:pt>
              </c:numCache>
            </c:numRef>
          </c:val>
          <c:extLst>
            <c:ext xmlns:c16="http://schemas.microsoft.com/office/drawing/2014/chart" uri="{C3380CC4-5D6E-409C-BE32-E72D297353CC}">
              <c16:uniqueId val="{00000000-1834-4289-94F0-14275D5CB929}"/>
            </c:ext>
          </c:extLst>
        </c:ser>
        <c:ser>
          <c:idx val="3"/>
          <c:order val="3"/>
          <c:tx>
            <c:strRef>
              <c:f>'Tipasspivot table'!$AC$2:$AC$3</c:f>
              <c:strCache>
                <c:ptCount val="1"/>
                <c:pt idx="0">
                  <c:v>Beverages</c:v>
                </c:pt>
              </c:strCache>
            </c:strRef>
          </c:tx>
          <c:spPr>
            <a:solidFill>
              <a:srgbClr val="0033CC"/>
            </a:solidFill>
            <a:ln>
              <a:noFill/>
            </a:ln>
            <a:effectLst/>
          </c:spPr>
          <c:invertIfNegative val="0"/>
          <c:cat>
            <c:multiLvlStrRef>
              <c:f>'Tipasspivot table'!$Y$4:$Y$9</c:f>
              <c:multiLvlStrCache>
                <c:ptCount val="4"/>
                <c:lvl>
                  <c:pt idx="0">
                    <c:v>2020</c:v>
                  </c:pt>
                  <c:pt idx="1">
                    <c:v>2021</c:v>
                  </c:pt>
                  <c:pt idx="2">
                    <c:v>2022</c:v>
                  </c:pt>
                  <c:pt idx="3">
                    <c:v>2023</c:v>
                  </c:pt>
                </c:lvl>
                <c:lvl>
                  <c:pt idx="0">
                    <c:v>January</c:v>
                  </c:pt>
                </c:lvl>
              </c:multiLvlStrCache>
            </c:multiLvlStrRef>
          </c:cat>
          <c:val>
            <c:numRef>
              <c:f>'Tipasspivot table'!$AC$4:$AC$9</c:f>
              <c:numCache>
                <c:formatCode>General</c:formatCode>
                <c:ptCount val="4"/>
                <c:pt idx="0">
                  <c:v>1.2040999999999999</c:v>
                </c:pt>
                <c:pt idx="1">
                  <c:v>3.1259999999999999</c:v>
                </c:pt>
                <c:pt idx="2">
                  <c:v>852.99</c:v>
                </c:pt>
                <c:pt idx="3">
                  <c:v>4.298</c:v>
                </c:pt>
              </c:numCache>
            </c:numRef>
          </c:val>
          <c:extLst>
            <c:ext xmlns:c16="http://schemas.microsoft.com/office/drawing/2014/chart" uri="{C3380CC4-5D6E-409C-BE32-E72D297353CC}">
              <c16:uniqueId val="{00000001-1834-4289-94F0-14275D5CB929}"/>
            </c:ext>
          </c:extLst>
        </c:ser>
        <c:ser>
          <c:idx val="4"/>
          <c:order val="4"/>
          <c:tx>
            <c:strRef>
              <c:f>'Tipasspivot table'!$AD$2:$AD$3</c:f>
              <c:strCache>
                <c:ptCount val="1"/>
                <c:pt idx="0">
                  <c:v>Plastic and Rubber</c:v>
                </c:pt>
              </c:strCache>
            </c:strRef>
          </c:tx>
          <c:spPr>
            <a:solidFill>
              <a:srgbClr val="FF6C8F"/>
            </a:solidFill>
            <a:ln>
              <a:noFill/>
            </a:ln>
            <a:effectLst/>
          </c:spPr>
          <c:invertIfNegative val="0"/>
          <c:cat>
            <c:multiLvlStrRef>
              <c:f>'Tipasspivot table'!$Y$4:$Y$9</c:f>
              <c:multiLvlStrCache>
                <c:ptCount val="4"/>
                <c:lvl>
                  <c:pt idx="0">
                    <c:v>2020</c:v>
                  </c:pt>
                  <c:pt idx="1">
                    <c:v>2021</c:v>
                  </c:pt>
                  <c:pt idx="2">
                    <c:v>2022</c:v>
                  </c:pt>
                  <c:pt idx="3">
                    <c:v>2023</c:v>
                  </c:pt>
                </c:lvl>
                <c:lvl>
                  <c:pt idx="0">
                    <c:v>January</c:v>
                  </c:pt>
                </c:lvl>
              </c:multiLvlStrCache>
            </c:multiLvlStrRef>
          </c:cat>
          <c:val>
            <c:numRef>
              <c:f>'Tipasspivot table'!$AD$4:$AD$9</c:f>
              <c:numCache>
                <c:formatCode>General</c:formatCode>
                <c:ptCount val="4"/>
                <c:pt idx="0">
                  <c:v>154.21</c:v>
                </c:pt>
                <c:pt idx="1">
                  <c:v>23.101600000000001</c:v>
                </c:pt>
                <c:pt idx="2">
                  <c:v>26.782800000000002</c:v>
                </c:pt>
                <c:pt idx="3">
                  <c:v>1599.1432</c:v>
                </c:pt>
              </c:numCache>
            </c:numRef>
          </c:val>
          <c:extLst>
            <c:ext xmlns:c16="http://schemas.microsoft.com/office/drawing/2014/chart" uri="{C3380CC4-5D6E-409C-BE32-E72D297353CC}">
              <c16:uniqueId val="{00000002-1834-4289-94F0-14275D5CB929}"/>
            </c:ext>
          </c:extLst>
        </c:ser>
        <c:dLbls>
          <c:showLegendKey val="0"/>
          <c:showVal val="0"/>
          <c:showCatName val="0"/>
          <c:showSerName val="0"/>
          <c:showPercent val="0"/>
          <c:showBubbleSize val="0"/>
        </c:dLbls>
        <c:gapWidth val="219"/>
        <c:overlap val="-27"/>
        <c:axId val="662643888"/>
        <c:axId val="1401119296"/>
      </c:barChart>
      <c:catAx>
        <c:axId val="6626438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01119296"/>
        <c:crosses val="autoZero"/>
        <c:auto val="1"/>
        <c:lblAlgn val="ctr"/>
        <c:lblOffset val="100"/>
        <c:noMultiLvlLbl val="0"/>
      </c:catAx>
      <c:valAx>
        <c:axId val="1401119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264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Analysis.xlsx]Tipasspivot table!PivotTable5</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Times New Roman" panose="02020603050405020304" pitchFamily="18" charset="0"/>
                <a:cs typeface="Times New Roman" panose="02020603050405020304" pitchFamily="18" charset="0"/>
              </a:rPr>
              <a:t>Seasonal trends for Top  sectors by Investments (in cr)</a:t>
            </a:r>
          </a:p>
        </c:rich>
      </c:tx>
      <c:layout>
        <c:manualLayout>
          <c:xMode val="edge"/>
          <c:yMode val="edge"/>
          <c:x val="0.22142229033170338"/>
          <c:y val="2.76912376129862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6C8F">
              <a:alpha val="69000"/>
            </a:srgbClr>
          </a:solidFill>
          <a:ln w="19050">
            <a:solidFill>
              <a:srgbClr val="FF6C8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33CC">
              <a:alpha val="72000"/>
            </a:srgbClr>
          </a:solidFill>
          <a:ln w="22225">
            <a:solidFill>
              <a:srgbClr val="0033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E003C">
              <a:alpha val="83000"/>
            </a:srgbClr>
          </a:solidFill>
          <a:ln w="19050">
            <a:solidFill>
              <a:srgbClr val="3E003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33CC">
              <a:alpha val="49000"/>
            </a:srgbClr>
          </a:solidFill>
          <a:ln w="19050">
            <a:solidFill>
              <a:srgbClr val="FF33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'Tipasspivot table'!$AQ$1:$AQ$2</c:f>
              <c:strCache>
                <c:ptCount val="1"/>
                <c:pt idx="0">
                  <c:v>Plastic and Rubber</c:v>
                </c:pt>
              </c:strCache>
            </c:strRef>
          </c:tx>
          <c:spPr>
            <a:solidFill>
              <a:srgbClr val="FF6C8F">
                <a:alpha val="69000"/>
              </a:srgbClr>
            </a:solidFill>
            <a:ln w="19050">
              <a:solidFill>
                <a:srgbClr val="FF6C8F"/>
              </a:solidFill>
            </a:ln>
            <a:effectLst/>
          </c:spPr>
          <c:cat>
            <c:strRef>
              <c:f>'Tipasspivot table'!$AP$3:$AP$15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'Tipasspivot table'!$AQ$3:$AQ$15</c:f>
              <c:numCache>
                <c:formatCode>0.00</c:formatCode>
                <c:ptCount val="12"/>
                <c:pt idx="0">
                  <c:v>1599.1432</c:v>
                </c:pt>
                <c:pt idx="1">
                  <c:v>181.9992</c:v>
                </c:pt>
                <c:pt idx="2">
                  <c:v>479.88810000000001</c:v>
                </c:pt>
                <c:pt idx="3">
                  <c:v>45.701799999999999</c:v>
                </c:pt>
                <c:pt idx="4">
                  <c:v>27.8996</c:v>
                </c:pt>
                <c:pt idx="5">
                  <c:v>68.318299999999994</c:v>
                </c:pt>
                <c:pt idx="6">
                  <c:v>34.997300000000003</c:v>
                </c:pt>
                <c:pt idx="7">
                  <c:v>1470.4286999999999</c:v>
                </c:pt>
                <c:pt idx="8">
                  <c:v>261.07220000000001</c:v>
                </c:pt>
                <c:pt idx="9">
                  <c:v>74.278099999999995</c:v>
                </c:pt>
                <c:pt idx="10">
                  <c:v>52.762799999999999</c:v>
                </c:pt>
                <c:pt idx="11">
                  <c:v>1559.1202000000001</c:v>
                </c:pt>
              </c:numCache>
            </c:numRef>
          </c:val>
          <c:extLst>
            <c:ext xmlns:c16="http://schemas.microsoft.com/office/drawing/2014/chart" uri="{C3380CC4-5D6E-409C-BE32-E72D297353CC}">
              <c16:uniqueId val="{00000000-3FDC-401C-84FF-A9D461BC263B}"/>
            </c:ext>
          </c:extLst>
        </c:ser>
        <c:ser>
          <c:idx val="1"/>
          <c:order val="1"/>
          <c:tx>
            <c:strRef>
              <c:f>'Tipasspivot table'!$AR$1:$AR$2</c:f>
              <c:strCache>
                <c:ptCount val="1"/>
                <c:pt idx="0">
                  <c:v>Pharmaceuticals and Chemicals</c:v>
                </c:pt>
              </c:strCache>
            </c:strRef>
          </c:tx>
          <c:spPr>
            <a:solidFill>
              <a:srgbClr val="0033CC">
                <a:alpha val="72000"/>
              </a:srgbClr>
            </a:solidFill>
            <a:ln w="22225">
              <a:solidFill>
                <a:srgbClr val="0033CC"/>
              </a:solidFill>
            </a:ln>
            <a:effectLst/>
          </c:spPr>
          <c:cat>
            <c:strRef>
              <c:f>'Tipasspivot table'!$AP$3:$AP$15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'Tipasspivot table'!$AR$3:$AR$15</c:f>
              <c:numCache>
                <c:formatCode>0.00</c:formatCode>
                <c:ptCount val="12"/>
                <c:pt idx="0">
                  <c:v>147.25819999999999</c:v>
                </c:pt>
                <c:pt idx="1">
                  <c:v>143.14920000000001</c:v>
                </c:pt>
                <c:pt idx="2">
                  <c:v>142.0301</c:v>
                </c:pt>
                <c:pt idx="3">
                  <c:v>253.1628</c:v>
                </c:pt>
                <c:pt idx="4">
                  <c:v>192.80160000000001</c:v>
                </c:pt>
                <c:pt idx="5">
                  <c:v>589.36300000000006</c:v>
                </c:pt>
                <c:pt idx="6">
                  <c:v>166.06200000000001</c:v>
                </c:pt>
                <c:pt idx="7">
                  <c:v>67.360900000000001</c:v>
                </c:pt>
                <c:pt idx="8">
                  <c:v>206.28800000000001</c:v>
                </c:pt>
                <c:pt idx="9">
                  <c:v>195.59309999999999</c:v>
                </c:pt>
                <c:pt idx="10">
                  <c:v>34.386400000000002</c:v>
                </c:pt>
                <c:pt idx="11">
                  <c:v>44.178899999999999</c:v>
                </c:pt>
              </c:numCache>
            </c:numRef>
          </c:val>
          <c:extLst>
            <c:ext xmlns:c16="http://schemas.microsoft.com/office/drawing/2014/chart" uri="{C3380CC4-5D6E-409C-BE32-E72D297353CC}">
              <c16:uniqueId val="{00000001-3FDC-401C-84FF-A9D461BC263B}"/>
            </c:ext>
          </c:extLst>
        </c:ser>
        <c:ser>
          <c:idx val="2"/>
          <c:order val="2"/>
          <c:tx>
            <c:strRef>
              <c:f>'Tipasspivot table'!$AS$1:$AS$2</c:f>
              <c:strCache>
                <c:ptCount val="1"/>
                <c:pt idx="0">
                  <c:v>Real Estate,Industrial Parks and IT Buildings</c:v>
                </c:pt>
              </c:strCache>
            </c:strRef>
          </c:tx>
          <c:spPr>
            <a:solidFill>
              <a:srgbClr val="3E003C">
                <a:alpha val="83000"/>
              </a:srgbClr>
            </a:solidFill>
            <a:ln w="19050">
              <a:solidFill>
                <a:srgbClr val="3E003C"/>
              </a:solidFill>
            </a:ln>
            <a:effectLst/>
          </c:spPr>
          <c:cat>
            <c:strRef>
              <c:f>'Tipasspivot table'!$AP$3:$AP$15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'Tipasspivot table'!$AS$3:$AS$15</c:f>
              <c:numCache>
                <c:formatCode>0.00</c:formatCode>
                <c:ptCount val="12"/>
                <c:pt idx="6">
                  <c:v>0.2263</c:v>
                </c:pt>
                <c:pt idx="7">
                  <c:v>1517.07</c:v>
                </c:pt>
                <c:pt idx="10">
                  <c:v>610</c:v>
                </c:pt>
              </c:numCache>
            </c:numRef>
          </c:val>
          <c:extLst>
            <c:ext xmlns:c16="http://schemas.microsoft.com/office/drawing/2014/chart" uri="{C3380CC4-5D6E-409C-BE32-E72D297353CC}">
              <c16:uniqueId val="{00000002-3FDC-401C-84FF-A9D461BC263B}"/>
            </c:ext>
          </c:extLst>
        </c:ser>
        <c:ser>
          <c:idx val="3"/>
          <c:order val="3"/>
          <c:tx>
            <c:strRef>
              <c:f>'Tipasspivot table'!$AT$1:$AT$2</c:f>
              <c:strCache>
                <c:ptCount val="1"/>
                <c:pt idx="0">
                  <c:v>Solar and Other Renewable Energy</c:v>
                </c:pt>
              </c:strCache>
            </c:strRef>
          </c:tx>
          <c:spPr>
            <a:solidFill>
              <a:srgbClr val="FF33CC">
                <a:alpha val="49000"/>
              </a:srgbClr>
            </a:solidFill>
            <a:ln w="19050">
              <a:solidFill>
                <a:srgbClr val="FF33CC"/>
              </a:solidFill>
            </a:ln>
            <a:effectLst/>
          </c:spPr>
          <c:cat>
            <c:strRef>
              <c:f>'Tipasspivot table'!$AP$3:$AP$15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'Tipasspivot table'!$AT$3:$AT$15</c:f>
              <c:numCache>
                <c:formatCode>0.00</c:formatCode>
                <c:ptCount val="12"/>
                <c:pt idx="0">
                  <c:v>2</c:v>
                </c:pt>
                <c:pt idx="3">
                  <c:v>856.06600000000003</c:v>
                </c:pt>
                <c:pt idx="4">
                  <c:v>98.404799999999994</c:v>
                </c:pt>
                <c:pt idx="5">
                  <c:v>362.98899999999998</c:v>
                </c:pt>
                <c:pt idx="6">
                  <c:v>326.09699999999998</c:v>
                </c:pt>
                <c:pt idx="7">
                  <c:v>2.2999999999999998</c:v>
                </c:pt>
                <c:pt idx="8">
                  <c:v>405.12819999999999</c:v>
                </c:pt>
              </c:numCache>
            </c:numRef>
          </c:val>
          <c:extLst>
            <c:ext xmlns:c16="http://schemas.microsoft.com/office/drawing/2014/chart" uri="{C3380CC4-5D6E-409C-BE32-E72D297353CC}">
              <c16:uniqueId val="{00000003-3FDC-401C-84FF-A9D461BC263B}"/>
            </c:ext>
          </c:extLst>
        </c:ser>
        <c:dLbls>
          <c:showLegendKey val="0"/>
          <c:showVal val="0"/>
          <c:showCatName val="0"/>
          <c:showSerName val="0"/>
          <c:showPercent val="0"/>
          <c:showBubbleSize val="0"/>
        </c:dLbls>
        <c:axId val="662642032"/>
        <c:axId val="1278077888"/>
      </c:areaChart>
      <c:catAx>
        <c:axId val="66264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78077888"/>
        <c:crosses val="autoZero"/>
        <c:auto val="1"/>
        <c:lblAlgn val="ctr"/>
        <c:lblOffset val="100"/>
        <c:noMultiLvlLbl val="0"/>
      </c:catAx>
      <c:valAx>
        <c:axId val="12780778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2642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Times New Roman" panose="02020603050405020304" pitchFamily="18" charset="0"/>
                <a:cs typeface="Times New Roman" panose="02020603050405020304" pitchFamily="18" charset="0"/>
              </a:rPr>
              <a:t>District Investment Stamp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Investment in(Cr)</c:v>
          </c:tx>
          <c:spPr>
            <a:ln w="19050" cap="rnd">
              <a:noFill/>
              <a:round/>
            </a:ln>
            <a:effectLst/>
          </c:spPr>
          <c:marker>
            <c:symbol val="circle"/>
            <c:size val="7"/>
            <c:spPr>
              <a:gradFill>
                <a:gsLst>
                  <a:gs pos="0">
                    <a:srgbClr val="3E003C"/>
                  </a:gs>
                  <a:gs pos="74000">
                    <a:srgbClr val="7030A0"/>
                  </a:gs>
                </a:gsLst>
                <a:lin ang="5400000" scaled="1"/>
              </a:gradFill>
              <a:ln w="3175">
                <a:solidFill>
                  <a:srgbClr val="66FFFF">
                    <a:alpha val="94000"/>
                  </a:srgbClr>
                </a:solidFill>
              </a:ln>
              <a:effectLst/>
            </c:spPr>
          </c:marker>
          <c:xVal>
            <c:strRef>
              <c:f>'Tipasspivot table'!$BD$2:$BD$34</c:f>
              <c:strCache>
                <c:ptCount val="33"/>
                <c:pt idx="0">
                  <c:v>Adilabad</c:v>
                </c:pt>
                <c:pt idx="1">
                  <c:v>Bhadradri Kothagudem</c:v>
                </c:pt>
                <c:pt idx="2">
                  <c:v>Hanumakonda</c:v>
                </c:pt>
                <c:pt idx="3">
                  <c:v>Hyderabad</c:v>
                </c:pt>
                <c:pt idx="4">
                  <c:v>Jagtial</c:v>
                </c:pt>
                <c:pt idx="5">
                  <c:v>Jangoan</c:v>
                </c:pt>
                <c:pt idx="6">
                  <c:v>Jayashankar Bhupalpally</c:v>
                </c:pt>
                <c:pt idx="7">
                  <c:v>Jogulamba Gadwal</c:v>
                </c:pt>
                <c:pt idx="8">
                  <c:v>Kamareddy</c:v>
                </c:pt>
                <c:pt idx="9">
                  <c:v>Karimnagar</c:v>
                </c:pt>
                <c:pt idx="10">
                  <c:v>Khammam</c:v>
                </c:pt>
                <c:pt idx="11">
                  <c:v>Kumurambheem Asifabad</c:v>
                </c:pt>
                <c:pt idx="12">
                  <c:v>Mahabubabad</c:v>
                </c:pt>
                <c:pt idx="13">
                  <c:v>Mahabubnagar</c:v>
                </c:pt>
                <c:pt idx="14">
                  <c:v>Mancherial</c:v>
                </c:pt>
                <c:pt idx="15">
                  <c:v>Medak</c:v>
                </c:pt>
                <c:pt idx="16">
                  <c:v>Medchal_Malkajgiri</c:v>
                </c:pt>
                <c:pt idx="17">
                  <c:v>Mulugu</c:v>
                </c:pt>
                <c:pt idx="18">
                  <c:v>Nagarkurnool</c:v>
                </c:pt>
                <c:pt idx="19">
                  <c:v>Nalgonda</c:v>
                </c:pt>
                <c:pt idx="20">
                  <c:v>Narayanpet</c:v>
                </c:pt>
                <c:pt idx="21">
                  <c:v>Nirmal</c:v>
                </c:pt>
                <c:pt idx="22">
                  <c:v>Nizamabad</c:v>
                </c:pt>
                <c:pt idx="23">
                  <c:v>Peddapalli</c:v>
                </c:pt>
                <c:pt idx="24">
                  <c:v>Rajanna Sircilla</c:v>
                </c:pt>
                <c:pt idx="25">
                  <c:v>Rangareddy</c:v>
                </c:pt>
                <c:pt idx="26">
                  <c:v>Sangareddy</c:v>
                </c:pt>
                <c:pt idx="27">
                  <c:v>Siddipet</c:v>
                </c:pt>
                <c:pt idx="28">
                  <c:v>Suryapet</c:v>
                </c:pt>
                <c:pt idx="29">
                  <c:v>Vikarabad</c:v>
                </c:pt>
                <c:pt idx="30">
                  <c:v>Wanaparthy</c:v>
                </c:pt>
                <c:pt idx="31">
                  <c:v>Warangal</c:v>
                </c:pt>
                <c:pt idx="32">
                  <c:v>Yadadri Bhuvanagiri</c:v>
                </c:pt>
              </c:strCache>
            </c:strRef>
          </c:xVal>
          <c:yVal>
            <c:numRef>
              <c:f>'Tipasspivot table'!$BE$2:$BE$34</c:f>
              <c:numCache>
                <c:formatCode>0,,,"B"</c:formatCode>
                <c:ptCount val="33"/>
                <c:pt idx="0">
                  <c:v>1898009747</c:v>
                </c:pt>
                <c:pt idx="1">
                  <c:v>1440722311</c:v>
                </c:pt>
                <c:pt idx="2">
                  <c:v>13678610248</c:v>
                </c:pt>
                <c:pt idx="3">
                  <c:v>67049141769</c:v>
                </c:pt>
                <c:pt idx="4">
                  <c:v>2868699265</c:v>
                </c:pt>
                <c:pt idx="5">
                  <c:v>2172784748</c:v>
                </c:pt>
                <c:pt idx="7">
                  <c:v>1688124035</c:v>
                </c:pt>
                <c:pt idx="8">
                  <c:v>2378716710</c:v>
                </c:pt>
                <c:pt idx="9">
                  <c:v>7013541409</c:v>
                </c:pt>
                <c:pt idx="10">
                  <c:v>9814372954</c:v>
                </c:pt>
                <c:pt idx="11">
                  <c:v>373155035</c:v>
                </c:pt>
                <c:pt idx="12">
                  <c:v>1838021417</c:v>
                </c:pt>
                <c:pt idx="13">
                  <c:v>5423651982</c:v>
                </c:pt>
                <c:pt idx="14">
                  <c:v>2914955099</c:v>
                </c:pt>
                <c:pt idx="15">
                  <c:v>3016311038</c:v>
                </c:pt>
                <c:pt idx="16">
                  <c:v>112890751061</c:v>
                </c:pt>
                <c:pt idx="17">
                  <c:v>924271436</c:v>
                </c:pt>
                <c:pt idx="18">
                  <c:v>2339189108</c:v>
                </c:pt>
                <c:pt idx="19">
                  <c:v>7530931941</c:v>
                </c:pt>
                <c:pt idx="20">
                  <c:v>1239877406</c:v>
                </c:pt>
                <c:pt idx="21">
                  <c:v>1696013727</c:v>
                </c:pt>
                <c:pt idx="22">
                  <c:v>7094032332</c:v>
                </c:pt>
                <c:pt idx="23">
                  <c:v>3011713292</c:v>
                </c:pt>
                <c:pt idx="24">
                  <c:v>1994601133</c:v>
                </c:pt>
                <c:pt idx="25">
                  <c:v>189535676272</c:v>
                </c:pt>
                <c:pt idx="26">
                  <c:v>38732722376</c:v>
                </c:pt>
                <c:pt idx="27">
                  <c:v>4572614983</c:v>
                </c:pt>
                <c:pt idx="28">
                  <c:v>4995254038</c:v>
                </c:pt>
                <c:pt idx="29">
                  <c:v>2376608284</c:v>
                </c:pt>
                <c:pt idx="30">
                  <c:v>1957013238</c:v>
                </c:pt>
                <c:pt idx="31">
                  <c:v>1222806609</c:v>
                </c:pt>
                <c:pt idx="32">
                  <c:v>10228133012</c:v>
                </c:pt>
              </c:numCache>
            </c:numRef>
          </c:yVal>
          <c:smooth val="0"/>
          <c:extLst>
            <c:ext xmlns:c16="http://schemas.microsoft.com/office/drawing/2014/chart" uri="{C3380CC4-5D6E-409C-BE32-E72D297353CC}">
              <c16:uniqueId val="{00000000-F7D0-41A4-A2CD-C459D680D06E}"/>
            </c:ext>
          </c:extLst>
        </c:ser>
        <c:ser>
          <c:idx val="1"/>
          <c:order val="1"/>
          <c:tx>
            <c:v>Stamp Registration</c:v>
          </c:tx>
          <c:spPr>
            <a:ln w="19050" cap="rnd">
              <a:noFill/>
              <a:round/>
            </a:ln>
            <a:effectLst/>
          </c:spPr>
          <c:marker>
            <c:symbol val="circle"/>
            <c:size val="5"/>
            <c:spPr>
              <a:gradFill>
                <a:gsLst>
                  <a:gs pos="39000">
                    <a:srgbClr val="0033CC"/>
                  </a:gs>
                  <a:gs pos="100000">
                    <a:srgbClr val="FF33CC"/>
                  </a:gs>
                </a:gsLst>
                <a:lin ang="5400000" scaled="1"/>
              </a:gradFill>
              <a:ln w="9525">
                <a:solidFill>
                  <a:schemeClr val="accent2"/>
                </a:solidFill>
              </a:ln>
              <a:effectLst/>
            </c:spPr>
          </c:marker>
          <c:xVal>
            <c:strRef>
              <c:f>'Tipasspivot table'!$BD$2:$BD$34</c:f>
              <c:strCache>
                <c:ptCount val="33"/>
                <c:pt idx="0">
                  <c:v>Adilabad</c:v>
                </c:pt>
                <c:pt idx="1">
                  <c:v>Bhadradri Kothagudem</c:v>
                </c:pt>
                <c:pt idx="2">
                  <c:v>Hanumakonda</c:v>
                </c:pt>
                <c:pt idx="3">
                  <c:v>Hyderabad</c:v>
                </c:pt>
                <c:pt idx="4">
                  <c:v>Jagtial</c:v>
                </c:pt>
                <c:pt idx="5">
                  <c:v>Jangoan</c:v>
                </c:pt>
                <c:pt idx="6">
                  <c:v>Jayashankar Bhupalpally</c:v>
                </c:pt>
                <c:pt idx="7">
                  <c:v>Jogulamba Gadwal</c:v>
                </c:pt>
                <c:pt idx="8">
                  <c:v>Kamareddy</c:v>
                </c:pt>
                <c:pt idx="9">
                  <c:v>Karimnagar</c:v>
                </c:pt>
                <c:pt idx="10">
                  <c:v>Khammam</c:v>
                </c:pt>
                <c:pt idx="11">
                  <c:v>Kumurambheem Asifabad</c:v>
                </c:pt>
                <c:pt idx="12">
                  <c:v>Mahabubabad</c:v>
                </c:pt>
                <c:pt idx="13">
                  <c:v>Mahabubnagar</c:v>
                </c:pt>
                <c:pt idx="14">
                  <c:v>Mancherial</c:v>
                </c:pt>
                <c:pt idx="15">
                  <c:v>Medak</c:v>
                </c:pt>
                <c:pt idx="16">
                  <c:v>Medchal_Malkajgiri</c:v>
                </c:pt>
                <c:pt idx="17">
                  <c:v>Mulugu</c:v>
                </c:pt>
                <c:pt idx="18">
                  <c:v>Nagarkurnool</c:v>
                </c:pt>
                <c:pt idx="19">
                  <c:v>Nalgonda</c:v>
                </c:pt>
                <c:pt idx="20">
                  <c:v>Narayanpet</c:v>
                </c:pt>
                <c:pt idx="21">
                  <c:v>Nirmal</c:v>
                </c:pt>
                <c:pt idx="22">
                  <c:v>Nizamabad</c:v>
                </c:pt>
                <c:pt idx="23">
                  <c:v>Peddapalli</c:v>
                </c:pt>
                <c:pt idx="24">
                  <c:v>Rajanna Sircilla</c:v>
                </c:pt>
                <c:pt idx="25">
                  <c:v>Rangareddy</c:v>
                </c:pt>
                <c:pt idx="26">
                  <c:v>Sangareddy</c:v>
                </c:pt>
                <c:pt idx="27">
                  <c:v>Siddipet</c:v>
                </c:pt>
                <c:pt idx="28">
                  <c:v>Suryapet</c:v>
                </c:pt>
                <c:pt idx="29">
                  <c:v>Vikarabad</c:v>
                </c:pt>
                <c:pt idx="30">
                  <c:v>Wanaparthy</c:v>
                </c:pt>
                <c:pt idx="31">
                  <c:v>Warangal</c:v>
                </c:pt>
                <c:pt idx="32">
                  <c:v>Yadadri Bhuvanagiri</c:v>
                </c:pt>
              </c:strCache>
            </c:strRef>
          </c:xVal>
          <c:yVal>
            <c:numRef>
              <c:f>'Tipasspivot table'!$BF$2:$BF$34</c:f>
              <c:numCache>
                <c:formatCode>0</c:formatCode>
                <c:ptCount val="33"/>
                <c:pt idx="0">
                  <c:v>40.094700000000003</c:v>
                </c:pt>
                <c:pt idx="1">
                  <c:v>2028.5045</c:v>
                </c:pt>
                <c:pt idx="2">
                  <c:v>196.66589999999999</c:v>
                </c:pt>
                <c:pt idx="3">
                  <c:v>55.7956</c:v>
                </c:pt>
                <c:pt idx="4">
                  <c:v>169.45099999999999</c:v>
                </c:pt>
                <c:pt idx="5">
                  <c:v>158.41149999999999</c:v>
                </c:pt>
                <c:pt idx="6">
                  <c:v>35.9193</c:v>
                </c:pt>
                <c:pt idx="7">
                  <c:v>138.03380000000001</c:v>
                </c:pt>
                <c:pt idx="8">
                  <c:v>1937.0636999999999</c:v>
                </c:pt>
                <c:pt idx="9">
                  <c:v>425.08530000000002</c:v>
                </c:pt>
                <c:pt idx="10">
                  <c:v>786.15480000000002</c:v>
                </c:pt>
                <c:pt idx="11">
                  <c:v>98.787099999999995</c:v>
                </c:pt>
                <c:pt idx="12">
                  <c:v>179.1035</c:v>
                </c:pt>
                <c:pt idx="13">
                  <c:v>4771.8909000000003</c:v>
                </c:pt>
                <c:pt idx="14">
                  <c:v>385.5027</c:v>
                </c:pt>
                <c:pt idx="15">
                  <c:v>3224.0205000000001</c:v>
                </c:pt>
                <c:pt idx="16">
                  <c:v>10394.561</c:v>
                </c:pt>
                <c:pt idx="17">
                  <c:v>34.011899999999997</c:v>
                </c:pt>
                <c:pt idx="18">
                  <c:v>359.60210000000001</c:v>
                </c:pt>
                <c:pt idx="19">
                  <c:v>1901.4277</c:v>
                </c:pt>
                <c:pt idx="20">
                  <c:v>1615.6814999999999</c:v>
                </c:pt>
                <c:pt idx="21">
                  <c:v>92.7303</c:v>
                </c:pt>
                <c:pt idx="22">
                  <c:v>219.04949999999999</c:v>
                </c:pt>
                <c:pt idx="23">
                  <c:v>5715.3864999999996</c:v>
                </c:pt>
                <c:pt idx="24">
                  <c:v>147.7724</c:v>
                </c:pt>
                <c:pt idx="25">
                  <c:v>42706.332000000002</c:v>
                </c:pt>
                <c:pt idx="26">
                  <c:v>12366.7556</c:v>
                </c:pt>
                <c:pt idx="27">
                  <c:v>2047.2460000000001</c:v>
                </c:pt>
                <c:pt idx="28">
                  <c:v>2028.43</c:v>
                </c:pt>
                <c:pt idx="29">
                  <c:v>303.98689999999999</c:v>
                </c:pt>
                <c:pt idx="30">
                  <c:v>559.80430000000001</c:v>
                </c:pt>
                <c:pt idx="31">
                  <c:v>510.32350000000002</c:v>
                </c:pt>
                <c:pt idx="32">
                  <c:v>3499.8802999999998</c:v>
                </c:pt>
              </c:numCache>
            </c:numRef>
          </c:yVal>
          <c:smooth val="0"/>
          <c:extLst>
            <c:ext xmlns:c16="http://schemas.microsoft.com/office/drawing/2014/chart" uri="{C3380CC4-5D6E-409C-BE32-E72D297353CC}">
              <c16:uniqueId val="{00000001-F7D0-41A4-A2CD-C459D680D06E}"/>
            </c:ext>
          </c:extLst>
        </c:ser>
        <c:dLbls>
          <c:showLegendKey val="0"/>
          <c:showVal val="0"/>
          <c:showCatName val="0"/>
          <c:showSerName val="0"/>
          <c:showPercent val="0"/>
          <c:showBubbleSize val="0"/>
        </c:dLbls>
        <c:axId val="1310599968"/>
        <c:axId val="369402736"/>
      </c:scatterChart>
      <c:valAx>
        <c:axId val="13105999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69402736"/>
        <c:crosses val="autoZero"/>
        <c:crossBetween val="midCat"/>
      </c:valAx>
      <c:valAx>
        <c:axId val="369402736"/>
        <c:scaling>
          <c:orientation val="minMax"/>
        </c:scaling>
        <c:delete val="0"/>
        <c:axPos val="l"/>
        <c:numFmt formatCode="0,,,&quot;B&quot;"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310599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Times New Roman" panose="02020603050405020304" pitchFamily="18" charset="0"/>
                <a:cs typeface="Times New Roman" panose="02020603050405020304" pitchFamily="18" charset="0"/>
              </a:rPr>
              <a:t>District Investment Vehicle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Vehicle Sold</c:v>
          </c:tx>
          <c:spPr>
            <a:ln w="19050" cap="rnd">
              <a:noFill/>
              <a:round/>
            </a:ln>
            <a:effectLst/>
          </c:spPr>
          <c:marker>
            <c:symbol val="circle"/>
            <c:size val="5"/>
            <c:spPr>
              <a:gradFill>
                <a:gsLst>
                  <a:gs pos="57000">
                    <a:srgbClr val="92D050"/>
                  </a:gs>
                  <a:gs pos="100000">
                    <a:srgbClr val="00B050"/>
                  </a:gs>
                </a:gsLst>
                <a:lin ang="5400000" scaled="1"/>
              </a:gradFill>
              <a:ln w="9525">
                <a:solidFill>
                  <a:srgbClr val="66FFFF"/>
                </a:solidFill>
              </a:ln>
              <a:effectLst/>
            </c:spPr>
          </c:marker>
          <c:xVal>
            <c:strRef>
              <c:f>'Tipasspivot table'!$BM$1:$BM$34</c:f>
              <c:strCache>
                <c:ptCount val="34"/>
                <c:pt idx="0">
                  <c:v>Invest vs vehicle</c:v>
                </c:pt>
                <c:pt idx="1">
                  <c:v>Rangareddy</c:v>
                </c:pt>
                <c:pt idx="2">
                  <c:v>Sangareddy</c:v>
                </c:pt>
                <c:pt idx="3">
                  <c:v>Medchal_Malkajgiri</c:v>
                </c:pt>
                <c:pt idx="4">
                  <c:v>Peddapalli</c:v>
                </c:pt>
                <c:pt idx="5">
                  <c:v>Mahabubnagar</c:v>
                </c:pt>
                <c:pt idx="6">
                  <c:v>Yadadri Bhuvanagiri</c:v>
                </c:pt>
                <c:pt idx="7">
                  <c:v>Medak</c:v>
                </c:pt>
                <c:pt idx="8">
                  <c:v>Siddipet</c:v>
                </c:pt>
                <c:pt idx="9">
                  <c:v>Bhadradri Kothagudem</c:v>
                </c:pt>
                <c:pt idx="10">
                  <c:v>Suryapet</c:v>
                </c:pt>
                <c:pt idx="11">
                  <c:v>Kamareddy</c:v>
                </c:pt>
                <c:pt idx="12">
                  <c:v>Nalgonda</c:v>
                </c:pt>
                <c:pt idx="13">
                  <c:v>Narayanpet</c:v>
                </c:pt>
                <c:pt idx="14">
                  <c:v>Khammam</c:v>
                </c:pt>
                <c:pt idx="15">
                  <c:v>Wanaparthy</c:v>
                </c:pt>
                <c:pt idx="16">
                  <c:v>Warangal</c:v>
                </c:pt>
                <c:pt idx="17">
                  <c:v>Karimnagar</c:v>
                </c:pt>
                <c:pt idx="18">
                  <c:v>Mancherial</c:v>
                </c:pt>
                <c:pt idx="19">
                  <c:v>Nagarkurnool</c:v>
                </c:pt>
                <c:pt idx="20">
                  <c:v>Vikarabad</c:v>
                </c:pt>
                <c:pt idx="21">
                  <c:v>Nizamabad</c:v>
                </c:pt>
                <c:pt idx="22">
                  <c:v>Hanumakonda</c:v>
                </c:pt>
                <c:pt idx="23">
                  <c:v>Mahabubabad</c:v>
                </c:pt>
                <c:pt idx="24">
                  <c:v>Jagtial</c:v>
                </c:pt>
                <c:pt idx="25">
                  <c:v>Jangoan</c:v>
                </c:pt>
                <c:pt idx="26">
                  <c:v>Rajanna Sircilla</c:v>
                </c:pt>
                <c:pt idx="27">
                  <c:v>Jogulamba Gadwal</c:v>
                </c:pt>
                <c:pt idx="28">
                  <c:v>Kumurambheem Asifabad</c:v>
                </c:pt>
                <c:pt idx="29">
                  <c:v>Nirmal</c:v>
                </c:pt>
                <c:pt idx="30">
                  <c:v>Hyderabad</c:v>
                </c:pt>
                <c:pt idx="31">
                  <c:v>Adilabad</c:v>
                </c:pt>
                <c:pt idx="32">
                  <c:v>Jayashankar Bhupalpally</c:v>
                </c:pt>
                <c:pt idx="33">
                  <c:v>Mulugu</c:v>
                </c:pt>
              </c:strCache>
            </c:strRef>
          </c:xVal>
          <c:yVal>
            <c:numRef>
              <c:f>'Tipasspivot table'!$BN$1:$BN$34</c:f>
              <c:numCache>
                <c:formatCode>0</c:formatCode>
                <c:ptCount val="34"/>
                <c:pt idx="1">
                  <c:v>42706.332000000002</c:v>
                </c:pt>
                <c:pt idx="2">
                  <c:v>12366.7556</c:v>
                </c:pt>
                <c:pt idx="3">
                  <c:v>10394.561</c:v>
                </c:pt>
                <c:pt idx="4">
                  <c:v>5715.3864999999996</c:v>
                </c:pt>
                <c:pt idx="5">
                  <c:v>4771.8909000000003</c:v>
                </c:pt>
                <c:pt idx="6">
                  <c:v>3499.8802999999998</c:v>
                </c:pt>
                <c:pt idx="7">
                  <c:v>3224.0205000000001</c:v>
                </c:pt>
                <c:pt idx="8">
                  <c:v>2047.2460000000001</c:v>
                </c:pt>
                <c:pt idx="9">
                  <c:v>2028.5045</c:v>
                </c:pt>
                <c:pt idx="10">
                  <c:v>2028.43</c:v>
                </c:pt>
                <c:pt idx="11">
                  <c:v>1937.0636999999999</c:v>
                </c:pt>
                <c:pt idx="12">
                  <c:v>1901.4277</c:v>
                </c:pt>
                <c:pt idx="13">
                  <c:v>1615.6814999999999</c:v>
                </c:pt>
                <c:pt idx="14">
                  <c:v>786.15480000000002</c:v>
                </c:pt>
                <c:pt idx="15">
                  <c:v>559.80430000000001</c:v>
                </c:pt>
                <c:pt idx="16">
                  <c:v>510.32350000000002</c:v>
                </c:pt>
                <c:pt idx="17">
                  <c:v>425.08530000000002</c:v>
                </c:pt>
                <c:pt idx="18">
                  <c:v>385.5027</c:v>
                </c:pt>
                <c:pt idx="19">
                  <c:v>359.60210000000001</c:v>
                </c:pt>
                <c:pt idx="20">
                  <c:v>303.98689999999999</c:v>
                </c:pt>
                <c:pt idx="21">
                  <c:v>219.04949999999999</c:v>
                </c:pt>
                <c:pt idx="22">
                  <c:v>196.66589999999999</c:v>
                </c:pt>
                <c:pt idx="23">
                  <c:v>179.1035</c:v>
                </c:pt>
                <c:pt idx="24">
                  <c:v>169.45099999999999</c:v>
                </c:pt>
                <c:pt idx="25">
                  <c:v>158.41149999999999</c:v>
                </c:pt>
                <c:pt idx="26">
                  <c:v>147.7724</c:v>
                </c:pt>
                <c:pt idx="27">
                  <c:v>138.03380000000001</c:v>
                </c:pt>
                <c:pt idx="28">
                  <c:v>98.787099999999995</c:v>
                </c:pt>
                <c:pt idx="29">
                  <c:v>92.7303</c:v>
                </c:pt>
                <c:pt idx="30">
                  <c:v>55.7956</c:v>
                </c:pt>
                <c:pt idx="31">
                  <c:v>40.094700000000003</c:v>
                </c:pt>
                <c:pt idx="32">
                  <c:v>35.9193</c:v>
                </c:pt>
                <c:pt idx="33">
                  <c:v>34.011899999999997</c:v>
                </c:pt>
              </c:numCache>
            </c:numRef>
          </c:yVal>
          <c:smooth val="0"/>
          <c:extLst>
            <c:ext xmlns:c16="http://schemas.microsoft.com/office/drawing/2014/chart" uri="{C3380CC4-5D6E-409C-BE32-E72D297353CC}">
              <c16:uniqueId val="{00000000-85A9-4583-B8D4-49388C5EC2BA}"/>
            </c:ext>
          </c:extLst>
        </c:ser>
        <c:ser>
          <c:idx val="1"/>
          <c:order val="1"/>
          <c:tx>
            <c:v>Investment in (Cr)</c:v>
          </c:tx>
          <c:spPr>
            <a:ln w="19050" cap="rnd">
              <a:noFill/>
              <a:round/>
            </a:ln>
            <a:effectLst/>
          </c:spPr>
          <c:marker>
            <c:symbol val="circle"/>
            <c:size val="5"/>
            <c:spPr>
              <a:gradFill>
                <a:gsLst>
                  <a:gs pos="67000">
                    <a:srgbClr val="FF6C8F"/>
                  </a:gs>
                  <a:gs pos="100000">
                    <a:srgbClr val="66FFFF">
                      <a:lumMod val="97000"/>
                    </a:srgbClr>
                  </a:gs>
                </a:gsLst>
                <a:lin ang="5400000" scaled="1"/>
              </a:gradFill>
              <a:ln w="9525">
                <a:solidFill>
                  <a:srgbClr val="66FFFF"/>
                </a:solidFill>
              </a:ln>
              <a:effectLst/>
            </c:spPr>
          </c:marker>
          <c:xVal>
            <c:strRef>
              <c:f>'Tipasspivot table'!$BM$1:$BM$34</c:f>
              <c:strCache>
                <c:ptCount val="34"/>
                <c:pt idx="0">
                  <c:v>Invest vs vehicle</c:v>
                </c:pt>
                <c:pt idx="1">
                  <c:v>Rangareddy</c:v>
                </c:pt>
                <c:pt idx="2">
                  <c:v>Sangareddy</c:v>
                </c:pt>
                <c:pt idx="3">
                  <c:v>Medchal_Malkajgiri</c:v>
                </c:pt>
                <c:pt idx="4">
                  <c:v>Peddapalli</c:v>
                </c:pt>
                <c:pt idx="5">
                  <c:v>Mahabubnagar</c:v>
                </c:pt>
                <c:pt idx="6">
                  <c:v>Yadadri Bhuvanagiri</c:v>
                </c:pt>
                <c:pt idx="7">
                  <c:v>Medak</c:v>
                </c:pt>
                <c:pt idx="8">
                  <c:v>Siddipet</c:v>
                </c:pt>
                <c:pt idx="9">
                  <c:v>Bhadradri Kothagudem</c:v>
                </c:pt>
                <c:pt idx="10">
                  <c:v>Suryapet</c:v>
                </c:pt>
                <c:pt idx="11">
                  <c:v>Kamareddy</c:v>
                </c:pt>
                <c:pt idx="12">
                  <c:v>Nalgonda</c:v>
                </c:pt>
                <c:pt idx="13">
                  <c:v>Narayanpet</c:v>
                </c:pt>
                <c:pt idx="14">
                  <c:v>Khammam</c:v>
                </c:pt>
                <c:pt idx="15">
                  <c:v>Wanaparthy</c:v>
                </c:pt>
                <c:pt idx="16">
                  <c:v>Warangal</c:v>
                </c:pt>
                <c:pt idx="17">
                  <c:v>Karimnagar</c:v>
                </c:pt>
                <c:pt idx="18">
                  <c:v>Mancherial</c:v>
                </c:pt>
                <c:pt idx="19">
                  <c:v>Nagarkurnool</c:v>
                </c:pt>
                <c:pt idx="20">
                  <c:v>Vikarabad</c:v>
                </c:pt>
                <c:pt idx="21">
                  <c:v>Nizamabad</c:v>
                </c:pt>
                <c:pt idx="22">
                  <c:v>Hanumakonda</c:v>
                </c:pt>
                <c:pt idx="23">
                  <c:v>Mahabubabad</c:v>
                </c:pt>
                <c:pt idx="24">
                  <c:v>Jagtial</c:v>
                </c:pt>
                <c:pt idx="25">
                  <c:v>Jangoan</c:v>
                </c:pt>
                <c:pt idx="26">
                  <c:v>Rajanna Sircilla</c:v>
                </c:pt>
                <c:pt idx="27">
                  <c:v>Jogulamba Gadwal</c:v>
                </c:pt>
                <c:pt idx="28">
                  <c:v>Kumurambheem Asifabad</c:v>
                </c:pt>
                <c:pt idx="29">
                  <c:v>Nirmal</c:v>
                </c:pt>
                <c:pt idx="30">
                  <c:v>Hyderabad</c:v>
                </c:pt>
                <c:pt idx="31">
                  <c:v>Adilabad</c:v>
                </c:pt>
                <c:pt idx="32">
                  <c:v>Jayashankar Bhupalpally</c:v>
                </c:pt>
                <c:pt idx="33">
                  <c:v>Mulugu</c:v>
                </c:pt>
              </c:strCache>
            </c:strRef>
          </c:xVal>
          <c:yVal>
            <c:numRef>
              <c:f>'Tipasspivot table'!$BO$1:$BO$34</c:f>
              <c:numCache>
                <c:formatCode>#,##0,\ "k"</c:formatCode>
                <c:ptCount val="34"/>
                <c:pt idx="1">
                  <c:v>4632403</c:v>
                </c:pt>
                <c:pt idx="2">
                  <c:v>1376498</c:v>
                </c:pt>
                <c:pt idx="3">
                  <c:v>4961067</c:v>
                </c:pt>
                <c:pt idx="4">
                  <c:v>463547</c:v>
                </c:pt>
                <c:pt idx="5">
                  <c:v>849705</c:v>
                </c:pt>
                <c:pt idx="6">
                  <c:v>593085</c:v>
                </c:pt>
                <c:pt idx="7">
                  <c:v>493433</c:v>
                </c:pt>
                <c:pt idx="8">
                  <c:v>714251</c:v>
                </c:pt>
                <c:pt idx="9">
                  <c:v>733898</c:v>
                </c:pt>
                <c:pt idx="10">
                  <c:v>819987</c:v>
                </c:pt>
                <c:pt idx="11">
                  <c:v>643235</c:v>
                </c:pt>
                <c:pt idx="12">
                  <c:v>1140583</c:v>
                </c:pt>
                <c:pt idx="14">
                  <c:v>1099230</c:v>
                </c:pt>
                <c:pt idx="15">
                  <c:v>364695</c:v>
                </c:pt>
                <c:pt idx="16">
                  <c:v>1097260</c:v>
                </c:pt>
                <c:pt idx="17">
                  <c:v>794101</c:v>
                </c:pt>
                <c:pt idx="18">
                  <c:v>481473</c:v>
                </c:pt>
                <c:pt idx="19">
                  <c:v>530700</c:v>
                </c:pt>
                <c:pt idx="20">
                  <c:v>869262</c:v>
                </c:pt>
                <c:pt idx="21">
                  <c:v>1180531</c:v>
                </c:pt>
                <c:pt idx="23">
                  <c:v>487790</c:v>
                </c:pt>
                <c:pt idx="24">
                  <c:v>632698</c:v>
                </c:pt>
                <c:pt idx="25">
                  <c:v>371474</c:v>
                </c:pt>
                <c:pt idx="26">
                  <c:v>362378</c:v>
                </c:pt>
                <c:pt idx="27">
                  <c:v>389184</c:v>
                </c:pt>
                <c:pt idx="28">
                  <c:v>240035</c:v>
                </c:pt>
                <c:pt idx="29">
                  <c:v>472520</c:v>
                </c:pt>
                <c:pt idx="30">
                  <c:v>5717299</c:v>
                </c:pt>
                <c:pt idx="31">
                  <c:v>396582</c:v>
                </c:pt>
                <c:pt idx="32">
                  <c:v>418139</c:v>
                </c:pt>
              </c:numCache>
            </c:numRef>
          </c:yVal>
          <c:smooth val="0"/>
          <c:extLst>
            <c:ext xmlns:c16="http://schemas.microsoft.com/office/drawing/2014/chart" uri="{C3380CC4-5D6E-409C-BE32-E72D297353CC}">
              <c16:uniqueId val="{00000001-85A9-4583-B8D4-49388C5EC2BA}"/>
            </c:ext>
          </c:extLst>
        </c:ser>
        <c:dLbls>
          <c:showLegendKey val="0"/>
          <c:showVal val="0"/>
          <c:showCatName val="0"/>
          <c:showSerName val="0"/>
          <c:showPercent val="0"/>
          <c:showBubbleSize val="0"/>
        </c:dLbls>
        <c:axId val="334548256"/>
        <c:axId val="337767200"/>
      </c:scatterChart>
      <c:valAx>
        <c:axId val="334548256"/>
        <c:scaling>
          <c:orientation val="minMax"/>
        </c:scaling>
        <c:delete val="0"/>
        <c:axPos val="b"/>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37767200"/>
        <c:crosses val="autoZero"/>
        <c:crossBetween val="midCat"/>
      </c:valAx>
      <c:valAx>
        <c:axId val="337767200"/>
        <c:scaling>
          <c:orientation val="minMax"/>
        </c:scaling>
        <c:delete val="0"/>
        <c:axPos val="l"/>
        <c:numFmt formatCode="0,,&quot;M&quot;"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34548256"/>
        <c:crosses val="autoZero"/>
        <c:crossBetween val="midCat"/>
      </c:valAx>
      <c:spPr>
        <a:noFill/>
        <a:ln>
          <a:noFill/>
        </a:ln>
        <a:effectLst/>
      </c:spPr>
    </c:plotArea>
    <c:legend>
      <c:legendPos val="b"/>
      <c:legendEntry>
        <c:idx val="1"/>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0">
                  <a:srgbClr val="F96BFC"/>
                </a:gs>
                <a:gs pos="50000">
                  <a:srgbClr val="893BC3"/>
                </a:gs>
              </a:gsLst>
              <a:lin ang="5400000" scaled="1"/>
              <a:tileRect/>
            </a:gradFill>
            <a:ln w="98425">
              <a:solidFill>
                <a:schemeClr val="tx1"/>
              </a:solidFill>
            </a:ln>
          </c:spPr>
          <c:dPt>
            <c:idx val="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1-C067-43CA-BED8-1E00CF5947D8}"/>
              </c:ext>
            </c:extLst>
          </c:dPt>
          <c:dPt>
            <c:idx val="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3-C067-43CA-BED8-1E00CF5947D8}"/>
              </c:ext>
            </c:extLst>
          </c:dPt>
          <c:dPt>
            <c:idx val="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5-C067-43CA-BED8-1E00CF5947D8}"/>
              </c:ext>
            </c:extLst>
          </c:dPt>
          <c:dPt>
            <c:idx val="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7-C067-43CA-BED8-1E00CF5947D8}"/>
              </c:ext>
            </c:extLst>
          </c:dPt>
          <c:dPt>
            <c:idx val="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9-C067-43CA-BED8-1E00CF5947D8}"/>
              </c:ext>
            </c:extLst>
          </c:dPt>
          <c:dPt>
            <c:idx val="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B-C067-43CA-BED8-1E00CF5947D8}"/>
              </c:ext>
            </c:extLst>
          </c:dPt>
          <c:dPt>
            <c:idx val="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D-C067-43CA-BED8-1E00CF5947D8}"/>
              </c:ext>
            </c:extLst>
          </c:dPt>
          <c:dPt>
            <c:idx val="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F-C067-43CA-BED8-1E00CF5947D8}"/>
              </c:ext>
            </c:extLst>
          </c:dPt>
          <c:dPt>
            <c:idx val="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1-C067-43CA-BED8-1E00CF5947D8}"/>
              </c:ext>
            </c:extLst>
          </c:dPt>
          <c:dPt>
            <c:idx val="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3-C067-43CA-BED8-1E00CF5947D8}"/>
              </c:ext>
            </c:extLst>
          </c:dPt>
          <c:dPt>
            <c:idx val="1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5-C067-43CA-BED8-1E00CF5947D8}"/>
              </c:ext>
            </c:extLst>
          </c:dPt>
          <c:dPt>
            <c:idx val="1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7-C067-43CA-BED8-1E00CF5947D8}"/>
              </c:ext>
            </c:extLst>
          </c:dPt>
          <c:dPt>
            <c:idx val="1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9-C067-43CA-BED8-1E00CF5947D8}"/>
              </c:ext>
            </c:extLst>
          </c:dPt>
          <c:dPt>
            <c:idx val="1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B-C067-43CA-BED8-1E00CF5947D8}"/>
              </c:ext>
            </c:extLst>
          </c:dPt>
          <c:dPt>
            <c:idx val="1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D-C067-43CA-BED8-1E00CF5947D8}"/>
              </c:ext>
            </c:extLst>
          </c:dPt>
          <c:dPt>
            <c:idx val="1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F-C067-43CA-BED8-1E00CF5947D8}"/>
              </c:ext>
            </c:extLst>
          </c:dPt>
          <c:dPt>
            <c:idx val="1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1-C067-43CA-BED8-1E00CF5947D8}"/>
              </c:ext>
            </c:extLst>
          </c:dPt>
          <c:dPt>
            <c:idx val="1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3-C067-43CA-BED8-1E00CF5947D8}"/>
              </c:ext>
            </c:extLst>
          </c:dPt>
          <c:dPt>
            <c:idx val="1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5-C067-43CA-BED8-1E00CF5947D8}"/>
              </c:ext>
            </c:extLst>
          </c:dPt>
          <c:dPt>
            <c:idx val="1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7-C067-43CA-BED8-1E00CF5947D8}"/>
              </c:ext>
            </c:extLst>
          </c:dPt>
          <c:dPt>
            <c:idx val="2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9-C067-43CA-BED8-1E00CF5947D8}"/>
              </c:ext>
            </c:extLst>
          </c:dPt>
          <c:dPt>
            <c:idx val="2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B-C067-43CA-BED8-1E00CF5947D8}"/>
              </c:ext>
            </c:extLst>
          </c:dPt>
          <c:dPt>
            <c:idx val="2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D-C067-43CA-BED8-1E00CF5947D8}"/>
              </c:ext>
            </c:extLst>
          </c:dPt>
          <c:dPt>
            <c:idx val="2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F-C067-43CA-BED8-1E00CF5947D8}"/>
              </c:ext>
            </c:extLst>
          </c:dPt>
          <c:dPt>
            <c:idx val="2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1-C067-43CA-BED8-1E00CF5947D8}"/>
              </c:ext>
            </c:extLst>
          </c:dPt>
          <c:dPt>
            <c:idx val="2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3-C067-43CA-BED8-1E00CF5947D8}"/>
              </c:ext>
            </c:extLst>
          </c:dPt>
          <c:dPt>
            <c:idx val="2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5-C067-43CA-BED8-1E00CF5947D8}"/>
              </c:ext>
            </c:extLst>
          </c:dPt>
          <c:dPt>
            <c:idx val="2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7-C067-43CA-BED8-1E00CF5947D8}"/>
              </c:ext>
            </c:extLst>
          </c:dPt>
          <c:dPt>
            <c:idx val="2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9-C067-43CA-BED8-1E00CF5947D8}"/>
              </c:ext>
            </c:extLst>
          </c:dPt>
          <c:dPt>
            <c:idx val="2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B-C067-43CA-BED8-1E00CF5947D8}"/>
              </c:ext>
            </c:extLst>
          </c:dPt>
          <c:dPt>
            <c:idx val="3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D-C067-43CA-BED8-1E00CF5947D8}"/>
              </c:ext>
            </c:extLst>
          </c:dPt>
          <c:dPt>
            <c:idx val="3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F-C067-43CA-BED8-1E00CF5947D8}"/>
              </c:ext>
            </c:extLst>
          </c:dPt>
          <c:dPt>
            <c:idx val="3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1-C067-43CA-BED8-1E00CF5947D8}"/>
              </c:ext>
            </c:extLst>
          </c:dPt>
          <c:dPt>
            <c:idx val="3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3-C067-43CA-BED8-1E00CF5947D8}"/>
              </c:ext>
            </c:extLst>
          </c:dPt>
          <c:dPt>
            <c:idx val="3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5-C067-43CA-BED8-1E00CF5947D8}"/>
              </c:ext>
            </c:extLst>
          </c:dPt>
          <c:dPt>
            <c:idx val="3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7-C067-43CA-BED8-1E00CF5947D8}"/>
              </c:ext>
            </c:extLst>
          </c:dPt>
          <c:dPt>
            <c:idx val="3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9-C067-43CA-BED8-1E00CF5947D8}"/>
              </c:ext>
            </c:extLst>
          </c:dPt>
          <c:dPt>
            <c:idx val="3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B-C067-43CA-BED8-1E00CF5947D8}"/>
              </c:ext>
            </c:extLst>
          </c:dPt>
          <c:dPt>
            <c:idx val="3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D-C067-43CA-BED8-1E00CF5947D8}"/>
              </c:ext>
            </c:extLst>
          </c:dPt>
          <c:dPt>
            <c:idx val="3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F-C067-43CA-BED8-1E00CF5947D8}"/>
              </c:ext>
            </c:extLst>
          </c:dPt>
          <c:dPt>
            <c:idx val="4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1-C067-43CA-BED8-1E00CF5947D8}"/>
              </c:ext>
            </c:extLst>
          </c:dPt>
          <c:dPt>
            <c:idx val="4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3-C067-43CA-BED8-1E00CF5947D8}"/>
              </c:ext>
            </c:extLst>
          </c:dPt>
          <c:dPt>
            <c:idx val="4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5-C067-43CA-BED8-1E00CF5947D8}"/>
              </c:ext>
            </c:extLst>
          </c:dPt>
          <c:dPt>
            <c:idx val="4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7-C067-43CA-BED8-1E00CF5947D8}"/>
              </c:ext>
            </c:extLst>
          </c:dPt>
          <c:dPt>
            <c:idx val="4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9-C067-43CA-BED8-1E00CF5947D8}"/>
              </c:ext>
            </c:extLst>
          </c:dPt>
          <c:dPt>
            <c:idx val="4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B-C067-43CA-BED8-1E00CF5947D8}"/>
              </c:ext>
            </c:extLst>
          </c:dPt>
          <c:dPt>
            <c:idx val="4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D-C067-43CA-BED8-1E00CF5947D8}"/>
              </c:ext>
            </c:extLst>
          </c:dPt>
          <c:dPt>
            <c:idx val="4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F-C067-43CA-BED8-1E00CF5947D8}"/>
              </c:ext>
            </c:extLst>
          </c:dPt>
          <c:val>
            <c:numLit>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Lit>
          </c:val>
          <c:extLst>
            <c:ext xmlns:c16="http://schemas.microsoft.com/office/drawing/2014/chart" uri="{C3380CC4-5D6E-409C-BE32-E72D297353CC}">
              <c16:uniqueId val="{00000060-C067-43CA-BED8-1E00CF5947D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0">
                  <a:srgbClr val="F96BFC"/>
                </a:gs>
                <a:gs pos="50000">
                  <a:srgbClr val="893BC3"/>
                </a:gs>
              </a:gsLst>
              <a:lin ang="5400000" scaled="1"/>
              <a:tileRect/>
            </a:gradFill>
            <a:ln w="98425">
              <a:solidFill>
                <a:schemeClr val="tx1"/>
              </a:solidFill>
            </a:ln>
          </c:spPr>
          <c:dPt>
            <c:idx val="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1-F2AE-4255-899A-C17999013DB7}"/>
              </c:ext>
            </c:extLst>
          </c:dPt>
          <c:dPt>
            <c:idx val="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3-F2AE-4255-899A-C17999013DB7}"/>
              </c:ext>
            </c:extLst>
          </c:dPt>
          <c:dPt>
            <c:idx val="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5-F2AE-4255-899A-C17999013DB7}"/>
              </c:ext>
            </c:extLst>
          </c:dPt>
          <c:dPt>
            <c:idx val="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7-F2AE-4255-899A-C17999013DB7}"/>
              </c:ext>
            </c:extLst>
          </c:dPt>
          <c:dPt>
            <c:idx val="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9-F2AE-4255-899A-C17999013DB7}"/>
              </c:ext>
            </c:extLst>
          </c:dPt>
          <c:dPt>
            <c:idx val="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B-F2AE-4255-899A-C17999013DB7}"/>
              </c:ext>
            </c:extLst>
          </c:dPt>
          <c:dPt>
            <c:idx val="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D-F2AE-4255-899A-C17999013DB7}"/>
              </c:ext>
            </c:extLst>
          </c:dPt>
          <c:dPt>
            <c:idx val="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F-F2AE-4255-899A-C17999013DB7}"/>
              </c:ext>
            </c:extLst>
          </c:dPt>
          <c:dPt>
            <c:idx val="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1-F2AE-4255-899A-C17999013DB7}"/>
              </c:ext>
            </c:extLst>
          </c:dPt>
          <c:dPt>
            <c:idx val="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3-F2AE-4255-899A-C17999013DB7}"/>
              </c:ext>
            </c:extLst>
          </c:dPt>
          <c:dPt>
            <c:idx val="1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5-F2AE-4255-899A-C17999013DB7}"/>
              </c:ext>
            </c:extLst>
          </c:dPt>
          <c:dPt>
            <c:idx val="1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7-F2AE-4255-899A-C17999013DB7}"/>
              </c:ext>
            </c:extLst>
          </c:dPt>
          <c:dPt>
            <c:idx val="1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9-F2AE-4255-899A-C17999013DB7}"/>
              </c:ext>
            </c:extLst>
          </c:dPt>
          <c:dPt>
            <c:idx val="1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B-F2AE-4255-899A-C17999013DB7}"/>
              </c:ext>
            </c:extLst>
          </c:dPt>
          <c:dPt>
            <c:idx val="1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D-F2AE-4255-899A-C17999013DB7}"/>
              </c:ext>
            </c:extLst>
          </c:dPt>
          <c:dPt>
            <c:idx val="1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F-F2AE-4255-899A-C17999013DB7}"/>
              </c:ext>
            </c:extLst>
          </c:dPt>
          <c:dPt>
            <c:idx val="1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1-F2AE-4255-899A-C17999013DB7}"/>
              </c:ext>
            </c:extLst>
          </c:dPt>
          <c:dPt>
            <c:idx val="1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3-F2AE-4255-899A-C17999013DB7}"/>
              </c:ext>
            </c:extLst>
          </c:dPt>
          <c:dPt>
            <c:idx val="1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5-F2AE-4255-899A-C17999013DB7}"/>
              </c:ext>
            </c:extLst>
          </c:dPt>
          <c:dPt>
            <c:idx val="1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7-F2AE-4255-899A-C17999013DB7}"/>
              </c:ext>
            </c:extLst>
          </c:dPt>
          <c:dPt>
            <c:idx val="2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9-F2AE-4255-899A-C17999013DB7}"/>
              </c:ext>
            </c:extLst>
          </c:dPt>
          <c:dPt>
            <c:idx val="2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B-F2AE-4255-899A-C17999013DB7}"/>
              </c:ext>
            </c:extLst>
          </c:dPt>
          <c:dPt>
            <c:idx val="2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D-F2AE-4255-899A-C17999013DB7}"/>
              </c:ext>
            </c:extLst>
          </c:dPt>
          <c:dPt>
            <c:idx val="2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F-F2AE-4255-899A-C17999013DB7}"/>
              </c:ext>
            </c:extLst>
          </c:dPt>
          <c:dPt>
            <c:idx val="2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1-F2AE-4255-899A-C17999013DB7}"/>
              </c:ext>
            </c:extLst>
          </c:dPt>
          <c:dPt>
            <c:idx val="2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3-F2AE-4255-899A-C17999013DB7}"/>
              </c:ext>
            </c:extLst>
          </c:dPt>
          <c:dPt>
            <c:idx val="2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5-F2AE-4255-899A-C17999013DB7}"/>
              </c:ext>
            </c:extLst>
          </c:dPt>
          <c:dPt>
            <c:idx val="2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7-F2AE-4255-899A-C17999013DB7}"/>
              </c:ext>
            </c:extLst>
          </c:dPt>
          <c:dPt>
            <c:idx val="2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9-F2AE-4255-899A-C17999013DB7}"/>
              </c:ext>
            </c:extLst>
          </c:dPt>
          <c:dPt>
            <c:idx val="2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B-F2AE-4255-899A-C17999013DB7}"/>
              </c:ext>
            </c:extLst>
          </c:dPt>
          <c:dPt>
            <c:idx val="3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D-F2AE-4255-899A-C17999013DB7}"/>
              </c:ext>
            </c:extLst>
          </c:dPt>
          <c:dPt>
            <c:idx val="3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F-F2AE-4255-899A-C17999013DB7}"/>
              </c:ext>
            </c:extLst>
          </c:dPt>
          <c:dPt>
            <c:idx val="3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1-F2AE-4255-899A-C17999013DB7}"/>
              </c:ext>
            </c:extLst>
          </c:dPt>
          <c:dPt>
            <c:idx val="3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3-F2AE-4255-899A-C17999013DB7}"/>
              </c:ext>
            </c:extLst>
          </c:dPt>
          <c:dPt>
            <c:idx val="3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5-F2AE-4255-899A-C17999013DB7}"/>
              </c:ext>
            </c:extLst>
          </c:dPt>
          <c:dPt>
            <c:idx val="3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7-F2AE-4255-899A-C17999013DB7}"/>
              </c:ext>
            </c:extLst>
          </c:dPt>
          <c:dPt>
            <c:idx val="3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9-F2AE-4255-899A-C17999013DB7}"/>
              </c:ext>
            </c:extLst>
          </c:dPt>
          <c:dPt>
            <c:idx val="3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B-F2AE-4255-899A-C17999013DB7}"/>
              </c:ext>
            </c:extLst>
          </c:dPt>
          <c:dPt>
            <c:idx val="3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D-F2AE-4255-899A-C17999013DB7}"/>
              </c:ext>
            </c:extLst>
          </c:dPt>
          <c:dPt>
            <c:idx val="3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F-F2AE-4255-899A-C17999013DB7}"/>
              </c:ext>
            </c:extLst>
          </c:dPt>
          <c:dPt>
            <c:idx val="4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1-F2AE-4255-899A-C17999013DB7}"/>
              </c:ext>
            </c:extLst>
          </c:dPt>
          <c:dPt>
            <c:idx val="4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3-F2AE-4255-899A-C17999013DB7}"/>
              </c:ext>
            </c:extLst>
          </c:dPt>
          <c:dPt>
            <c:idx val="4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5-F2AE-4255-899A-C17999013DB7}"/>
              </c:ext>
            </c:extLst>
          </c:dPt>
          <c:dPt>
            <c:idx val="4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7-F2AE-4255-899A-C17999013DB7}"/>
              </c:ext>
            </c:extLst>
          </c:dPt>
          <c:dPt>
            <c:idx val="4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9-F2AE-4255-899A-C17999013DB7}"/>
              </c:ext>
            </c:extLst>
          </c:dPt>
          <c:dPt>
            <c:idx val="4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B-F2AE-4255-899A-C17999013DB7}"/>
              </c:ext>
            </c:extLst>
          </c:dPt>
          <c:dPt>
            <c:idx val="4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D-F2AE-4255-899A-C17999013DB7}"/>
              </c:ext>
            </c:extLst>
          </c:dPt>
          <c:dPt>
            <c:idx val="4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F-F2AE-4255-899A-C17999013DB7}"/>
              </c:ext>
            </c:extLst>
          </c:dPt>
          <c:val>
            <c:numLit>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Lit>
          </c:val>
          <c:extLst>
            <c:ext xmlns:c16="http://schemas.microsoft.com/office/drawing/2014/chart" uri="{C3380CC4-5D6E-409C-BE32-E72D297353CC}">
              <c16:uniqueId val="{00000060-F2AE-4255-899A-C17999013DB7}"/>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0">
                  <a:srgbClr val="F96BFC"/>
                </a:gs>
                <a:gs pos="50000">
                  <a:srgbClr val="893BC3"/>
                </a:gs>
              </a:gsLst>
              <a:lin ang="5400000" scaled="1"/>
              <a:tileRect/>
            </a:gradFill>
            <a:ln w="98425">
              <a:solidFill>
                <a:schemeClr val="tx1"/>
              </a:solidFill>
            </a:ln>
          </c:spPr>
          <c:dPt>
            <c:idx val="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1-F1B6-423E-B387-E52AE1AA5E60}"/>
              </c:ext>
            </c:extLst>
          </c:dPt>
          <c:dPt>
            <c:idx val="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3-F1B6-423E-B387-E52AE1AA5E60}"/>
              </c:ext>
            </c:extLst>
          </c:dPt>
          <c:dPt>
            <c:idx val="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5-F1B6-423E-B387-E52AE1AA5E60}"/>
              </c:ext>
            </c:extLst>
          </c:dPt>
          <c:dPt>
            <c:idx val="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7-F1B6-423E-B387-E52AE1AA5E60}"/>
              </c:ext>
            </c:extLst>
          </c:dPt>
          <c:dPt>
            <c:idx val="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9-F1B6-423E-B387-E52AE1AA5E60}"/>
              </c:ext>
            </c:extLst>
          </c:dPt>
          <c:dPt>
            <c:idx val="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B-F1B6-423E-B387-E52AE1AA5E60}"/>
              </c:ext>
            </c:extLst>
          </c:dPt>
          <c:dPt>
            <c:idx val="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D-F1B6-423E-B387-E52AE1AA5E60}"/>
              </c:ext>
            </c:extLst>
          </c:dPt>
          <c:dPt>
            <c:idx val="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0F-F1B6-423E-B387-E52AE1AA5E60}"/>
              </c:ext>
            </c:extLst>
          </c:dPt>
          <c:dPt>
            <c:idx val="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1-F1B6-423E-B387-E52AE1AA5E60}"/>
              </c:ext>
            </c:extLst>
          </c:dPt>
          <c:dPt>
            <c:idx val="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3-F1B6-423E-B387-E52AE1AA5E60}"/>
              </c:ext>
            </c:extLst>
          </c:dPt>
          <c:dPt>
            <c:idx val="1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5-F1B6-423E-B387-E52AE1AA5E60}"/>
              </c:ext>
            </c:extLst>
          </c:dPt>
          <c:dPt>
            <c:idx val="1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7-F1B6-423E-B387-E52AE1AA5E60}"/>
              </c:ext>
            </c:extLst>
          </c:dPt>
          <c:dPt>
            <c:idx val="1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9-F1B6-423E-B387-E52AE1AA5E60}"/>
              </c:ext>
            </c:extLst>
          </c:dPt>
          <c:dPt>
            <c:idx val="1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B-F1B6-423E-B387-E52AE1AA5E60}"/>
              </c:ext>
            </c:extLst>
          </c:dPt>
          <c:dPt>
            <c:idx val="1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D-F1B6-423E-B387-E52AE1AA5E60}"/>
              </c:ext>
            </c:extLst>
          </c:dPt>
          <c:dPt>
            <c:idx val="1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1F-F1B6-423E-B387-E52AE1AA5E60}"/>
              </c:ext>
            </c:extLst>
          </c:dPt>
          <c:dPt>
            <c:idx val="1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1-F1B6-423E-B387-E52AE1AA5E60}"/>
              </c:ext>
            </c:extLst>
          </c:dPt>
          <c:dPt>
            <c:idx val="1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3-F1B6-423E-B387-E52AE1AA5E60}"/>
              </c:ext>
            </c:extLst>
          </c:dPt>
          <c:dPt>
            <c:idx val="1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5-F1B6-423E-B387-E52AE1AA5E60}"/>
              </c:ext>
            </c:extLst>
          </c:dPt>
          <c:dPt>
            <c:idx val="1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7-F1B6-423E-B387-E52AE1AA5E60}"/>
              </c:ext>
            </c:extLst>
          </c:dPt>
          <c:dPt>
            <c:idx val="2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9-F1B6-423E-B387-E52AE1AA5E60}"/>
              </c:ext>
            </c:extLst>
          </c:dPt>
          <c:dPt>
            <c:idx val="2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B-F1B6-423E-B387-E52AE1AA5E60}"/>
              </c:ext>
            </c:extLst>
          </c:dPt>
          <c:dPt>
            <c:idx val="2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D-F1B6-423E-B387-E52AE1AA5E60}"/>
              </c:ext>
            </c:extLst>
          </c:dPt>
          <c:dPt>
            <c:idx val="2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2F-F1B6-423E-B387-E52AE1AA5E60}"/>
              </c:ext>
            </c:extLst>
          </c:dPt>
          <c:dPt>
            <c:idx val="2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1-F1B6-423E-B387-E52AE1AA5E60}"/>
              </c:ext>
            </c:extLst>
          </c:dPt>
          <c:dPt>
            <c:idx val="2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3-F1B6-423E-B387-E52AE1AA5E60}"/>
              </c:ext>
            </c:extLst>
          </c:dPt>
          <c:dPt>
            <c:idx val="2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5-F1B6-423E-B387-E52AE1AA5E60}"/>
              </c:ext>
            </c:extLst>
          </c:dPt>
          <c:dPt>
            <c:idx val="2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7-F1B6-423E-B387-E52AE1AA5E60}"/>
              </c:ext>
            </c:extLst>
          </c:dPt>
          <c:dPt>
            <c:idx val="2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9-F1B6-423E-B387-E52AE1AA5E60}"/>
              </c:ext>
            </c:extLst>
          </c:dPt>
          <c:dPt>
            <c:idx val="2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B-F1B6-423E-B387-E52AE1AA5E60}"/>
              </c:ext>
            </c:extLst>
          </c:dPt>
          <c:dPt>
            <c:idx val="3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D-F1B6-423E-B387-E52AE1AA5E60}"/>
              </c:ext>
            </c:extLst>
          </c:dPt>
          <c:dPt>
            <c:idx val="3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3F-F1B6-423E-B387-E52AE1AA5E60}"/>
              </c:ext>
            </c:extLst>
          </c:dPt>
          <c:dPt>
            <c:idx val="3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1-F1B6-423E-B387-E52AE1AA5E60}"/>
              </c:ext>
            </c:extLst>
          </c:dPt>
          <c:dPt>
            <c:idx val="3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3-F1B6-423E-B387-E52AE1AA5E60}"/>
              </c:ext>
            </c:extLst>
          </c:dPt>
          <c:dPt>
            <c:idx val="3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5-F1B6-423E-B387-E52AE1AA5E60}"/>
              </c:ext>
            </c:extLst>
          </c:dPt>
          <c:dPt>
            <c:idx val="3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7-F1B6-423E-B387-E52AE1AA5E60}"/>
              </c:ext>
            </c:extLst>
          </c:dPt>
          <c:dPt>
            <c:idx val="3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9-F1B6-423E-B387-E52AE1AA5E60}"/>
              </c:ext>
            </c:extLst>
          </c:dPt>
          <c:dPt>
            <c:idx val="3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B-F1B6-423E-B387-E52AE1AA5E60}"/>
              </c:ext>
            </c:extLst>
          </c:dPt>
          <c:dPt>
            <c:idx val="38"/>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D-F1B6-423E-B387-E52AE1AA5E60}"/>
              </c:ext>
            </c:extLst>
          </c:dPt>
          <c:dPt>
            <c:idx val="39"/>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4F-F1B6-423E-B387-E52AE1AA5E60}"/>
              </c:ext>
            </c:extLst>
          </c:dPt>
          <c:dPt>
            <c:idx val="40"/>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1-F1B6-423E-B387-E52AE1AA5E60}"/>
              </c:ext>
            </c:extLst>
          </c:dPt>
          <c:dPt>
            <c:idx val="41"/>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3-F1B6-423E-B387-E52AE1AA5E60}"/>
              </c:ext>
            </c:extLst>
          </c:dPt>
          <c:dPt>
            <c:idx val="42"/>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5-F1B6-423E-B387-E52AE1AA5E60}"/>
              </c:ext>
            </c:extLst>
          </c:dPt>
          <c:dPt>
            <c:idx val="43"/>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7-F1B6-423E-B387-E52AE1AA5E60}"/>
              </c:ext>
            </c:extLst>
          </c:dPt>
          <c:dPt>
            <c:idx val="44"/>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9-F1B6-423E-B387-E52AE1AA5E60}"/>
              </c:ext>
            </c:extLst>
          </c:dPt>
          <c:dPt>
            <c:idx val="45"/>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B-F1B6-423E-B387-E52AE1AA5E60}"/>
              </c:ext>
            </c:extLst>
          </c:dPt>
          <c:dPt>
            <c:idx val="46"/>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D-F1B6-423E-B387-E52AE1AA5E60}"/>
              </c:ext>
            </c:extLst>
          </c:dPt>
          <c:dPt>
            <c:idx val="47"/>
            <c:bubble3D val="0"/>
            <c:spPr>
              <a:gradFill flip="none" rotWithShape="1">
                <a:gsLst>
                  <a:gs pos="0">
                    <a:srgbClr val="F96BFC"/>
                  </a:gs>
                  <a:gs pos="50000">
                    <a:srgbClr val="893BC3"/>
                  </a:gs>
                </a:gsLst>
                <a:lin ang="5400000" scaled="1"/>
                <a:tileRect/>
              </a:gradFill>
              <a:ln w="98425">
                <a:solidFill>
                  <a:schemeClr val="tx1"/>
                </a:solidFill>
              </a:ln>
              <a:effectLst/>
            </c:spPr>
            <c:extLst>
              <c:ext xmlns:c16="http://schemas.microsoft.com/office/drawing/2014/chart" uri="{C3380CC4-5D6E-409C-BE32-E72D297353CC}">
                <c16:uniqueId val="{0000005F-F1B6-423E-B387-E52AE1AA5E60}"/>
              </c:ext>
            </c:extLst>
          </c:dPt>
          <c:val>
            <c:numLit>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Lit>
          </c:val>
          <c:extLst>
            <c:ext xmlns:c16="http://schemas.microsoft.com/office/drawing/2014/chart" uri="{C3380CC4-5D6E-409C-BE32-E72D297353CC}">
              <c16:uniqueId val="{00000060-F1B6-423E-B387-E52AE1AA5E6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1400" b="0" i="0" u="none" strike="noStrike" baseline="0"/>
              <a:t>Revenue Generated Across Districts</a:t>
            </a:r>
            <a:endParaRPr lang="en-IN">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0.36738019689652651"/>
          <c:y val="4.1375844570173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a:gsLst>
              <a:gs pos="10000">
                <a:srgbClr val="FF0000"/>
              </a:gs>
              <a:gs pos="100000">
                <a:srgbClr val="FF9900">
                  <a:alpha val="0"/>
                </a:srgbClr>
              </a:gs>
            </a:gsLst>
            <a:lin ang="5400000" scaled="1"/>
          </a:gradFill>
          <a:ln>
            <a:gradFill flip="none" rotWithShape="1">
              <a:gsLst>
                <a:gs pos="0">
                  <a:srgbClr val="FF0000">
                    <a:lumMod val="99000"/>
                    <a:lumOff val="1000"/>
                  </a:srgbClr>
                </a:gs>
                <a:gs pos="100000">
                  <a:srgbClr val="FF9900"/>
                </a:gs>
              </a:gsLst>
              <a:lin ang="5400000" scaled="1"/>
              <a:tileRect/>
            </a:gradFill>
          </a:ln>
          <a:effectLst>
            <a:glow rad="63500">
              <a:schemeClr val="tx1">
                <a:alpha val="40000"/>
              </a:schemeClr>
            </a:glow>
            <a:outerShdw blurRad="127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
                <a:srgbClr val="FF0000"/>
              </a:gs>
              <a:gs pos="100000">
                <a:srgbClr val="FF9900">
                  <a:alpha val="0"/>
                </a:srgbClr>
              </a:gs>
            </a:gsLst>
            <a:lin ang="5400000" scaled="1"/>
          </a:gradFill>
          <a:ln>
            <a:gradFill flip="none" rotWithShape="1">
              <a:gsLst>
                <a:gs pos="0">
                  <a:srgbClr val="FF0000">
                    <a:lumMod val="99000"/>
                    <a:lumOff val="1000"/>
                  </a:srgbClr>
                </a:gs>
                <a:gs pos="100000">
                  <a:srgbClr val="FF9900"/>
                </a:gs>
              </a:gsLst>
              <a:lin ang="5400000" scaled="1"/>
              <a:tileRect/>
            </a:gradFill>
          </a:ln>
          <a:effectLst>
            <a:glow rad="63500">
              <a:schemeClr val="tx1">
                <a:alpha val="40000"/>
              </a:schemeClr>
            </a:glow>
            <a:outerShdw blurRad="12700" dir="5400000" algn="ctr" rotWithShape="0">
              <a:schemeClr val="tx1"/>
            </a:outerShdw>
          </a:effectLst>
        </c:spP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898398024685914E-2"/>
          <c:y val="2.8407205098351117E-2"/>
          <c:w val="0.90499035984066045"/>
          <c:h val="0.45226437876510411"/>
        </c:manualLayout>
      </c:layout>
      <c:areaChart>
        <c:grouping val="standard"/>
        <c:varyColors val="0"/>
        <c:ser>
          <c:idx val="0"/>
          <c:order val="0"/>
          <c:tx>
            <c:strRef>
              <c:f>'Pivot Table'!$BV$3</c:f>
              <c:strCache>
                <c:ptCount val="1"/>
                <c:pt idx="0">
                  <c:v>Net_Doc_Revenue</c:v>
                </c:pt>
              </c:strCache>
            </c:strRef>
          </c:tx>
          <c:spPr>
            <a:gradFill>
              <a:gsLst>
                <a:gs pos="10000">
                  <a:srgbClr val="FF0000"/>
                </a:gs>
                <a:gs pos="100000">
                  <a:srgbClr val="FF9900">
                    <a:alpha val="0"/>
                  </a:srgbClr>
                </a:gs>
              </a:gsLst>
              <a:lin ang="5400000" scaled="1"/>
            </a:gradFill>
            <a:ln>
              <a:gradFill flip="none" rotWithShape="1">
                <a:gsLst>
                  <a:gs pos="0">
                    <a:srgbClr val="FF0000">
                      <a:lumMod val="99000"/>
                      <a:lumOff val="1000"/>
                    </a:srgbClr>
                  </a:gs>
                  <a:gs pos="100000">
                    <a:srgbClr val="FF9900"/>
                  </a:gs>
                </a:gsLst>
                <a:lin ang="5400000" scaled="1"/>
                <a:tileRect/>
              </a:gradFill>
            </a:ln>
            <a:effectLst>
              <a:glow rad="63500">
                <a:schemeClr val="tx1">
                  <a:alpha val="40000"/>
                </a:schemeClr>
              </a:glow>
              <a:outerShdw blurRad="12700" dir="5400000" algn="ctr" rotWithShape="0">
                <a:schemeClr val="tx1"/>
              </a:outerShdw>
            </a:effectLst>
          </c:spPr>
          <c:cat>
            <c:strRef>
              <c:f>'Pivot Table'!$BU$4:$BU$36</c:f>
              <c:strCache>
                <c:ptCount val="32"/>
                <c:pt idx="0">
                  <c:v>Yadadri Bhuvanagiri</c:v>
                </c:pt>
                <c:pt idx="1">
                  <c:v>Warangal</c:v>
                </c:pt>
                <c:pt idx="2">
                  <c:v>Wanaparthy</c:v>
                </c:pt>
                <c:pt idx="3">
                  <c:v>Vikarabad</c:v>
                </c:pt>
                <c:pt idx="4">
                  <c:v>Suryapet</c:v>
                </c:pt>
                <c:pt idx="5">
                  <c:v>Siddipet</c:v>
                </c:pt>
                <c:pt idx="6">
                  <c:v>Sangareddy</c:v>
                </c:pt>
                <c:pt idx="7">
                  <c:v>Rangareddy</c:v>
                </c:pt>
                <c:pt idx="8">
                  <c:v>Rajanna Sircilla</c:v>
                </c:pt>
                <c:pt idx="9">
                  <c:v>Peddapalli</c:v>
                </c:pt>
                <c:pt idx="10">
                  <c:v>Nizamabad</c:v>
                </c:pt>
                <c:pt idx="11">
                  <c:v>Nirmal</c:v>
                </c:pt>
                <c:pt idx="12">
                  <c:v>Narayanpet</c:v>
                </c:pt>
                <c:pt idx="13">
                  <c:v>Nalgonda</c:v>
                </c:pt>
                <c:pt idx="14">
                  <c:v>Nagarkurnool</c:v>
                </c:pt>
                <c:pt idx="15">
                  <c:v>Mulugu</c:v>
                </c:pt>
                <c:pt idx="16">
                  <c:v>Medchal_Malkajgiri</c:v>
                </c:pt>
                <c:pt idx="17">
                  <c:v>Medak</c:v>
                </c:pt>
                <c:pt idx="18">
                  <c:v>Mancherial</c:v>
                </c:pt>
                <c:pt idx="19">
                  <c:v>Mahabubnagar</c:v>
                </c:pt>
                <c:pt idx="20">
                  <c:v>Mahabubabad</c:v>
                </c:pt>
                <c:pt idx="21">
                  <c:v>Kumurambheem Asifabad</c:v>
                </c:pt>
                <c:pt idx="22">
                  <c:v>Khammam</c:v>
                </c:pt>
                <c:pt idx="23">
                  <c:v>Karimnagar</c:v>
                </c:pt>
                <c:pt idx="24">
                  <c:v>Kamareddy</c:v>
                </c:pt>
                <c:pt idx="25">
                  <c:v>Jogulamba Gadwal</c:v>
                </c:pt>
                <c:pt idx="26">
                  <c:v>Jangoan</c:v>
                </c:pt>
                <c:pt idx="27">
                  <c:v>Jagtial</c:v>
                </c:pt>
                <c:pt idx="28">
                  <c:v>Hyderabad</c:v>
                </c:pt>
                <c:pt idx="29">
                  <c:v>Hanumakonda</c:v>
                </c:pt>
                <c:pt idx="30">
                  <c:v>Bhadradri Kothagudem</c:v>
                </c:pt>
                <c:pt idx="31">
                  <c:v>Adilabad</c:v>
                </c:pt>
              </c:strCache>
            </c:strRef>
          </c:cat>
          <c:val>
            <c:numRef>
              <c:f>'Pivot Table'!$BV$4:$BV$36</c:f>
              <c:numCache>
                <c:formatCode>#,##0.00,," M"</c:formatCode>
                <c:ptCount val="32"/>
                <c:pt idx="0">
                  <c:v>5973744502</c:v>
                </c:pt>
                <c:pt idx="1">
                  <c:v>738341643</c:v>
                </c:pt>
                <c:pt idx="2">
                  <c:v>1126819540</c:v>
                </c:pt>
                <c:pt idx="3">
                  <c:v>1381189602</c:v>
                </c:pt>
                <c:pt idx="4">
                  <c:v>2902358766</c:v>
                </c:pt>
                <c:pt idx="5">
                  <c:v>2625072577</c:v>
                </c:pt>
                <c:pt idx="6">
                  <c:v>22024502771</c:v>
                </c:pt>
                <c:pt idx="7">
                  <c:v>108198682809</c:v>
                </c:pt>
                <c:pt idx="8">
                  <c:v>1169030429</c:v>
                </c:pt>
                <c:pt idx="9">
                  <c:v>1740644457</c:v>
                </c:pt>
                <c:pt idx="10">
                  <c:v>4046937361</c:v>
                </c:pt>
                <c:pt idx="11">
                  <c:v>988708614</c:v>
                </c:pt>
                <c:pt idx="12">
                  <c:v>722273314</c:v>
                </c:pt>
                <c:pt idx="13">
                  <c:v>4521634367</c:v>
                </c:pt>
                <c:pt idx="14">
                  <c:v>1358262744</c:v>
                </c:pt>
                <c:pt idx="15">
                  <c:v>515528121</c:v>
                </c:pt>
                <c:pt idx="16">
                  <c:v>64071382839</c:v>
                </c:pt>
                <c:pt idx="17">
                  <c:v>1765752735</c:v>
                </c:pt>
                <c:pt idx="18">
                  <c:v>1668092668</c:v>
                </c:pt>
                <c:pt idx="19">
                  <c:v>3186731550</c:v>
                </c:pt>
                <c:pt idx="20">
                  <c:v>1058624771</c:v>
                </c:pt>
                <c:pt idx="21">
                  <c:v>227462583</c:v>
                </c:pt>
                <c:pt idx="22">
                  <c:v>5606141586</c:v>
                </c:pt>
                <c:pt idx="23">
                  <c:v>4024475054</c:v>
                </c:pt>
                <c:pt idx="24">
                  <c:v>1396196267</c:v>
                </c:pt>
                <c:pt idx="25">
                  <c:v>978779682</c:v>
                </c:pt>
                <c:pt idx="26">
                  <c:v>1329898858</c:v>
                </c:pt>
                <c:pt idx="27">
                  <c:v>1666081307</c:v>
                </c:pt>
                <c:pt idx="28">
                  <c:v>38396743983</c:v>
                </c:pt>
                <c:pt idx="29">
                  <c:v>7927494100</c:v>
                </c:pt>
                <c:pt idx="30">
                  <c:v>824712666</c:v>
                </c:pt>
                <c:pt idx="31">
                  <c:v>1066971491</c:v>
                </c:pt>
              </c:numCache>
            </c:numRef>
          </c:val>
          <c:extLst>
            <c:ext xmlns:c16="http://schemas.microsoft.com/office/drawing/2014/chart" uri="{C3380CC4-5D6E-409C-BE32-E72D297353CC}">
              <c16:uniqueId val="{00000000-A08C-4500-855C-5C94B9D6B4F4}"/>
            </c:ext>
          </c:extLst>
        </c:ser>
        <c:dLbls>
          <c:showLegendKey val="0"/>
          <c:showVal val="0"/>
          <c:showCatName val="0"/>
          <c:showSerName val="0"/>
          <c:showPercent val="0"/>
          <c:showBubbleSize val="0"/>
        </c:dLbls>
        <c:axId val="456939536"/>
        <c:axId val="930930736"/>
      </c:areaChart>
      <c:lineChart>
        <c:grouping val="standard"/>
        <c:varyColors val="0"/>
        <c:ser>
          <c:idx val="1"/>
          <c:order val="1"/>
          <c:tx>
            <c:strRef>
              <c:f>'Pivot Table'!$BW$3</c:f>
              <c:strCache>
                <c:ptCount val="1"/>
                <c:pt idx="0">
                  <c:v>Net_Estamp_Revenue</c:v>
                </c:pt>
              </c:strCache>
            </c:strRef>
          </c:tx>
          <c:spPr>
            <a:ln w="28575" cap="rnd">
              <a:solidFill>
                <a:srgbClr val="00B050"/>
              </a:solidFill>
              <a:prstDash val="sysDash"/>
              <a:round/>
            </a:ln>
            <a:effectLst/>
          </c:spPr>
          <c:marker>
            <c:symbol val="none"/>
          </c:marker>
          <c:cat>
            <c:strRef>
              <c:f>'Pivot Table'!$BU$4:$BU$36</c:f>
              <c:strCache>
                <c:ptCount val="32"/>
                <c:pt idx="0">
                  <c:v>Yadadri Bhuvanagiri</c:v>
                </c:pt>
                <c:pt idx="1">
                  <c:v>Warangal</c:v>
                </c:pt>
                <c:pt idx="2">
                  <c:v>Wanaparthy</c:v>
                </c:pt>
                <c:pt idx="3">
                  <c:v>Vikarabad</c:v>
                </c:pt>
                <c:pt idx="4">
                  <c:v>Suryapet</c:v>
                </c:pt>
                <c:pt idx="5">
                  <c:v>Siddipet</c:v>
                </c:pt>
                <c:pt idx="6">
                  <c:v>Sangareddy</c:v>
                </c:pt>
                <c:pt idx="7">
                  <c:v>Rangareddy</c:v>
                </c:pt>
                <c:pt idx="8">
                  <c:v>Rajanna Sircilla</c:v>
                </c:pt>
                <c:pt idx="9">
                  <c:v>Peddapalli</c:v>
                </c:pt>
                <c:pt idx="10">
                  <c:v>Nizamabad</c:v>
                </c:pt>
                <c:pt idx="11">
                  <c:v>Nirmal</c:v>
                </c:pt>
                <c:pt idx="12">
                  <c:v>Narayanpet</c:v>
                </c:pt>
                <c:pt idx="13">
                  <c:v>Nalgonda</c:v>
                </c:pt>
                <c:pt idx="14">
                  <c:v>Nagarkurnool</c:v>
                </c:pt>
                <c:pt idx="15">
                  <c:v>Mulugu</c:v>
                </c:pt>
                <c:pt idx="16">
                  <c:v>Medchal_Malkajgiri</c:v>
                </c:pt>
                <c:pt idx="17">
                  <c:v>Medak</c:v>
                </c:pt>
                <c:pt idx="18">
                  <c:v>Mancherial</c:v>
                </c:pt>
                <c:pt idx="19">
                  <c:v>Mahabubnagar</c:v>
                </c:pt>
                <c:pt idx="20">
                  <c:v>Mahabubabad</c:v>
                </c:pt>
                <c:pt idx="21">
                  <c:v>Kumurambheem Asifabad</c:v>
                </c:pt>
                <c:pt idx="22">
                  <c:v>Khammam</c:v>
                </c:pt>
                <c:pt idx="23">
                  <c:v>Karimnagar</c:v>
                </c:pt>
                <c:pt idx="24">
                  <c:v>Kamareddy</c:v>
                </c:pt>
                <c:pt idx="25">
                  <c:v>Jogulamba Gadwal</c:v>
                </c:pt>
                <c:pt idx="26">
                  <c:v>Jangoan</c:v>
                </c:pt>
                <c:pt idx="27">
                  <c:v>Jagtial</c:v>
                </c:pt>
                <c:pt idx="28">
                  <c:v>Hyderabad</c:v>
                </c:pt>
                <c:pt idx="29">
                  <c:v>Hanumakonda</c:v>
                </c:pt>
                <c:pt idx="30">
                  <c:v>Bhadradri Kothagudem</c:v>
                </c:pt>
                <c:pt idx="31">
                  <c:v>Adilabad</c:v>
                </c:pt>
              </c:strCache>
            </c:strRef>
          </c:cat>
          <c:val>
            <c:numRef>
              <c:f>'Pivot Table'!$BW$4:$BW$36</c:f>
              <c:numCache>
                <c:formatCode>#,##0.00,," M"</c:formatCode>
                <c:ptCount val="32"/>
                <c:pt idx="0">
                  <c:v>4254388510</c:v>
                </c:pt>
                <c:pt idx="1">
                  <c:v>484464966</c:v>
                </c:pt>
                <c:pt idx="2">
                  <c:v>830193698</c:v>
                </c:pt>
                <c:pt idx="3">
                  <c:v>995418682</c:v>
                </c:pt>
                <c:pt idx="4">
                  <c:v>2092895272</c:v>
                </c:pt>
                <c:pt idx="5">
                  <c:v>1947542406</c:v>
                </c:pt>
                <c:pt idx="6">
                  <c:v>16708219605</c:v>
                </c:pt>
                <c:pt idx="7">
                  <c:v>81336993463</c:v>
                </c:pt>
                <c:pt idx="8">
                  <c:v>825570704</c:v>
                </c:pt>
                <c:pt idx="9">
                  <c:v>1271068835</c:v>
                </c:pt>
                <c:pt idx="10">
                  <c:v>3047094971</c:v>
                </c:pt>
                <c:pt idx="11">
                  <c:v>707305113</c:v>
                </c:pt>
                <c:pt idx="12">
                  <c:v>517604092</c:v>
                </c:pt>
                <c:pt idx="13">
                  <c:v>3009297574</c:v>
                </c:pt>
                <c:pt idx="14">
                  <c:v>980926364</c:v>
                </c:pt>
                <c:pt idx="15">
                  <c:v>408743315</c:v>
                </c:pt>
                <c:pt idx="16">
                  <c:v>48819368222</c:v>
                </c:pt>
                <c:pt idx="17">
                  <c:v>1250558303</c:v>
                </c:pt>
                <c:pt idx="18">
                  <c:v>1246862431</c:v>
                </c:pt>
                <c:pt idx="19">
                  <c:v>2236920432</c:v>
                </c:pt>
                <c:pt idx="20">
                  <c:v>779396646</c:v>
                </c:pt>
                <c:pt idx="21">
                  <c:v>145692452</c:v>
                </c:pt>
                <c:pt idx="22">
                  <c:v>4208231368</c:v>
                </c:pt>
                <c:pt idx="23">
                  <c:v>2989066355</c:v>
                </c:pt>
                <c:pt idx="24">
                  <c:v>982520443</c:v>
                </c:pt>
                <c:pt idx="25">
                  <c:v>709344353</c:v>
                </c:pt>
                <c:pt idx="26">
                  <c:v>842885890</c:v>
                </c:pt>
                <c:pt idx="27">
                  <c:v>1202617958</c:v>
                </c:pt>
                <c:pt idx="28">
                  <c:v>28652397786</c:v>
                </c:pt>
                <c:pt idx="29">
                  <c:v>5751116148</c:v>
                </c:pt>
                <c:pt idx="30">
                  <c:v>616009645</c:v>
                </c:pt>
                <c:pt idx="31">
                  <c:v>831038256</c:v>
                </c:pt>
              </c:numCache>
            </c:numRef>
          </c:val>
          <c:smooth val="0"/>
          <c:extLst>
            <c:ext xmlns:c16="http://schemas.microsoft.com/office/drawing/2014/chart" uri="{C3380CC4-5D6E-409C-BE32-E72D297353CC}">
              <c16:uniqueId val="{00000001-A08C-4500-855C-5C94B9D6B4F4}"/>
            </c:ext>
          </c:extLst>
        </c:ser>
        <c:dLbls>
          <c:showLegendKey val="0"/>
          <c:showVal val="0"/>
          <c:showCatName val="0"/>
          <c:showSerName val="0"/>
          <c:showPercent val="0"/>
          <c:showBubbleSize val="0"/>
        </c:dLbls>
        <c:marker val="1"/>
        <c:smooth val="0"/>
        <c:axId val="456939536"/>
        <c:axId val="930930736"/>
      </c:lineChart>
      <c:catAx>
        <c:axId val="456939536"/>
        <c:scaling>
          <c:orientation val="minMax"/>
        </c:scaling>
        <c:delete val="0"/>
        <c:axPos val="b"/>
        <c:majorGridlines>
          <c:spPr>
            <a:ln w="9525" cap="flat" cmpd="sng" algn="ctr">
              <a:solidFill>
                <a:srgbClr val="1D1D3C"/>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ln>
                  <a:noFill/>
                </a:ln>
                <a:solidFill>
                  <a:schemeClr val="bg1"/>
                </a:solidFill>
                <a:latin typeface="+mn-lt"/>
                <a:ea typeface="+mn-ea"/>
                <a:cs typeface="+mn-cs"/>
              </a:defRPr>
            </a:pPr>
            <a:endParaRPr lang="en-US"/>
          </a:p>
        </c:txPr>
        <c:crossAx val="930930736"/>
        <c:crosses val="autoZero"/>
        <c:auto val="1"/>
        <c:lblAlgn val="ctr"/>
        <c:lblOffset val="100"/>
        <c:noMultiLvlLbl val="0"/>
      </c:catAx>
      <c:valAx>
        <c:axId val="930930736"/>
        <c:scaling>
          <c:orientation val="minMax"/>
        </c:scaling>
        <c:delete val="0"/>
        <c:axPos val="l"/>
        <c:majorGridlines>
          <c:spPr>
            <a:ln w="9525" cap="flat" cmpd="sng" algn="ctr">
              <a:solidFill>
                <a:srgbClr val="1D1D3C"/>
              </a:solidFill>
              <a:round/>
            </a:ln>
            <a:effectLst/>
          </c:spPr>
        </c:majorGridlines>
        <c:numFmt formatCode="0,,,&quot;B&quot;\ \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93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bg1"/>
                </a:solidFill>
                <a:effectLst/>
              </a:rPr>
              <a:t>Document Registration Compare To E-Stamp Challans </a:t>
            </a:r>
            <a:endParaRPr lang="en-IN">
              <a:solidFill>
                <a:schemeClr val="bg1"/>
              </a:solidFill>
            </a:endParaRPr>
          </a:p>
        </c:rich>
      </c:tx>
      <c:layout>
        <c:manualLayout>
          <c:xMode val="edge"/>
          <c:yMode val="edge"/>
          <c:x val="0.14049396706739917"/>
          <c:y val="2.50917974518983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none"/>
        </c:marker>
        <c:dLbl>
          <c:idx val="0"/>
          <c:numFmt formatCode="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3E003C"/>
              </a:gs>
              <a:gs pos="25000">
                <a:srgbClr val="70006D">
                  <a:alpha val="21000"/>
                </a:srgbClr>
              </a:gs>
            </a:gsLst>
            <a:lin ang="5400000" scaled="1"/>
            <a:tileRect/>
          </a:gradFill>
          <a:ln w="34925" cmpd="sng">
            <a:solidFill>
              <a:srgbClr val="3E003C"/>
            </a:solidFill>
            <a:prstDash val="solid"/>
          </a:ln>
          <a:effectLst/>
        </c:spPr>
        <c:marker>
          <c:symbol val="none"/>
        </c:marker>
        <c:dLbl>
          <c:idx val="0"/>
          <c:numFmt formatCode="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a:noFill/>
          </a:ln>
          <a:effectLst/>
        </c:spPr>
      </c:pivotFmt>
    </c:pivotFmts>
    <c:plotArea>
      <c:layout/>
      <c:areaChart>
        <c:grouping val="standard"/>
        <c:varyColors val="0"/>
        <c:ser>
          <c:idx val="1"/>
          <c:order val="1"/>
          <c:tx>
            <c:strRef>
              <c:f>'Pivot Table'!$I$21</c:f>
              <c:strCache>
                <c:ptCount val="1"/>
                <c:pt idx="0">
                  <c:v>Net_Estamp_Revenue</c:v>
                </c:pt>
              </c:strCache>
            </c:strRef>
          </c:tx>
          <c:spPr>
            <a:gradFill flip="none" rotWithShape="1">
              <a:gsLst>
                <a:gs pos="0">
                  <a:srgbClr val="3E003C"/>
                </a:gs>
                <a:gs pos="25000">
                  <a:srgbClr val="70006D">
                    <a:alpha val="21000"/>
                  </a:srgbClr>
                </a:gs>
              </a:gsLst>
              <a:lin ang="5400000" scaled="1"/>
              <a:tileRect/>
            </a:gradFill>
            <a:ln w="34925" cmpd="sng">
              <a:solidFill>
                <a:srgbClr val="3E003C"/>
              </a:solidFill>
              <a:prstDash val="solid"/>
            </a:ln>
            <a:effectLst/>
          </c:spPr>
          <c:dLbls>
            <c:numFmt formatCode="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Table'!$G$22:$G$26</c:f>
              <c:strCache>
                <c:ptCount val="4"/>
                <c:pt idx="0">
                  <c:v>2020</c:v>
                </c:pt>
                <c:pt idx="1">
                  <c:v>2021</c:v>
                </c:pt>
                <c:pt idx="2">
                  <c:v>2022</c:v>
                </c:pt>
                <c:pt idx="3">
                  <c:v>2023</c:v>
                </c:pt>
              </c:strCache>
            </c:strRef>
          </c:cat>
          <c:val>
            <c:numRef>
              <c:f>'Pivot Table'!$I$22:$I$26</c:f>
              <c:numCache>
                <c:formatCode>#,##0.00,," M"</c:formatCode>
                <c:ptCount val="4"/>
                <c:pt idx="0">
                  <c:v>0</c:v>
                </c:pt>
                <c:pt idx="1">
                  <c:v>27866550225</c:v>
                </c:pt>
                <c:pt idx="2">
                  <c:v>85665322428</c:v>
                </c:pt>
                <c:pt idx="3">
                  <c:v>107149881605</c:v>
                </c:pt>
              </c:numCache>
            </c:numRef>
          </c:val>
          <c:extLst>
            <c:ext xmlns:c16="http://schemas.microsoft.com/office/drawing/2014/chart" uri="{C3380CC4-5D6E-409C-BE32-E72D297353CC}">
              <c16:uniqueId val="{00000001-6A65-4C8C-8DF4-60EF120A3757}"/>
            </c:ext>
          </c:extLst>
        </c:ser>
        <c:dLbls>
          <c:showLegendKey val="0"/>
          <c:showVal val="1"/>
          <c:showCatName val="0"/>
          <c:showSerName val="0"/>
          <c:showPercent val="0"/>
          <c:showBubbleSize val="0"/>
        </c:dLbls>
        <c:axId val="1282399808"/>
        <c:axId val="839242208"/>
      </c:areaChart>
      <c:barChart>
        <c:barDir val="col"/>
        <c:grouping val="clustered"/>
        <c:varyColors val="0"/>
        <c:ser>
          <c:idx val="0"/>
          <c:order val="0"/>
          <c:tx>
            <c:strRef>
              <c:f>'Pivot Table'!$H$21</c:f>
              <c:strCache>
                <c:ptCount val="1"/>
                <c:pt idx="0">
                  <c:v>Net_Doc_Revenue</c:v>
                </c:pt>
              </c:strCache>
            </c:strRef>
          </c:tx>
          <c:spPr>
            <a:blipFill>
              <a:blip xmlns:r="http://schemas.openxmlformats.org/officeDocument/2006/relationships" r:embed="rId3"/>
              <a:stretch>
                <a:fillRect/>
              </a:stretch>
            </a:blipFill>
            <a:ln>
              <a:noFill/>
            </a:ln>
            <a:effectLst/>
          </c:spPr>
          <c:invertIfNegative val="0"/>
          <c:dLbls>
            <c:numFmt formatCode="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Table'!$G$22:$G$26</c:f>
              <c:strCache>
                <c:ptCount val="4"/>
                <c:pt idx="0">
                  <c:v>2020</c:v>
                </c:pt>
                <c:pt idx="1">
                  <c:v>2021</c:v>
                </c:pt>
                <c:pt idx="2">
                  <c:v>2022</c:v>
                </c:pt>
                <c:pt idx="3">
                  <c:v>2023</c:v>
                </c:pt>
              </c:strCache>
            </c:strRef>
          </c:cat>
          <c:val>
            <c:numRef>
              <c:f>'Pivot Table'!$H$22:$H$26</c:f>
              <c:numCache>
                <c:formatCode>#,##0.00,," M"</c:formatCode>
                <c:ptCount val="4"/>
                <c:pt idx="0">
                  <c:v>62410774226</c:v>
                </c:pt>
                <c:pt idx="1">
                  <c:v>42047114334</c:v>
                </c:pt>
                <c:pt idx="2">
                  <c:v>84075980256</c:v>
                </c:pt>
                <c:pt idx="3">
                  <c:v>106695404941</c:v>
                </c:pt>
              </c:numCache>
            </c:numRef>
          </c:val>
          <c:extLst>
            <c:ext xmlns:c16="http://schemas.microsoft.com/office/drawing/2014/chart" uri="{C3380CC4-5D6E-409C-BE32-E72D297353CC}">
              <c16:uniqueId val="{00000000-6A65-4C8C-8DF4-60EF120A3757}"/>
            </c:ext>
          </c:extLst>
        </c:ser>
        <c:dLbls>
          <c:showLegendKey val="0"/>
          <c:showVal val="1"/>
          <c:showCatName val="0"/>
          <c:showSerName val="0"/>
          <c:showPercent val="0"/>
          <c:showBubbleSize val="0"/>
        </c:dLbls>
        <c:gapWidth val="250"/>
        <c:overlap val="-14"/>
        <c:axId val="1282399808"/>
        <c:axId val="839242208"/>
      </c:barChart>
      <c:catAx>
        <c:axId val="12823998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9242208"/>
        <c:crosses val="autoZero"/>
        <c:auto val="1"/>
        <c:lblAlgn val="ctr"/>
        <c:lblOffset val="100"/>
        <c:noMultiLvlLbl val="0"/>
      </c:catAx>
      <c:valAx>
        <c:axId val="839242208"/>
        <c:scaling>
          <c:orientation val="minMax"/>
        </c:scaling>
        <c:delete val="0"/>
        <c:axPos val="l"/>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82399808"/>
        <c:crosses val="autoZero"/>
        <c:crossBetween val="between"/>
      </c:valAx>
      <c:spPr>
        <a:noFill/>
        <a:ln>
          <a:noFill/>
        </a:ln>
        <a:effectLst>
          <a:outerShdw blurRad="50800" dist="50800" dir="5400000" sx="5000" sy="5000" algn="ctr" rotWithShape="0">
            <a:srgbClr val="000000">
              <a:alpha val="43137"/>
            </a:srgb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bg1"/>
                </a:solidFill>
                <a:latin typeface="Times New Roman" panose="02020603050405020304" pitchFamily="18" charset="0"/>
                <a:cs typeface="Times New Roman" panose="02020603050405020304" pitchFamily="18" charset="0"/>
              </a:rPr>
              <a:t>Revenue Generated in FY 2022 </a:t>
            </a:r>
            <a:endParaRPr lang="en-IN">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rgbClr val="FF3399">
                  <a:alpha val="84000"/>
                </a:srgbClr>
              </a:gs>
              <a:gs pos="0">
                <a:srgbClr val="0000FF"/>
              </a:gs>
            </a:gsLst>
            <a:lin ang="10800000" scaled="1"/>
            <a:tileRect/>
          </a:gradFill>
          <a:ln>
            <a:noFill/>
          </a:ln>
          <a:effectLst>
            <a:glow rad="38100">
              <a:srgbClr val="66FFFF"/>
            </a:glow>
          </a:effectLst>
        </c:spPr>
        <c:marker>
          <c:symbol val="none"/>
        </c:marker>
        <c:dLbl>
          <c:idx val="0"/>
          <c:numFmt formatCode="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7500">
                <a:srgbClr val="EC0A00"/>
              </a:gs>
              <a:gs pos="0">
                <a:srgbClr val="FF0000">
                  <a:alpha val="67000"/>
                </a:srgbClr>
              </a:gs>
              <a:gs pos="100000">
                <a:srgbClr val="008000"/>
              </a:gs>
            </a:gsLst>
            <a:lin ang="10800000" scaled="1"/>
            <a:tileRect/>
          </a:gradFill>
          <a:ln>
            <a:noFill/>
          </a:ln>
          <a:effectLst>
            <a:glow rad="38100">
              <a:srgbClr val="66FFFF"/>
            </a:glow>
          </a:effectLst>
        </c:spPr>
        <c:marker>
          <c:symbol val="none"/>
        </c:marker>
        <c:dLbl>
          <c:idx val="0"/>
          <c:numFmt formatCode="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7500">
                <a:srgbClr val="EC0A00"/>
              </a:gs>
              <a:gs pos="0">
                <a:srgbClr val="FF0000">
                  <a:alpha val="67000"/>
                </a:srgbClr>
              </a:gs>
              <a:gs pos="100000">
                <a:srgbClr val="008000"/>
              </a:gs>
            </a:gsLst>
            <a:lin ang="10800000" scaled="1"/>
            <a:tileRect/>
          </a:gradFill>
          <a:ln>
            <a:noFill/>
          </a:ln>
          <a:effectLst>
            <a:glow rad="38100">
              <a:srgbClr val="66FFFF"/>
            </a:glow>
          </a:effectLst>
        </c:spPr>
      </c:pivotFmt>
    </c:pivotFmts>
    <c:plotArea>
      <c:layout/>
      <c:barChart>
        <c:barDir val="bar"/>
        <c:grouping val="clustered"/>
        <c:varyColors val="0"/>
        <c:ser>
          <c:idx val="0"/>
          <c:order val="0"/>
          <c:tx>
            <c:strRef>
              <c:f>'Pivot Table'!$C$27</c:f>
              <c:strCache>
                <c:ptCount val="1"/>
                <c:pt idx="0">
                  <c:v>Net_Doc_2022</c:v>
                </c:pt>
              </c:strCache>
            </c:strRef>
          </c:tx>
          <c:spPr>
            <a:gradFill flip="none" rotWithShape="1">
              <a:gsLst>
                <a:gs pos="100000">
                  <a:srgbClr val="FF3399">
                    <a:alpha val="84000"/>
                  </a:srgbClr>
                </a:gs>
                <a:gs pos="0">
                  <a:srgbClr val="0000FF"/>
                </a:gs>
              </a:gsLst>
              <a:lin ang="10800000" scaled="1"/>
              <a:tileRect/>
            </a:gradFill>
            <a:ln>
              <a:noFill/>
            </a:ln>
            <a:effectLst>
              <a:glow rad="38100">
                <a:srgbClr val="66FFFF"/>
              </a:glow>
            </a:effectLst>
          </c:spPr>
          <c:invertIfNegative val="0"/>
          <c:dLbls>
            <c:numFmt formatCode="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Table'!$B$28:$B$33</c:f>
              <c:strCache>
                <c:ptCount val="5"/>
                <c:pt idx="0">
                  <c:v>Rangareddy</c:v>
                </c:pt>
                <c:pt idx="1">
                  <c:v>Medchal_Malkajgiri</c:v>
                </c:pt>
                <c:pt idx="2">
                  <c:v>Hyderabad</c:v>
                </c:pt>
                <c:pt idx="3">
                  <c:v>Sangareddy</c:v>
                </c:pt>
                <c:pt idx="4">
                  <c:v>Hanumakonda</c:v>
                </c:pt>
              </c:strCache>
            </c:strRef>
          </c:cat>
          <c:val>
            <c:numRef>
              <c:f>'Pivot Table'!$C$28:$C$33</c:f>
              <c:numCache>
                <c:formatCode>#,##0.00,," M"</c:formatCode>
                <c:ptCount val="5"/>
                <c:pt idx="0">
                  <c:v>37697750946</c:v>
                </c:pt>
                <c:pt idx="1">
                  <c:v>24043523530</c:v>
                </c:pt>
                <c:pt idx="2">
                  <c:v>14266012441</c:v>
                </c:pt>
                <c:pt idx="3">
                  <c:v>8273200321</c:v>
                </c:pt>
                <c:pt idx="4">
                  <c:v>2817238587</c:v>
                </c:pt>
              </c:numCache>
            </c:numRef>
          </c:val>
          <c:extLst>
            <c:ext xmlns:c16="http://schemas.microsoft.com/office/drawing/2014/chart" uri="{C3380CC4-5D6E-409C-BE32-E72D297353CC}">
              <c16:uniqueId val="{00000000-2A8D-4177-9421-585BBC5E067B}"/>
            </c:ext>
          </c:extLst>
        </c:ser>
        <c:ser>
          <c:idx val="1"/>
          <c:order val="1"/>
          <c:tx>
            <c:strRef>
              <c:f>'Pivot Table'!$D$27</c:f>
              <c:strCache>
                <c:ptCount val="1"/>
                <c:pt idx="0">
                  <c:v>Net_Estamp_2022</c:v>
                </c:pt>
              </c:strCache>
            </c:strRef>
          </c:tx>
          <c:spPr>
            <a:gradFill flip="none" rotWithShape="1">
              <a:gsLst>
                <a:gs pos="7500">
                  <a:srgbClr val="EC0A00"/>
                </a:gs>
                <a:gs pos="0">
                  <a:srgbClr val="FF0000">
                    <a:alpha val="67000"/>
                  </a:srgbClr>
                </a:gs>
                <a:gs pos="100000">
                  <a:srgbClr val="008000"/>
                </a:gs>
              </a:gsLst>
              <a:lin ang="10800000" scaled="1"/>
              <a:tileRect/>
            </a:gradFill>
            <a:ln>
              <a:noFill/>
            </a:ln>
            <a:effectLst>
              <a:glow rad="38100">
                <a:srgbClr val="66FFFF"/>
              </a:glow>
            </a:effectLst>
          </c:spPr>
          <c:invertIfNegative val="0"/>
          <c:dLbls>
            <c:numFmt formatCode="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Table'!$B$28:$B$33</c:f>
              <c:strCache>
                <c:ptCount val="5"/>
                <c:pt idx="0">
                  <c:v>Rangareddy</c:v>
                </c:pt>
                <c:pt idx="1">
                  <c:v>Medchal_Malkajgiri</c:v>
                </c:pt>
                <c:pt idx="2">
                  <c:v>Hyderabad</c:v>
                </c:pt>
                <c:pt idx="3">
                  <c:v>Sangareddy</c:v>
                </c:pt>
                <c:pt idx="4">
                  <c:v>Hanumakonda</c:v>
                </c:pt>
              </c:strCache>
            </c:strRef>
          </c:cat>
          <c:val>
            <c:numRef>
              <c:f>'Pivot Table'!$D$28:$D$33</c:f>
              <c:numCache>
                <c:formatCode>#,##0.00,," M"</c:formatCode>
                <c:ptCount val="5"/>
                <c:pt idx="0">
                  <c:v>38349357618</c:v>
                </c:pt>
                <c:pt idx="1">
                  <c:v>23596183308</c:v>
                </c:pt>
                <c:pt idx="2">
                  <c:v>14374315032</c:v>
                </c:pt>
                <c:pt idx="3">
                  <c:v>8259605302</c:v>
                </c:pt>
                <c:pt idx="4">
                  <c:v>2846856844</c:v>
                </c:pt>
              </c:numCache>
            </c:numRef>
          </c:val>
          <c:extLst>
            <c:ext xmlns:c16="http://schemas.microsoft.com/office/drawing/2014/chart" uri="{C3380CC4-5D6E-409C-BE32-E72D297353CC}">
              <c16:uniqueId val="{00000001-2A8D-4177-9421-585BBC5E067B}"/>
            </c:ext>
          </c:extLst>
        </c:ser>
        <c:dLbls>
          <c:dLblPos val="outEnd"/>
          <c:showLegendKey val="0"/>
          <c:showVal val="1"/>
          <c:showCatName val="0"/>
          <c:showSerName val="0"/>
          <c:showPercent val="0"/>
          <c:showBubbleSize val="0"/>
        </c:dLbls>
        <c:gapWidth val="167"/>
        <c:axId val="706332576"/>
        <c:axId val="839230208"/>
      </c:barChart>
      <c:catAx>
        <c:axId val="706332576"/>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9230208"/>
        <c:crosses val="autoZero"/>
        <c:auto val="1"/>
        <c:lblAlgn val="ctr"/>
        <c:lblOffset val="100"/>
        <c:noMultiLvlLbl val="0"/>
      </c:catAx>
      <c:valAx>
        <c:axId val="839230208"/>
        <c:scaling>
          <c:orientation val="minMax"/>
        </c:scaling>
        <c:delete val="1"/>
        <c:axPos val="t"/>
        <c:numFmt formatCode="0,,,&quot;B&quot;\ \ " sourceLinked="0"/>
        <c:majorTickMark val="none"/>
        <c:minorTickMark val="none"/>
        <c:tickLblPos val="low"/>
        <c:crossAx val="70633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Growth Analysis.xlsx]Pivot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Districts Generating Highest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gradFill>
            <a:gsLst>
              <a:gs pos="0">
                <a:srgbClr val="FF0000">
                  <a:lumMod val="99000"/>
                  <a:lumOff val="1000"/>
                </a:srgbClr>
              </a:gs>
              <a:gs pos="100000">
                <a:srgbClr val="FF9900"/>
              </a:gs>
            </a:gsLst>
            <a:lin ang="5400000" scaled="1"/>
          </a:gradFill>
          <a:ln w="19050">
            <a:noFill/>
          </a:ln>
          <a:effectLst>
            <a:glow rad="50800">
              <a:srgbClr val="66FFFF"/>
            </a:glow>
            <a:outerShdw blurRad="50800" dist="50800" dir="5400000" algn="ctr" rotWithShape="0">
              <a:schemeClr val="tx1"/>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0">
                <a:srgbClr val="FF0000">
                  <a:lumMod val="99000"/>
                  <a:lumOff val="1000"/>
                </a:srgbClr>
              </a:gs>
              <a:gs pos="64000">
                <a:srgbClr val="FF9900">
                  <a:alpha val="84000"/>
                </a:srgbClr>
              </a:gs>
            </a:gsLst>
            <a:lin ang="5400000" scaled="1"/>
          </a:gradFill>
          <a:ln w="19050">
            <a:noFill/>
          </a:ln>
          <a:effectLst>
            <a:glow rad="50800">
              <a:srgbClr val="66FFFF"/>
            </a:glow>
            <a:outerShdw blurRad="50800" dist="50800" dir="5400000" algn="ctr" rotWithShape="0">
              <a:schemeClr val="tx1"/>
            </a:outerShdw>
          </a:effectLst>
        </c:spPr>
        <c:dLbl>
          <c:idx val="0"/>
          <c:layout>
            <c:manualLayout>
              <c:x val="0.13788881889763765"/>
              <c:y val="0.1858796931758747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0">
                <a:srgbClr val="99FF66"/>
              </a:gs>
              <a:gs pos="100000">
                <a:srgbClr val="008000"/>
              </a:gs>
            </a:gsLst>
            <a:lin ang="5400000" scaled="1"/>
          </a:gradFill>
          <a:ln w="19050">
            <a:noFill/>
          </a:ln>
          <a:effectLst>
            <a:glow rad="50800">
              <a:srgbClr val="66FFFF"/>
            </a:glow>
            <a:outerShdw blurRad="50800" dist="50800" dir="5400000" algn="ctr" rotWithShape="0">
              <a:schemeClr val="tx1"/>
            </a:outerShdw>
          </a:effectLst>
        </c:spPr>
        <c:dLbl>
          <c:idx val="0"/>
          <c:layout>
            <c:manualLayout>
              <c:x val="-0.27330740157480315"/>
              <c:y val="5.471170805870861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132764654418196"/>
                  <c:h val="0.15910834062408866"/>
                </c:manualLayout>
              </c15:layout>
            </c:ext>
          </c:extLst>
        </c:dLbl>
      </c:pivotFmt>
      <c:pivotFmt>
        <c:idx val="10"/>
        <c:spPr>
          <a:gradFill>
            <a:gsLst>
              <a:gs pos="100000">
                <a:srgbClr val="0000FF"/>
              </a:gs>
              <a:gs pos="0">
                <a:srgbClr val="848AF8"/>
              </a:gs>
            </a:gsLst>
            <a:lin ang="5400000" scaled="1"/>
          </a:gradFill>
          <a:ln w="19050">
            <a:noFill/>
          </a:ln>
          <a:effectLst>
            <a:glow rad="50800">
              <a:srgbClr val="66FFFF"/>
            </a:glow>
            <a:outerShdw blurRad="50800" dist="50800" dir="5400000" algn="ctr" rotWithShape="0">
              <a:schemeClr val="tx1"/>
            </a:outerShdw>
          </a:effectLst>
        </c:spPr>
        <c:dLbl>
          <c:idx val="0"/>
          <c:layout>
            <c:manualLayout>
              <c:x val="-0.17777777777777778"/>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flip="none" rotWithShape="1">
            <a:gsLst>
              <a:gs pos="75000">
                <a:srgbClr val="660066"/>
              </a:gs>
              <a:gs pos="0">
                <a:srgbClr val="FF6DFF"/>
              </a:gs>
            </a:gsLst>
            <a:lin ang="5400000" scaled="1"/>
            <a:tileRect/>
          </a:gradFill>
          <a:ln w="19050">
            <a:noFill/>
          </a:ln>
          <a:effectLst>
            <a:glow rad="50800">
              <a:srgbClr val="66FFFF"/>
            </a:glow>
            <a:outerShdw blurRad="50800" dist="50800" dir="5400000" algn="ctr" rotWithShape="0">
              <a:schemeClr val="tx1"/>
            </a:outerShdw>
          </a:effectLst>
        </c:spPr>
        <c:dLbl>
          <c:idx val="0"/>
          <c:layout>
            <c:manualLayout>
              <c:x val="-0.13333333333333336"/>
              <c:y val="-6.01851851851852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a:gsLst>
              <a:gs pos="0">
                <a:srgbClr val="002060"/>
              </a:gs>
              <a:gs pos="100000">
                <a:srgbClr val="0070C0"/>
              </a:gs>
            </a:gsLst>
            <a:lin ang="5400000" scaled="1"/>
          </a:gradFill>
          <a:ln w="19050">
            <a:noFill/>
          </a:ln>
          <a:effectLst>
            <a:glow rad="50800">
              <a:srgbClr val="66FFFF"/>
            </a:glow>
            <a:outerShdw blurRad="50800" dist="50800" dir="5400000" algn="ctr" rotWithShape="0">
              <a:schemeClr val="tx1"/>
            </a:outerShdw>
          </a:effectLst>
        </c:spPr>
        <c:dLbl>
          <c:idx val="0"/>
          <c:layout>
            <c:manualLayout>
              <c:x val="0.18922236220472441"/>
              <c:y val="-6.116837968687954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777867716535433"/>
                  <c:h val="0.16721612598023289"/>
                </c:manualLayout>
              </c15:layout>
            </c:ext>
          </c:extLst>
        </c:dLbl>
      </c:pivotFmt>
    </c:pivotFmts>
    <c:plotArea>
      <c:layout/>
      <c:doughnutChart>
        <c:varyColors val="1"/>
        <c:ser>
          <c:idx val="0"/>
          <c:order val="0"/>
          <c:tx>
            <c:strRef>
              <c:f>'Pivot Table'!$H$9</c:f>
              <c:strCache>
                <c:ptCount val="1"/>
                <c:pt idx="0">
                  <c:v>Total</c:v>
                </c:pt>
              </c:strCache>
            </c:strRef>
          </c:tx>
          <c:spPr>
            <a:gradFill>
              <a:gsLst>
                <a:gs pos="0">
                  <a:srgbClr val="FF0000">
                    <a:lumMod val="99000"/>
                    <a:lumOff val="1000"/>
                  </a:srgbClr>
                </a:gs>
                <a:gs pos="100000">
                  <a:srgbClr val="FF9900"/>
                </a:gs>
              </a:gsLst>
              <a:lin ang="5400000" scaled="1"/>
            </a:gradFill>
            <a:ln>
              <a:noFill/>
            </a:ln>
            <a:effectLst>
              <a:glow rad="50800">
                <a:srgbClr val="66FFFF"/>
              </a:glow>
              <a:outerShdw blurRad="50800" dist="50800" dir="5400000" algn="ctr" rotWithShape="0">
                <a:schemeClr val="tx1"/>
              </a:outerShdw>
            </a:effectLst>
          </c:spPr>
          <c:dPt>
            <c:idx val="0"/>
            <c:bubble3D val="0"/>
            <c:spPr>
              <a:gradFill>
                <a:gsLst>
                  <a:gs pos="0">
                    <a:srgbClr val="FF0000">
                      <a:lumMod val="99000"/>
                      <a:lumOff val="1000"/>
                    </a:srgbClr>
                  </a:gs>
                  <a:gs pos="64000">
                    <a:srgbClr val="FF9900">
                      <a:alpha val="84000"/>
                    </a:srgbClr>
                  </a:gs>
                </a:gsLst>
                <a:lin ang="5400000" scaled="1"/>
              </a:gradFill>
              <a:ln w="19050">
                <a:noFill/>
              </a:ln>
              <a:effectLst>
                <a:glow rad="50800">
                  <a:srgbClr val="66FFFF"/>
                </a:glow>
                <a:outerShdw blurRad="50800" dist="50800" dir="5400000" algn="ctr" rotWithShape="0">
                  <a:schemeClr val="tx1"/>
                </a:outerShdw>
              </a:effectLst>
            </c:spPr>
            <c:extLst>
              <c:ext xmlns:c16="http://schemas.microsoft.com/office/drawing/2014/chart" uri="{C3380CC4-5D6E-409C-BE32-E72D297353CC}">
                <c16:uniqueId val="{00000001-4350-4363-B058-4AEE7A8CEDC1}"/>
              </c:ext>
            </c:extLst>
          </c:dPt>
          <c:dPt>
            <c:idx val="1"/>
            <c:bubble3D val="0"/>
            <c:spPr>
              <a:gradFill>
                <a:gsLst>
                  <a:gs pos="0">
                    <a:srgbClr val="99FF66"/>
                  </a:gs>
                  <a:gs pos="100000">
                    <a:srgbClr val="008000"/>
                  </a:gs>
                </a:gsLst>
                <a:lin ang="5400000" scaled="1"/>
              </a:gradFill>
              <a:ln w="19050">
                <a:noFill/>
              </a:ln>
              <a:effectLst>
                <a:glow rad="50800">
                  <a:srgbClr val="66FFFF"/>
                </a:glow>
                <a:outerShdw blurRad="50800" dist="50800" dir="5400000" algn="ctr" rotWithShape="0">
                  <a:schemeClr val="tx1"/>
                </a:outerShdw>
              </a:effectLst>
            </c:spPr>
            <c:extLst>
              <c:ext xmlns:c16="http://schemas.microsoft.com/office/drawing/2014/chart" uri="{C3380CC4-5D6E-409C-BE32-E72D297353CC}">
                <c16:uniqueId val="{00000003-4350-4363-B058-4AEE7A8CEDC1}"/>
              </c:ext>
            </c:extLst>
          </c:dPt>
          <c:dPt>
            <c:idx val="2"/>
            <c:bubble3D val="0"/>
            <c:spPr>
              <a:gradFill>
                <a:gsLst>
                  <a:gs pos="100000">
                    <a:srgbClr val="0000FF"/>
                  </a:gs>
                  <a:gs pos="0">
                    <a:srgbClr val="848AF8"/>
                  </a:gs>
                </a:gsLst>
                <a:lin ang="5400000" scaled="1"/>
              </a:gradFill>
              <a:ln w="19050">
                <a:noFill/>
              </a:ln>
              <a:effectLst>
                <a:glow rad="50800">
                  <a:srgbClr val="66FFFF"/>
                </a:glow>
                <a:outerShdw blurRad="50800" dist="50800" dir="5400000" algn="ctr" rotWithShape="0">
                  <a:schemeClr val="tx1"/>
                </a:outerShdw>
              </a:effectLst>
            </c:spPr>
            <c:extLst>
              <c:ext xmlns:c16="http://schemas.microsoft.com/office/drawing/2014/chart" uri="{C3380CC4-5D6E-409C-BE32-E72D297353CC}">
                <c16:uniqueId val="{00000005-4350-4363-B058-4AEE7A8CEDC1}"/>
              </c:ext>
            </c:extLst>
          </c:dPt>
          <c:dPt>
            <c:idx val="3"/>
            <c:bubble3D val="0"/>
            <c:spPr>
              <a:gradFill flip="none" rotWithShape="1">
                <a:gsLst>
                  <a:gs pos="75000">
                    <a:srgbClr val="660066"/>
                  </a:gs>
                  <a:gs pos="0">
                    <a:srgbClr val="FF6DFF"/>
                  </a:gs>
                </a:gsLst>
                <a:lin ang="5400000" scaled="1"/>
                <a:tileRect/>
              </a:gradFill>
              <a:ln w="19050">
                <a:noFill/>
              </a:ln>
              <a:effectLst>
                <a:glow rad="50800">
                  <a:srgbClr val="66FFFF"/>
                </a:glow>
                <a:outerShdw blurRad="50800" dist="50800" dir="5400000" algn="ctr" rotWithShape="0">
                  <a:schemeClr val="tx1"/>
                </a:outerShdw>
              </a:effectLst>
            </c:spPr>
            <c:extLst>
              <c:ext xmlns:c16="http://schemas.microsoft.com/office/drawing/2014/chart" uri="{C3380CC4-5D6E-409C-BE32-E72D297353CC}">
                <c16:uniqueId val="{00000007-4350-4363-B058-4AEE7A8CEDC1}"/>
              </c:ext>
            </c:extLst>
          </c:dPt>
          <c:dPt>
            <c:idx val="4"/>
            <c:bubble3D val="0"/>
            <c:spPr>
              <a:gradFill>
                <a:gsLst>
                  <a:gs pos="0">
                    <a:srgbClr val="002060"/>
                  </a:gs>
                  <a:gs pos="100000">
                    <a:srgbClr val="0070C0"/>
                  </a:gs>
                </a:gsLst>
                <a:lin ang="5400000" scaled="1"/>
              </a:gradFill>
              <a:ln w="19050">
                <a:noFill/>
              </a:ln>
              <a:effectLst>
                <a:glow rad="50800">
                  <a:srgbClr val="66FFFF"/>
                </a:glow>
                <a:outerShdw blurRad="50800" dist="50800" dir="5400000" algn="ctr" rotWithShape="0">
                  <a:schemeClr val="tx1"/>
                </a:outerShdw>
              </a:effectLst>
            </c:spPr>
            <c:extLst>
              <c:ext xmlns:c16="http://schemas.microsoft.com/office/drawing/2014/chart" uri="{C3380CC4-5D6E-409C-BE32-E72D297353CC}">
                <c16:uniqueId val="{00000009-4350-4363-B058-4AEE7A8CEDC1}"/>
              </c:ext>
            </c:extLst>
          </c:dPt>
          <c:dLbls>
            <c:dLbl>
              <c:idx val="0"/>
              <c:layout>
                <c:manualLayout>
                  <c:x val="0.13788881889763765"/>
                  <c:y val="0.18587969317587474"/>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50-4363-B058-4AEE7A8CEDC1}"/>
                </c:ext>
              </c:extLst>
            </c:dLbl>
            <c:dLbl>
              <c:idx val="1"/>
              <c:layout>
                <c:manualLayout>
                  <c:x val="-0.27330740157480315"/>
                  <c:y val="5.4711708058708612E-2"/>
                </c:manualLayout>
              </c:layout>
              <c:showLegendKey val="1"/>
              <c:showVal val="0"/>
              <c:showCatName val="1"/>
              <c:showSerName val="0"/>
              <c:showPercent val="1"/>
              <c:showBubbleSize val="0"/>
              <c:extLst>
                <c:ext xmlns:c15="http://schemas.microsoft.com/office/drawing/2012/chart" uri="{CE6537A1-D6FC-4f65-9D91-7224C49458BB}">
                  <c15:layout>
                    <c:manualLayout>
                      <c:w val="0.27132764654418196"/>
                      <c:h val="0.15910834062408866"/>
                    </c:manualLayout>
                  </c15:layout>
                </c:ext>
                <c:ext xmlns:c16="http://schemas.microsoft.com/office/drawing/2014/chart" uri="{C3380CC4-5D6E-409C-BE32-E72D297353CC}">
                  <c16:uniqueId val="{00000003-4350-4363-B058-4AEE7A8CEDC1}"/>
                </c:ext>
              </c:extLst>
            </c:dLbl>
            <c:dLbl>
              <c:idx val="2"/>
              <c:layout>
                <c:manualLayout>
                  <c:x val="-0.17777777777777778"/>
                  <c:y val="0"/>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350-4363-B058-4AEE7A8CEDC1}"/>
                </c:ext>
              </c:extLst>
            </c:dLbl>
            <c:dLbl>
              <c:idx val="3"/>
              <c:layout>
                <c:manualLayout>
                  <c:x val="-0.13333333333333336"/>
                  <c:y val="-6.018518518518521E-2"/>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350-4363-B058-4AEE7A8CEDC1}"/>
                </c:ext>
              </c:extLst>
            </c:dLbl>
            <c:dLbl>
              <c:idx val="4"/>
              <c:layout>
                <c:manualLayout>
                  <c:x val="0.18922236220472441"/>
                  <c:y val="-6.1168379686879548E-2"/>
                </c:manualLayout>
              </c:layout>
              <c:showLegendKey val="1"/>
              <c:showVal val="0"/>
              <c:showCatName val="1"/>
              <c:showSerName val="0"/>
              <c:showPercent val="1"/>
              <c:showBubbleSize val="0"/>
              <c:extLst>
                <c:ext xmlns:c15="http://schemas.microsoft.com/office/drawing/2012/chart" uri="{CE6537A1-D6FC-4f65-9D91-7224C49458BB}">
                  <c15:layout>
                    <c:manualLayout>
                      <c:w val="0.3777867716535433"/>
                      <c:h val="0.16721612598023289"/>
                    </c:manualLayout>
                  </c15:layout>
                </c:ext>
                <c:ext xmlns:c16="http://schemas.microsoft.com/office/drawing/2014/chart" uri="{C3380CC4-5D6E-409C-BE32-E72D297353CC}">
                  <c16:uniqueId val="{00000009-4350-4363-B058-4AEE7A8CEDC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Table'!$G$10:$G$15</c:f>
              <c:strCache>
                <c:ptCount val="5"/>
                <c:pt idx="0">
                  <c:v>Rangareddy</c:v>
                </c:pt>
                <c:pt idx="1">
                  <c:v>Medchal_Malkajgiri</c:v>
                </c:pt>
                <c:pt idx="2">
                  <c:v>Hyderabad</c:v>
                </c:pt>
                <c:pt idx="3">
                  <c:v>Sangareddy</c:v>
                </c:pt>
                <c:pt idx="4">
                  <c:v>Hanumakonda</c:v>
                </c:pt>
              </c:strCache>
            </c:strRef>
          </c:cat>
          <c:val>
            <c:numRef>
              <c:f>'Pivot Table'!$H$10:$H$15</c:f>
              <c:numCache>
                <c:formatCode>0,,,"B"</c:formatCode>
                <c:ptCount val="5"/>
                <c:pt idx="0">
                  <c:v>189535676272</c:v>
                </c:pt>
                <c:pt idx="1">
                  <c:v>112890751061</c:v>
                </c:pt>
                <c:pt idx="2">
                  <c:v>67049141769</c:v>
                </c:pt>
                <c:pt idx="3">
                  <c:v>38732722376</c:v>
                </c:pt>
                <c:pt idx="4">
                  <c:v>13678610248</c:v>
                </c:pt>
              </c:numCache>
            </c:numRef>
          </c:val>
          <c:extLst>
            <c:ext xmlns:c16="http://schemas.microsoft.com/office/drawing/2014/chart" uri="{C3380CC4-5D6E-409C-BE32-E72D297353CC}">
              <c16:uniqueId val="{0000000A-4350-4363-B058-4AEE7A8CEDC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Tispass!A1"/><Relationship Id="rId13" Type="http://schemas.openxmlformats.org/officeDocument/2006/relationships/image" Target="../media/image8.svg"/><Relationship Id="rId18" Type="http://schemas.openxmlformats.org/officeDocument/2006/relationships/image" Target="../media/image11.svg"/><Relationship Id="rId3" Type="http://schemas.openxmlformats.org/officeDocument/2006/relationships/image" Target="../media/image1.png"/><Relationship Id="rId21" Type="http://schemas.openxmlformats.org/officeDocument/2006/relationships/hyperlink" Target="#'KeyInsight and Recommendation'!A1"/><Relationship Id="rId7" Type="http://schemas.openxmlformats.org/officeDocument/2006/relationships/image" Target="../media/image4.svg"/><Relationship Id="rId12" Type="http://schemas.openxmlformats.org/officeDocument/2006/relationships/image" Target="../media/image7.png"/><Relationship Id="rId17" Type="http://schemas.openxmlformats.org/officeDocument/2006/relationships/image" Target="../media/image10.png"/><Relationship Id="rId2" Type="http://schemas.openxmlformats.org/officeDocument/2006/relationships/hyperlink" Target="#Stamp!A1"/><Relationship Id="rId16" Type="http://schemas.openxmlformats.org/officeDocument/2006/relationships/image" Target="../media/image9.png"/><Relationship Id="rId20" Type="http://schemas.openxmlformats.org/officeDocument/2006/relationships/hyperlink" Target="#Dashboard!A1"/><Relationship Id="rId1" Type="http://schemas.openxmlformats.org/officeDocument/2006/relationships/chart" Target="../charts/chart3.xml"/><Relationship Id="rId6" Type="http://schemas.openxmlformats.org/officeDocument/2006/relationships/image" Target="../media/image3.png"/><Relationship Id="rId11" Type="http://schemas.openxmlformats.org/officeDocument/2006/relationships/hyperlink" Target="https://data.telangana.gov.in/" TargetMode="External"/><Relationship Id="rId5" Type="http://schemas.openxmlformats.org/officeDocument/2006/relationships/hyperlink" Target="#Transport!A1"/><Relationship Id="rId15" Type="http://schemas.openxmlformats.org/officeDocument/2006/relationships/chart" Target="../charts/chart5.xml"/><Relationship Id="rId23" Type="http://schemas.openxmlformats.org/officeDocument/2006/relationships/image" Target="../media/image14.svg"/><Relationship Id="rId10" Type="http://schemas.openxmlformats.org/officeDocument/2006/relationships/image" Target="../media/image6.svg"/><Relationship Id="rId19" Type="http://schemas.openxmlformats.org/officeDocument/2006/relationships/image" Target="../media/image12.png"/><Relationship Id="rId4" Type="http://schemas.openxmlformats.org/officeDocument/2006/relationships/image" Target="../media/image2.svg"/><Relationship Id="rId9" Type="http://schemas.openxmlformats.org/officeDocument/2006/relationships/image" Target="../media/image5.png"/><Relationship Id="rId14" Type="http://schemas.openxmlformats.org/officeDocument/2006/relationships/chart" Target="../charts/chart4.xml"/><Relationship Id="rId22"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Tispass!A1"/><Relationship Id="rId7" Type="http://schemas.openxmlformats.org/officeDocument/2006/relationships/image" Target="../media/image11.svg"/><Relationship Id="rId2" Type="http://schemas.openxmlformats.org/officeDocument/2006/relationships/hyperlink" Target="#Stamp!A1"/><Relationship Id="rId1" Type="http://schemas.openxmlformats.org/officeDocument/2006/relationships/image" Target="../media/image9.png"/><Relationship Id="rId6" Type="http://schemas.openxmlformats.org/officeDocument/2006/relationships/image" Target="../media/image10.png"/><Relationship Id="rId5" Type="http://schemas.openxmlformats.org/officeDocument/2006/relationships/hyperlink" Target="https://data.telangana.gov.in/" TargetMode="External"/><Relationship Id="rId4" Type="http://schemas.openxmlformats.org/officeDocument/2006/relationships/hyperlink" Target="#Transport!A1"/><Relationship Id="rId9"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chart" Target="../charts/chart9.xml"/><Relationship Id="rId3" Type="http://schemas.openxmlformats.org/officeDocument/2006/relationships/hyperlink" Target="#Tispass!A1"/><Relationship Id="rId7" Type="http://schemas.openxmlformats.org/officeDocument/2006/relationships/image" Target="../media/image11.svg"/><Relationship Id="rId12" Type="http://schemas.openxmlformats.org/officeDocument/2006/relationships/chart" Target="../charts/chart8.xml"/><Relationship Id="rId2" Type="http://schemas.openxmlformats.org/officeDocument/2006/relationships/hyperlink" Target="#Stamp!A1"/><Relationship Id="rId1" Type="http://schemas.openxmlformats.org/officeDocument/2006/relationships/image" Target="../media/image9.png"/><Relationship Id="rId6" Type="http://schemas.openxmlformats.org/officeDocument/2006/relationships/image" Target="../media/image10.png"/><Relationship Id="rId11" Type="http://schemas.openxmlformats.org/officeDocument/2006/relationships/chart" Target="../charts/chart7.xml"/><Relationship Id="rId5" Type="http://schemas.openxmlformats.org/officeDocument/2006/relationships/hyperlink" Target="https://data.telangana.gov.in/" TargetMode="External"/><Relationship Id="rId15" Type="http://schemas.openxmlformats.org/officeDocument/2006/relationships/chart" Target="../charts/chart11.xml"/><Relationship Id="rId10" Type="http://schemas.openxmlformats.org/officeDocument/2006/relationships/chart" Target="../charts/chart6.xml"/><Relationship Id="rId4" Type="http://schemas.openxmlformats.org/officeDocument/2006/relationships/hyperlink" Target="#Transport!A1"/><Relationship Id="rId9" Type="http://schemas.openxmlformats.org/officeDocument/2006/relationships/hyperlink" Target="#Dashboard!A1"/><Relationship Id="rId1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chart" Target="../charts/chart15.xml"/><Relationship Id="rId3" Type="http://schemas.openxmlformats.org/officeDocument/2006/relationships/hyperlink" Target="#Tispass!A1"/><Relationship Id="rId7" Type="http://schemas.openxmlformats.org/officeDocument/2006/relationships/image" Target="../media/image11.svg"/><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hyperlink" Target="#Stamp!A1"/><Relationship Id="rId16" Type="http://schemas.openxmlformats.org/officeDocument/2006/relationships/chart" Target="../charts/chart18.xml"/><Relationship Id="rId1" Type="http://schemas.openxmlformats.org/officeDocument/2006/relationships/image" Target="../media/image9.png"/><Relationship Id="rId6" Type="http://schemas.openxmlformats.org/officeDocument/2006/relationships/image" Target="../media/image10.png"/><Relationship Id="rId11" Type="http://schemas.openxmlformats.org/officeDocument/2006/relationships/chart" Target="../charts/chart13.xml"/><Relationship Id="rId5" Type="http://schemas.openxmlformats.org/officeDocument/2006/relationships/hyperlink" Target="https://data.telangana.gov.in/" TargetMode="Externa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hyperlink" Target="#Transport!A1"/><Relationship Id="rId9" Type="http://schemas.openxmlformats.org/officeDocument/2006/relationships/hyperlink" Target="#Dashboard!A1"/><Relationship Id="rId1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chart" Target="../charts/chart23.xml"/><Relationship Id="rId3" Type="http://schemas.openxmlformats.org/officeDocument/2006/relationships/hyperlink" Target="#Tispass!A1"/><Relationship Id="rId7" Type="http://schemas.openxmlformats.org/officeDocument/2006/relationships/image" Target="../media/image11.svg"/><Relationship Id="rId12" Type="http://schemas.openxmlformats.org/officeDocument/2006/relationships/chart" Target="../charts/chart22.xml"/><Relationship Id="rId2" Type="http://schemas.openxmlformats.org/officeDocument/2006/relationships/hyperlink" Target="#Stamp!A1"/><Relationship Id="rId16" Type="http://schemas.openxmlformats.org/officeDocument/2006/relationships/chart" Target="../charts/chart26.xml"/><Relationship Id="rId1" Type="http://schemas.openxmlformats.org/officeDocument/2006/relationships/image" Target="../media/image9.png"/><Relationship Id="rId6" Type="http://schemas.openxmlformats.org/officeDocument/2006/relationships/image" Target="../media/image10.png"/><Relationship Id="rId11" Type="http://schemas.openxmlformats.org/officeDocument/2006/relationships/chart" Target="../charts/chart21.xml"/><Relationship Id="rId5" Type="http://schemas.openxmlformats.org/officeDocument/2006/relationships/hyperlink" Target="https://data.telangana.gov.in/" TargetMode="External"/><Relationship Id="rId15" Type="http://schemas.openxmlformats.org/officeDocument/2006/relationships/chart" Target="../charts/chart25.xml"/><Relationship Id="rId10" Type="http://schemas.openxmlformats.org/officeDocument/2006/relationships/chart" Target="../charts/chart20.xml"/><Relationship Id="rId4" Type="http://schemas.openxmlformats.org/officeDocument/2006/relationships/hyperlink" Target="#Transport!A1"/><Relationship Id="rId9" Type="http://schemas.openxmlformats.org/officeDocument/2006/relationships/hyperlink" Target="#Dashboard!A1"/><Relationship Id="rId1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20</xdr:col>
      <xdr:colOff>492449</xdr:colOff>
      <xdr:row>1</xdr:row>
      <xdr:rowOff>933063</xdr:rowOff>
    </xdr:from>
    <xdr:to>
      <xdr:col>26</xdr:col>
      <xdr:colOff>220306</xdr:colOff>
      <xdr:row>17</xdr:row>
      <xdr:rowOff>64798</xdr:rowOff>
    </xdr:to>
    <xdr:graphicFrame macro="">
      <xdr:nvGraphicFramePr>
        <xdr:cNvPr id="7" name="Chart 6">
          <a:extLst>
            <a:ext uri="{FF2B5EF4-FFF2-40B4-BE49-F238E27FC236}">
              <a16:creationId xmlns:a16="http://schemas.microsoft.com/office/drawing/2014/main" id="{CFAF16D4-FD70-3FAB-A537-FBF5462EC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677332</xdr:colOff>
      <xdr:row>43</xdr:row>
      <xdr:rowOff>4233</xdr:rowOff>
    </xdr:from>
    <xdr:to>
      <xdr:col>33</xdr:col>
      <xdr:colOff>1576293</xdr:colOff>
      <xdr:row>57</xdr:row>
      <xdr:rowOff>132727</xdr:rowOff>
    </xdr:to>
    <xdr:graphicFrame macro="">
      <xdr:nvGraphicFramePr>
        <xdr:cNvPr id="25" name="Chart 24">
          <a:extLst>
            <a:ext uri="{FF2B5EF4-FFF2-40B4-BE49-F238E27FC236}">
              <a16:creationId xmlns:a16="http://schemas.microsoft.com/office/drawing/2014/main" id="{85075661-38F3-9B4A-D954-54BD1F1D6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43</xdr:col>
      <xdr:colOff>672523</xdr:colOff>
      <xdr:row>6</xdr:row>
      <xdr:rowOff>164908</xdr:rowOff>
    </xdr:from>
    <xdr:to>
      <xdr:col>43</xdr:col>
      <xdr:colOff>2501323</xdr:colOff>
      <xdr:row>14</xdr:row>
      <xdr:rowOff>96213</xdr:rowOff>
    </xdr:to>
    <mc:AlternateContent xmlns:mc="http://schemas.openxmlformats.org/markup-compatibility/2006" xmlns:a14="http://schemas.microsoft.com/office/drawing/2010/main">
      <mc:Choice Requires="a14">
        <xdr:graphicFrame macro="">
          <xdr:nvGraphicFramePr>
            <xdr:cNvPr id="3" name="fiscal_year">
              <a:extLst>
                <a:ext uri="{FF2B5EF4-FFF2-40B4-BE49-F238E27FC236}">
                  <a16:creationId xmlns:a16="http://schemas.microsoft.com/office/drawing/2014/main" id="{4C365E26-235F-C447-2E30-32CD417FA6A7}"/>
                </a:ext>
              </a:extLst>
            </xdr:cNvPr>
            <xdr:cNvGraphicFramePr/>
          </xdr:nvGraphicFramePr>
          <xdr:xfrm>
            <a:off x="0" y="0"/>
            <a:ext cx="0" cy="0"/>
          </xdr:xfrm>
          <a:graphic>
            <a:graphicData uri="http://schemas.microsoft.com/office/drawing/2010/slicer">
              <sle:slicer xmlns:sle="http://schemas.microsoft.com/office/drawing/2010/slicer" name="fiscal_year"/>
            </a:graphicData>
          </a:graphic>
        </xdr:graphicFrame>
      </mc:Choice>
      <mc:Fallback xmlns="">
        <xdr:sp macro="" textlink="">
          <xdr:nvSpPr>
            <xdr:cNvPr id="0" name=""/>
            <xdr:cNvSpPr>
              <a:spLocks noTextEdit="1"/>
            </xdr:cNvSpPr>
          </xdr:nvSpPr>
          <xdr:spPr>
            <a:xfrm>
              <a:off x="44785781" y="2079529"/>
              <a:ext cx="1828800" cy="1393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223650</xdr:colOff>
      <xdr:row>3</xdr:row>
      <xdr:rowOff>148065</xdr:rowOff>
    </xdr:from>
    <xdr:to>
      <xdr:col>10</xdr:col>
      <xdr:colOff>542150</xdr:colOff>
      <xdr:row>15</xdr:row>
      <xdr:rowOff>149065</xdr:rowOff>
    </xdr:to>
    <xdr:grpSp>
      <xdr:nvGrpSpPr>
        <xdr:cNvPr id="117" name="Group 116">
          <a:extLst>
            <a:ext uri="{FF2B5EF4-FFF2-40B4-BE49-F238E27FC236}">
              <a16:creationId xmlns:a16="http://schemas.microsoft.com/office/drawing/2014/main" id="{9F0AC966-CABC-4599-C542-48468BEF8A0F}"/>
            </a:ext>
          </a:extLst>
        </xdr:cNvPr>
        <xdr:cNvGrpSpPr/>
      </xdr:nvGrpSpPr>
      <xdr:grpSpPr>
        <a:xfrm>
          <a:off x="4520483" y="687815"/>
          <a:ext cx="2160000" cy="2160000"/>
          <a:chOff x="4744267" y="990514"/>
          <a:chExt cx="2163487" cy="2252417"/>
        </a:xfrm>
      </xdr:grpSpPr>
      <xdr:grpSp>
        <xdr:nvGrpSpPr>
          <xdr:cNvPr id="52" name="Group 51">
            <a:extLst>
              <a:ext uri="{FF2B5EF4-FFF2-40B4-BE49-F238E27FC236}">
                <a16:creationId xmlns:a16="http://schemas.microsoft.com/office/drawing/2014/main" id="{D25761A2-D955-5136-1EEE-0AC91CD01DC6}"/>
              </a:ext>
            </a:extLst>
          </xdr:cNvPr>
          <xdr:cNvGrpSpPr/>
        </xdr:nvGrpSpPr>
        <xdr:grpSpPr>
          <a:xfrm>
            <a:off x="4744267" y="990514"/>
            <a:ext cx="2163487" cy="2252417"/>
            <a:chOff x="3662665" y="2178015"/>
            <a:chExt cx="2892115" cy="2859634"/>
          </a:xfrm>
        </xdr:grpSpPr>
        <xdr:graphicFrame macro="">
          <xdr:nvGraphicFramePr>
            <xdr:cNvPr id="22" name="Chart 21">
              <a:extLst>
                <a:ext uri="{FF2B5EF4-FFF2-40B4-BE49-F238E27FC236}">
                  <a16:creationId xmlns:a16="http://schemas.microsoft.com/office/drawing/2014/main" id="{F9194CC1-CA09-41B3-9AA7-CD5595D5F8DD}"/>
                </a:ext>
              </a:extLst>
            </xdr:cNvPr>
            <xdr:cNvGraphicFramePr>
              <a:graphicFrameLocks/>
            </xdr:cNvGraphicFramePr>
          </xdr:nvGraphicFramePr>
          <xdr:xfrm>
            <a:off x="3662665" y="2178015"/>
            <a:ext cx="2892115" cy="285963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9" name="Oval 48">
              <a:extLst>
                <a:ext uri="{FF2B5EF4-FFF2-40B4-BE49-F238E27FC236}">
                  <a16:creationId xmlns:a16="http://schemas.microsoft.com/office/drawing/2014/main" id="{EF2E6822-F346-7588-5AC8-9400928920EB}"/>
                </a:ext>
              </a:extLst>
            </xdr:cNvPr>
            <xdr:cNvSpPr/>
          </xdr:nvSpPr>
          <xdr:spPr>
            <a:xfrm>
              <a:off x="4460722" y="2959832"/>
              <a:ext cx="1296000" cy="1296000"/>
            </a:xfrm>
            <a:prstGeom prst="ellipse">
              <a:avLst/>
            </a:prstGeom>
            <a:gradFill>
              <a:gsLst>
                <a:gs pos="0">
                  <a:srgbClr val="F96BFC"/>
                </a:gs>
                <a:gs pos="50000">
                  <a:srgbClr val="893BC3"/>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1" name="Oval 50">
              <a:extLst>
                <a:ext uri="{FF2B5EF4-FFF2-40B4-BE49-F238E27FC236}">
                  <a16:creationId xmlns:a16="http://schemas.microsoft.com/office/drawing/2014/main" id="{D8F18D51-8FAD-4D10-A8F1-1AFA1ABDCCFE}"/>
                </a:ext>
              </a:extLst>
            </xdr:cNvPr>
            <xdr:cNvSpPr/>
          </xdr:nvSpPr>
          <xdr:spPr>
            <a:xfrm>
              <a:off x="4226722" y="2725832"/>
              <a:ext cx="1764000" cy="1764000"/>
            </a:xfrm>
            <a:prstGeom prst="ellipse">
              <a:avLst/>
            </a:prstGeom>
            <a:gradFill>
              <a:gsLst>
                <a:gs pos="47000">
                  <a:srgbClr val="F96BFC">
                    <a:alpha val="14000"/>
                  </a:srgbClr>
                </a:gs>
                <a:gs pos="100000">
                  <a:srgbClr val="893BC3">
                    <a:alpha val="19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Oval 49">
              <a:extLst>
                <a:ext uri="{FF2B5EF4-FFF2-40B4-BE49-F238E27FC236}">
                  <a16:creationId xmlns:a16="http://schemas.microsoft.com/office/drawing/2014/main" id="{D60EB068-69D5-473F-8D56-7720748AB468}"/>
                </a:ext>
              </a:extLst>
            </xdr:cNvPr>
            <xdr:cNvSpPr/>
          </xdr:nvSpPr>
          <xdr:spPr>
            <a:xfrm>
              <a:off x="4658722" y="3157832"/>
              <a:ext cx="900000" cy="90000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CC5">
        <xdr:nvSpPr>
          <xdr:cNvPr id="46" name="TextBox 45">
            <a:extLst>
              <a:ext uri="{FF2B5EF4-FFF2-40B4-BE49-F238E27FC236}">
                <a16:creationId xmlns:a16="http://schemas.microsoft.com/office/drawing/2014/main" id="{4A5306F9-A3E0-4A29-9652-3DE78D65222C}"/>
              </a:ext>
            </a:extLst>
          </xdr:cNvPr>
          <xdr:cNvSpPr txBox="1"/>
        </xdr:nvSpPr>
        <xdr:spPr>
          <a:xfrm>
            <a:off x="5368691" y="1902337"/>
            <a:ext cx="911378" cy="428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05288D3-30EB-4C75-A17E-ACAE646DF3C4}" type="TxLink">
              <a:rPr lang="en-US" sz="2400" b="0" i="0" u="none" strike="noStrike">
                <a:solidFill>
                  <a:schemeClr val="bg1"/>
                </a:solidFill>
                <a:latin typeface="Times New Roman" panose="02020603050405020304" pitchFamily="18" charset="0"/>
                <a:ea typeface="Calibri"/>
                <a:cs typeface="Times New Roman" panose="02020603050405020304" pitchFamily="18" charset="0"/>
              </a:rPr>
              <a:pPr algn="ctr"/>
              <a:t>516B</a:t>
            </a:fld>
            <a:endParaRPr lang="en-IN" sz="2400">
              <a:solidFill>
                <a:schemeClr val="bg1"/>
              </a:solidFill>
              <a:latin typeface="Times New Roman" panose="02020603050405020304" pitchFamily="18" charset="0"/>
              <a:cs typeface="Times New Roman" panose="02020603050405020304" pitchFamily="18" charset="0"/>
            </a:endParaRPr>
          </a:p>
        </xdr:txBody>
      </xdr:sp>
      <xdr:sp macro="" textlink="'Pivot Table'!C3">
        <xdr:nvSpPr>
          <xdr:cNvPr id="55" name="TextBox 54">
            <a:extLst>
              <a:ext uri="{FF2B5EF4-FFF2-40B4-BE49-F238E27FC236}">
                <a16:creationId xmlns:a16="http://schemas.microsoft.com/office/drawing/2014/main" id="{B65D4857-06A1-490F-9613-C0B198CB671B}"/>
              </a:ext>
            </a:extLst>
          </xdr:cNvPr>
          <xdr:cNvSpPr txBox="1"/>
        </xdr:nvSpPr>
        <xdr:spPr>
          <a:xfrm>
            <a:off x="5213380" y="2226286"/>
            <a:ext cx="1329027" cy="214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a:solidFill>
                  <a:schemeClr val="bg1"/>
                </a:solidFill>
                <a:latin typeface="Times New Roman" panose="02020603050405020304" pitchFamily="18" charset="0"/>
                <a:cs typeface="Times New Roman" panose="02020603050405020304" pitchFamily="18" charset="0"/>
              </a:rPr>
              <a:t>Total Stamp</a:t>
            </a:r>
            <a:r>
              <a:rPr lang="en-IN" sz="1000" baseline="0">
                <a:solidFill>
                  <a:schemeClr val="bg1"/>
                </a:solidFill>
                <a:latin typeface="Times New Roman" panose="02020603050405020304" pitchFamily="18" charset="0"/>
                <a:cs typeface="Times New Roman" panose="02020603050405020304" pitchFamily="18" charset="0"/>
              </a:rPr>
              <a:t> Revenue</a:t>
            </a:r>
            <a:endParaRPr lang="en-IN" sz="10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0</xdr:col>
      <xdr:colOff>83970</xdr:colOff>
      <xdr:row>5</xdr:row>
      <xdr:rowOff>119404</xdr:rowOff>
    </xdr:from>
    <xdr:to>
      <xdr:col>5</xdr:col>
      <xdr:colOff>361529</xdr:colOff>
      <xdr:row>10</xdr:row>
      <xdr:rowOff>173526</xdr:rowOff>
    </xdr:to>
    <xdr:sp macro="" textlink="">
      <xdr:nvSpPr>
        <xdr:cNvPr id="78" name="TextBox 77">
          <a:extLst>
            <a:ext uri="{FF2B5EF4-FFF2-40B4-BE49-F238E27FC236}">
              <a16:creationId xmlns:a16="http://schemas.microsoft.com/office/drawing/2014/main" id="{9E7CF86E-EE80-4FD6-9EDE-3A40CC5CA8AD}"/>
            </a:ext>
          </a:extLst>
        </xdr:cNvPr>
        <xdr:cNvSpPr txBox="1"/>
      </xdr:nvSpPr>
      <xdr:spPr>
        <a:xfrm>
          <a:off x="83970" y="1043040"/>
          <a:ext cx="3337104" cy="97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a:solidFill>
                <a:schemeClr val="bg1"/>
              </a:solidFill>
              <a:effectLst/>
              <a:latin typeface="Times New Roman" panose="02020603050405020304" pitchFamily="18" charset="0"/>
              <a:ea typeface="+mn-ea"/>
              <a:cs typeface="Times New Roman" panose="02020603050405020304" pitchFamily="18" charset="0"/>
            </a:rPr>
            <a:t>Telanga</a:t>
          </a:r>
          <a:r>
            <a:rPr lang="en-IN" sz="1100" b="0" i="0" u="none" baseline="0">
              <a:solidFill>
                <a:schemeClr val="bg1"/>
              </a:solidFill>
              <a:effectLst/>
              <a:latin typeface="Times New Roman" panose="02020603050405020304" pitchFamily="18" charset="0"/>
              <a:ea typeface="+mn-ea"/>
              <a:cs typeface="Times New Roman" panose="02020603050405020304" pitchFamily="18" charset="0"/>
            </a:rPr>
            <a:t>na </a:t>
          </a:r>
          <a:r>
            <a:rPr lang="en-IN" sz="1100" b="0" i="0" u="none">
              <a:solidFill>
                <a:schemeClr val="bg1"/>
              </a:solidFill>
              <a:effectLst/>
              <a:latin typeface="Times New Roman" panose="02020603050405020304" pitchFamily="18" charset="0"/>
              <a:ea typeface="+mn-ea"/>
              <a:cs typeface="Times New Roman" panose="02020603050405020304" pitchFamily="18" charset="0"/>
            </a:rPr>
            <a:t>is one of the fastest-growing states in India</a:t>
          </a:r>
          <a:r>
            <a:rPr lang="en-IN" sz="1100" b="0" i="0" u="none" baseline="0">
              <a:solidFill>
                <a:schemeClr val="bg1"/>
              </a:solidFill>
              <a:effectLst/>
              <a:latin typeface="Times New Roman" panose="02020603050405020304" pitchFamily="18" charset="0"/>
              <a:ea typeface="+mn-ea"/>
              <a:cs typeface="Times New Roman" panose="02020603050405020304" pitchFamily="18" charset="0"/>
            </a:rPr>
            <a:t> </a:t>
          </a:r>
          <a:r>
            <a:rPr lang="en-IN" sz="1100" b="0" i="0" u="none">
              <a:solidFill>
                <a:schemeClr val="bg1"/>
              </a:solidFill>
              <a:effectLst/>
              <a:latin typeface="Times New Roman" panose="02020603050405020304" pitchFamily="18" charset="0"/>
              <a:ea typeface="+mn-ea"/>
              <a:cs typeface="Times New Roman" panose="02020603050405020304" pitchFamily="18" charset="0"/>
            </a:rPr>
            <a:t>posing average annual growth rate of 13.90% over the last five years.Telangana's nominal gross</a:t>
          </a:r>
          <a:r>
            <a:rPr lang="en-IN" sz="1100" b="0" i="0" u="none" baseline="0">
              <a:solidFill>
                <a:schemeClr val="bg1"/>
              </a:solidFill>
              <a:effectLst/>
              <a:latin typeface="Times New Roman" panose="02020603050405020304" pitchFamily="18" charset="0"/>
              <a:ea typeface="+mn-ea"/>
              <a:cs typeface="Times New Roman" panose="02020603050405020304" pitchFamily="18" charset="0"/>
            </a:rPr>
            <a:t> state domestic product </a:t>
          </a:r>
          <a:r>
            <a:rPr lang="en-IN" sz="1100" b="0" i="0" u="none">
              <a:solidFill>
                <a:schemeClr val="bg1"/>
              </a:solidFill>
              <a:effectLst/>
              <a:latin typeface="Times New Roman" panose="02020603050405020304" pitchFamily="18" charset="0"/>
              <a:ea typeface="+mn-ea"/>
              <a:cs typeface="Times New Roman" panose="02020603050405020304" pitchFamily="18" charset="0"/>
            </a:rPr>
            <a:t>for the year 2020-21 stands at ₹13.59 lakh crore (US$170 billion.</a:t>
          </a:r>
          <a:endParaRPr lang="en-US" sz="2000" b="0" i="0" u="none" strike="noStrike">
            <a:solidFill>
              <a:schemeClr val="bg1"/>
            </a:solidFill>
            <a:latin typeface="Calibri"/>
            <a:ea typeface="Calibri"/>
            <a:cs typeface="Calibri"/>
          </a:endParaRPr>
        </a:p>
      </xdr:txBody>
    </xdr:sp>
    <xdr:clientData/>
  </xdr:twoCellAnchor>
  <xdr:twoCellAnchor editAs="absolute">
    <xdr:from>
      <xdr:col>0</xdr:col>
      <xdr:colOff>113731</xdr:colOff>
      <xdr:row>2</xdr:row>
      <xdr:rowOff>172429</xdr:rowOff>
    </xdr:from>
    <xdr:to>
      <xdr:col>2</xdr:col>
      <xdr:colOff>245110</xdr:colOff>
      <xdr:row>4</xdr:row>
      <xdr:rowOff>71668</xdr:rowOff>
    </xdr:to>
    <xdr:grpSp>
      <xdr:nvGrpSpPr>
        <xdr:cNvPr id="80" name="Group 79">
          <a:extLst>
            <a:ext uri="{FF2B5EF4-FFF2-40B4-BE49-F238E27FC236}">
              <a16:creationId xmlns:a16="http://schemas.microsoft.com/office/drawing/2014/main" id="{6C5DCCC5-F81F-2E42-BF4D-5B4317C67428}"/>
            </a:ext>
          </a:extLst>
        </xdr:cNvPr>
        <xdr:cNvGrpSpPr/>
      </xdr:nvGrpSpPr>
      <xdr:grpSpPr>
        <a:xfrm>
          <a:off x="113731" y="532262"/>
          <a:ext cx="1359046" cy="259073"/>
          <a:chOff x="0" y="680625"/>
          <a:chExt cx="1346638" cy="265435"/>
        </a:xfrm>
      </xdr:grpSpPr>
      <xdr:sp macro="" textlink="">
        <xdr:nvSpPr>
          <xdr:cNvPr id="77" name="Rectangle: Rounded Corners 76">
            <a:extLst>
              <a:ext uri="{FF2B5EF4-FFF2-40B4-BE49-F238E27FC236}">
                <a16:creationId xmlns:a16="http://schemas.microsoft.com/office/drawing/2014/main" id="{F3FB68A0-5337-973B-9B09-5CB421F83BB9}"/>
              </a:ext>
            </a:extLst>
          </xdr:cNvPr>
          <xdr:cNvSpPr/>
        </xdr:nvSpPr>
        <xdr:spPr>
          <a:xfrm>
            <a:off x="36159" y="690607"/>
            <a:ext cx="1274320" cy="245470"/>
          </a:xfrm>
          <a:prstGeom prst="roundRect">
            <a:avLst/>
          </a:prstGeom>
          <a:solidFill>
            <a:srgbClr val="0000FF"/>
          </a:solidFill>
          <a:ln>
            <a:noFill/>
          </a:ln>
          <a:effectLst>
            <a:glow rad="63500">
              <a:srgbClr val="5FDEEB"/>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C6">
        <xdr:nvSpPr>
          <xdr:cNvPr id="54" name="TextBox 53">
            <a:extLst>
              <a:ext uri="{FF2B5EF4-FFF2-40B4-BE49-F238E27FC236}">
                <a16:creationId xmlns:a16="http://schemas.microsoft.com/office/drawing/2014/main" id="{47FFCA4F-44CF-472C-84A9-B0617A92FC25}"/>
              </a:ext>
            </a:extLst>
          </xdr:cNvPr>
          <xdr:cNvSpPr txBox="1"/>
        </xdr:nvSpPr>
        <xdr:spPr>
          <a:xfrm>
            <a:off x="0" y="680625"/>
            <a:ext cx="1346638" cy="26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latin typeface="Times New Roman" panose="02020603050405020304" pitchFamily="18" charset="0"/>
                <a:cs typeface="Times New Roman" panose="02020603050405020304" pitchFamily="18" charset="0"/>
              </a:rPr>
              <a:t>Growth Analysis </a:t>
            </a:r>
          </a:p>
        </xdr:txBody>
      </xdr:sp>
    </xdr:grpSp>
    <xdr:clientData/>
  </xdr:twoCellAnchor>
  <xdr:twoCellAnchor editAs="absolute">
    <xdr:from>
      <xdr:col>0</xdr:col>
      <xdr:colOff>280857</xdr:colOff>
      <xdr:row>14</xdr:row>
      <xdr:rowOff>137022</xdr:rowOff>
    </xdr:from>
    <xdr:to>
      <xdr:col>2</xdr:col>
      <xdr:colOff>602990</xdr:colOff>
      <xdr:row>44</xdr:row>
      <xdr:rowOff>15592</xdr:rowOff>
    </xdr:to>
    <xdr:grpSp>
      <xdr:nvGrpSpPr>
        <xdr:cNvPr id="107" name="Group 106">
          <a:extLst>
            <a:ext uri="{FF2B5EF4-FFF2-40B4-BE49-F238E27FC236}">
              <a16:creationId xmlns:a16="http://schemas.microsoft.com/office/drawing/2014/main" id="{03DA83CD-5C52-DDEB-C794-E75144AB94ED}"/>
            </a:ext>
          </a:extLst>
        </xdr:cNvPr>
        <xdr:cNvGrpSpPr/>
      </xdr:nvGrpSpPr>
      <xdr:grpSpPr>
        <a:xfrm>
          <a:off x="280857" y="2655855"/>
          <a:ext cx="1549800" cy="5276070"/>
          <a:chOff x="280857" y="2804023"/>
          <a:chExt cx="1528632" cy="5593572"/>
        </a:xfrm>
      </xdr:grpSpPr>
      <xdr:pic>
        <xdr:nvPicPr>
          <xdr:cNvPr id="30" name="Graphic 29" descr="Document with solid fill">
            <a:hlinkClick xmlns:r="http://schemas.openxmlformats.org/officeDocument/2006/relationships" r:id="rId2" tooltip="Stamp"/>
            <a:extLst>
              <a:ext uri="{FF2B5EF4-FFF2-40B4-BE49-F238E27FC236}">
                <a16:creationId xmlns:a16="http://schemas.microsoft.com/office/drawing/2014/main" id="{80DB3E57-C952-3778-8EF8-23D1E9A3C5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36988" y="4634318"/>
            <a:ext cx="530145" cy="550097"/>
          </a:xfrm>
          <a:prstGeom prst="rect">
            <a:avLst/>
          </a:prstGeom>
        </xdr:spPr>
      </xdr:pic>
      <xdr:pic>
        <xdr:nvPicPr>
          <xdr:cNvPr id="32" name="Graphic 31" descr="Car with solid fill">
            <a:hlinkClick xmlns:r="http://schemas.openxmlformats.org/officeDocument/2006/relationships" r:id="rId5" tooltip="Transport"/>
            <a:extLst>
              <a:ext uri="{FF2B5EF4-FFF2-40B4-BE49-F238E27FC236}">
                <a16:creationId xmlns:a16="http://schemas.microsoft.com/office/drawing/2014/main" id="{6EB78647-BE11-1D07-581B-B31534E0728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88137" y="5997795"/>
            <a:ext cx="618724" cy="636086"/>
          </a:xfrm>
          <a:prstGeom prst="rect">
            <a:avLst/>
          </a:prstGeom>
        </xdr:spPr>
      </xdr:pic>
      <xdr:pic>
        <xdr:nvPicPr>
          <xdr:cNvPr id="34" name="Graphic 33" descr="Employee badge with solid fill">
            <a:hlinkClick xmlns:r="http://schemas.openxmlformats.org/officeDocument/2006/relationships" r:id="rId8" tooltip="Ts-Ipass"/>
            <a:extLst>
              <a:ext uri="{FF2B5EF4-FFF2-40B4-BE49-F238E27FC236}">
                <a16:creationId xmlns:a16="http://schemas.microsoft.com/office/drawing/2014/main" id="{E7D4743F-5B22-BB9B-1F5E-7641534F628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13968" y="7304462"/>
            <a:ext cx="544026" cy="564086"/>
          </a:xfrm>
          <a:prstGeom prst="rect">
            <a:avLst/>
          </a:prstGeom>
        </xdr:spPr>
      </xdr:pic>
      <xdr:pic>
        <xdr:nvPicPr>
          <xdr:cNvPr id="84" name="Graphic 83" descr="Internet with solid fill">
            <a:hlinkClick xmlns:r="http://schemas.openxmlformats.org/officeDocument/2006/relationships" r:id="rId11" tooltip="Data Source"/>
            <a:extLst>
              <a:ext uri="{FF2B5EF4-FFF2-40B4-BE49-F238E27FC236}">
                <a16:creationId xmlns:a16="http://schemas.microsoft.com/office/drawing/2014/main" id="{1CC3F7D5-CE8A-E6FD-5D23-C145360124C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44879" y="3259076"/>
            <a:ext cx="540000" cy="562350"/>
          </a:xfrm>
          <a:prstGeom prst="rect">
            <a:avLst/>
          </a:prstGeom>
        </xdr:spPr>
      </xdr:pic>
      <xdr:sp macro="" textlink="">
        <xdr:nvSpPr>
          <xdr:cNvPr id="88" name="Block Arc 87">
            <a:extLst>
              <a:ext uri="{FF2B5EF4-FFF2-40B4-BE49-F238E27FC236}">
                <a16:creationId xmlns:a16="http://schemas.microsoft.com/office/drawing/2014/main" id="{E0CCDEA1-BE80-E4A8-07D4-7336D23FBB2C}"/>
              </a:ext>
            </a:extLst>
          </xdr:cNvPr>
          <xdr:cNvSpPr/>
        </xdr:nvSpPr>
        <xdr:spPr>
          <a:xfrm rot="5400000">
            <a:off x="265359" y="2819521"/>
            <a:ext cx="1464423" cy="1433428"/>
          </a:xfrm>
          <a:prstGeom prst="blockArc">
            <a:avLst>
              <a:gd name="adj1" fmla="val 10859137"/>
              <a:gd name="adj2" fmla="val 21599992"/>
              <a:gd name="adj3" fmla="val 6011"/>
            </a:avLst>
          </a:prstGeom>
          <a:gradFill>
            <a:gsLst>
              <a:gs pos="100000">
                <a:srgbClr val="893BC3"/>
              </a:gs>
              <a:gs pos="0">
                <a:srgbClr val="893BC3"/>
              </a:gs>
              <a:gs pos="51000">
                <a:srgbClr val="0000FF"/>
              </a:gs>
            </a:gsLst>
            <a:lin ang="16200000" scaled="1"/>
          </a:gradFill>
          <a:ln>
            <a:solidFill>
              <a:srgbClr val="5FDEE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2" name="Block Arc 101">
            <a:extLst>
              <a:ext uri="{FF2B5EF4-FFF2-40B4-BE49-F238E27FC236}">
                <a16:creationId xmlns:a16="http://schemas.microsoft.com/office/drawing/2014/main" id="{3AAA6F16-DDD7-429D-A236-2463FDE0E6AC}"/>
              </a:ext>
            </a:extLst>
          </xdr:cNvPr>
          <xdr:cNvSpPr/>
        </xdr:nvSpPr>
        <xdr:spPr>
          <a:xfrm rot="16200000">
            <a:off x="353614" y="4188636"/>
            <a:ext cx="1464423" cy="1433428"/>
          </a:xfrm>
          <a:prstGeom prst="blockArc">
            <a:avLst>
              <a:gd name="adj1" fmla="val 10859137"/>
              <a:gd name="adj2" fmla="val 21599992"/>
              <a:gd name="adj3" fmla="val 6011"/>
            </a:avLst>
          </a:prstGeom>
          <a:gradFill>
            <a:gsLst>
              <a:gs pos="100000">
                <a:srgbClr val="893BC3"/>
              </a:gs>
              <a:gs pos="0">
                <a:srgbClr val="893BC3"/>
              </a:gs>
              <a:gs pos="51000">
                <a:srgbClr val="0000FF"/>
              </a:gs>
            </a:gsLst>
            <a:lin ang="16200000" scaled="1"/>
          </a:gradFill>
          <a:ln>
            <a:solidFill>
              <a:srgbClr val="5FDEE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5" name="Block Arc 104">
            <a:extLst>
              <a:ext uri="{FF2B5EF4-FFF2-40B4-BE49-F238E27FC236}">
                <a16:creationId xmlns:a16="http://schemas.microsoft.com/office/drawing/2014/main" id="{E341C2F3-D230-76E6-353D-5F5A3DB99AEA}"/>
              </a:ext>
            </a:extLst>
          </xdr:cNvPr>
          <xdr:cNvSpPr/>
        </xdr:nvSpPr>
        <xdr:spPr>
          <a:xfrm rot="16200000">
            <a:off x="358696" y="6946802"/>
            <a:ext cx="1464422" cy="1437164"/>
          </a:xfrm>
          <a:prstGeom prst="blockArc">
            <a:avLst>
              <a:gd name="adj1" fmla="val 10859137"/>
              <a:gd name="adj2" fmla="val 21599992"/>
              <a:gd name="adj3" fmla="val 6011"/>
            </a:avLst>
          </a:prstGeom>
          <a:gradFill>
            <a:gsLst>
              <a:gs pos="100000">
                <a:srgbClr val="893BC3"/>
              </a:gs>
              <a:gs pos="0">
                <a:srgbClr val="893BC3"/>
              </a:gs>
              <a:gs pos="51000">
                <a:srgbClr val="0000FF"/>
              </a:gs>
            </a:gsLst>
            <a:lin ang="16200000" scaled="1"/>
          </a:gradFill>
          <a:ln>
            <a:solidFill>
              <a:srgbClr val="5FDEE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6" name="Block Arc 105">
            <a:extLst>
              <a:ext uri="{FF2B5EF4-FFF2-40B4-BE49-F238E27FC236}">
                <a16:creationId xmlns:a16="http://schemas.microsoft.com/office/drawing/2014/main" id="{2C5678A0-8C9F-48D8-897F-6EFE7E688878}"/>
              </a:ext>
            </a:extLst>
          </xdr:cNvPr>
          <xdr:cNvSpPr/>
        </xdr:nvSpPr>
        <xdr:spPr>
          <a:xfrm rot="5400000">
            <a:off x="274230" y="5573670"/>
            <a:ext cx="1456392" cy="1437164"/>
          </a:xfrm>
          <a:prstGeom prst="blockArc">
            <a:avLst>
              <a:gd name="adj1" fmla="val 10859137"/>
              <a:gd name="adj2" fmla="val 21599992"/>
              <a:gd name="adj3" fmla="val 6011"/>
            </a:avLst>
          </a:prstGeom>
          <a:gradFill>
            <a:gsLst>
              <a:gs pos="100000">
                <a:srgbClr val="893BC3"/>
              </a:gs>
              <a:gs pos="0">
                <a:srgbClr val="893BC3"/>
              </a:gs>
              <a:gs pos="51000">
                <a:srgbClr val="0000FF"/>
              </a:gs>
            </a:gsLst>
            <a:lin ang="16200000" scaled="1"/>
          </a:gradFill>
          <a:ln>
            <a:solidFill>
              <a:srgbClr val="5FDEE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absolute">
    <xdr:from>
      <xdr:col>7</xdr:col>
      <xdr:colOff>345166</xdr:colOff>
      <xdr:row>2</xdr:row>
      <xdr:rowOff>141483</xdr:rowOff>
    </xdr:from>
    <xdr:to>
      <xdr:col>10</xdr:col>
      <xdr:colOff>565001</xdr:colOff>
      <xdr:row>4</xdr:row>
      <xdr:rowOff>83106</xdr:rowOff>
    </xdr:to>
    <xdr:grpSp>
      <xdr:nvGrpSpPr>
        <xdr:cNvPr id="116" name="Group 115">
          <a:extLst>
            <a:ext uri="{FF2B5EF4-FFF2-40B4-BE49-F238E27FC236}">
              <a16:creationId xmlns:a16="http://schemas.microsoft.com/office/drawing/2014/main" id="{BE693445-3F7A-7CB0-2392-87112F64B4C1}"/>
            </a:ext>
          </a:extLst>
        </xdr:cNvPr>
        <xdr:cNvGrpSpPr/>
      </xdr:nvGrpSpPr>
      <xdr:grpSpPr>
        <a:xfrm>
          <a:off x="4641999" y="501316"/>
          <a:ext cx="2061335" cy="301457"/>
          <a:chOff x="5234109" y="613277"/>
          <a:chExt cx="2039054" cy="360204"/>
        </a:xfrm>
      </xdr:grpSpPr>
      <xdr:sp macro="" textlink="">
        <xdr:nvSpPr>
          <xdr:cNvPr id="115" name="Rectangle: Rounded Corners 114">
            <a:extLst>
              <a:ext uri="{FF2B5EF4-FFF2-40B4-BE49-F238E27FC236}">
                <a16:creationId xmlns:a16="http://schemas.microsoft.com/office/drawing/2014/main" id="{937868D5-CEC1-6D7A-055B-07601641337F}"/>
              </a:ext>
            </a:extLst>
          </xdr:cNvPr>
          <xdr:cNvSpPr/>
        </xdr:nvSpPr>
        <xdr:spPr>
          <a:xfrm>
            <a:off x="5234109" y="640942"/>
            <a:ext cx="2039054" cy="304874"/>
          </a:xfrm>
          <a:prstGeom prst="roundRect">
            <a:avLst/>
          </a:prstGeom>
          <a:solidFill>
            <a:srgbClr val="0000FF"/>
          </a:solidFill>
          <a:effectLst>
            <a:glow rad="76200">
              <a:srgbClr val="5FDEEB"/>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2" name="TextBox 111">
            <a:extLst>
              <a:ext uri="{FF2B5EF4-FFF2-40B4-BE49-F238E27FC236}">
                <a16:creationId xmlns:a16="http://schemas.microsoft.com/office/drawing/2014/main" id="{052B0CE4-1B55-1FA0-86AA-33EA67903952}"/>
              </a:ext>
            </a:extLst>
          </xdr:cNvPr>
          <xdr:cNvSpPr txBox="1"/>
        </xdr:nvSpPr>
        <xdr:spPr>
          <a:xfrm>
            <a:off x="5279784" y="613277"/>
            <a:ext cx="1947704" cy="360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latin typeface="Times New Roman" panose="02020603050405020304" pitchFamily="18" charset="0"/>
                <a:cs typeface="Times New Roman" panose="02020603050405020304" pitchFamily="18" charset="0"/>
              </a:rPr>
              <a:t>Stamp Registration</a:t>
            </a:r>
          </a:p>
        </xdr:txBody>
      </xdr:sp>
    </xdr:grpSp>
    <xdr:clientData/>
  </xdr:twoCellAnchor>
  <xdr:twoCellAnchor editAs="absolute">
    <xdr:from>
      <xdr:col>11</xdr:col>
      <xdr:colOff>177550</xdr:colOff>
      <xdr:row>6</xdr:row>
      <xdr:rowOff>54546</xdr:rowOff>
    </xdr:from>
    <xdr:to>
      <xdr:col>14</xdr:col>
      <xdr:colOff>494633</xdr:colOff>
      <xdr:row>11</xdr:row>
      <xdr:rowOff>60926</xdr:rowOff>
    </xdr:to>
    <xdr:sp macro="" textlink="">
      <xdr:nvSpPr>
        <xdr:cNvPr id="124" name="TextBox 123">
          <a:extLst>
            <a:ext uri="{FF2B5EF4-FFF2-40B4-BE49-F238E27FC236}">
              <a16:creationId xmlns:a16="http://schemas.microsoft.com/office/drawing/2014/main" id="{E8115045-D5BE-4E38-AED5-B757DCBF75C0}"/>
            </a:ext>
          </a:extLst>
        </xdr:cNvPr>
        <xdr:cNvSpPr txBox="1"/>
      </xdr:nvSpPr>
      <xdr:spPr>
        <a:xfrm>
          <a:off x="6933534" y="1178808"/>
          <a:ext cx="2159624" cy="94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a:solidFill>
                <a:schemeClr val="bg1"/>
              </a:solidFill>
              <a:effectLst/>
              <a:latin typeface="Times New Roman" panose="02020603050405020304" pitchFamily="18" charset="0"/>
              <a:ea typeface="+mn-ea"/>
              <a:cs typeface="Times New Roman" panose="02020603050405020304" pitchFamily="18" charset="0"/>
            </a:rPr>
            <a:t>rom the financial year 2019 to 2022, the total revenue generated from document registration amounted to approximately 422 billion dollars.</a:t>
          </a:r>
          <a:endParaRPr lang="en-US" sz="20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editAs="absolute">
    <xdr:from>
      <xdr:col>3</xdr:col>
      <xdr:colOff>325730</xdr:colOff>
      <xdr:row>13</xdr:row>
      <xdr:rowOff>150550</xdr:rowOff>
    </xdr:from>
    <xdr:to>
      <xdr:col>7</xdr:col>
      <xdr:colOff>56165</xdr:colOff>
      <xdr:row>25</xdr:row>
      <xdr:rowOff>157072</xdr:rowOff>
    </xdr:to>
    <xdr:grpSp>
      <xdr:nvGrpSpPr>
        <xdr:cNvPr id="132" name="Group 131">
          <a:extLst>
            <a:ext uri="{FF2B5EF4-FFF2-40B4-BE49-F238E27FC236}">
              <a16:creationId xmlns:a16="http://schemas.microsoft.com/office/drawing/2014/main" id="{F82D754E-25A0-A44A-EF7D-C65B36C14ADE}"/>
            </a:ext>
          </a:extLst>
        </xdr:cNvPr>
        <xdr:cNvGrpSpPr/>
      </xdr:nvGrpSpPr>
      <xdr:grpSpPr>
        <a:xfrm>
          <a:off x="2167230" y="2489467"/>
          <a:ext cx="2185768" cy="2165522"/>
          <a:chOff x="2242624" y="2721998"/>
          <a:chExt cx="2160952" cy="2239971"/>
        </a:xfrm>
      </xdr:grpSpPr>
      <xdr:grpSp>
        <xdr:nvGrpSpPr>
          <xdr:cNvPr id="66" name="Group 65">
            <a:extLst>
              <a:ext uri="{FF2B5EF4-FFF2-40B4-BE49-F238E27FC236}">
                <a16:creationId xmlns:a16="http://schemas.microsoft.com/office/drawing/2014/main" id="{3A42E8D6-AF6E-4057-AC45-9D79A6CB9E9D}"/>
              </a:ext>
            </a:extLst>
          </xdr:cNvPr>
          <xdr:cNvGrpSpPr/>
        </xdr:nvGrpSpPr>
        <xdr:grpSpPr>
          <a:xfrm>
            <a:off x="2242624" y="2721998"/>
            <a:ext cx="2160952" cy="2239971"/>
            <a:chOff x="3662665" y="2178015"/>
            <a:chExt cx="2892115" cy="2859634"/>
          </a:xfrm>
        </xdr:grpSpPr>
        <xdr:graphicFrame macro="">
          <xdr:nvGraphicFramePr>
            <xdr:cNvPr id="67" name="Chart 66">
              <a:extLst>
                <a:ext uri="{FF2B5EF4-FFF2-40B4-BE49-F238E27FC236}">
                  <a16:creationId xmlns:a16="http://schemas.microsoft.com/office/drawing/2014/main" id="{EEEB7AAB-F15A-F299-745D-F20E4596488C}"/>
                </a:ext>
              </a:extLst>
            </xdr:cNvPr>
            <xdr:cNvGraphicFramePr>
              <a:graphicFrameLocks/>
            </xdr:cNvGraphicFramePr>
          </xdr:nvGraphicFramePr>
          <xdr:xfrm>
            <a:off x="3662665" y="2178015"/>
            <a:ext cx="2892115" cy="2859634"/>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8" name="Oval 67">
              <a:extLst>
                <a:ext uri="{FF2B5EF4-FFF2-40B4-BE49-F238E27FC236}">
                  <a16:creationId xmlns:a16="http://schemas.microsoft.com/office/drawing/2014/main" id="{ACCB287A-D54D-CB5B-F6C2-B28B82B9FE0D}"/>
                </a:ext>
              </a:extLst>
            </xdr:cNvPr>
            <xdr:cNvSpPr/>
          </xdr:nvSpPr>
          <xdr:spPr>
            <a:xfrm>
              <a:off x="4460722" y="2959832"/>
              <a:ext cx="1296000" cy="1296000"/>
            </a:xfrm>
            <a:prstGeom prst="ellipse">
              <a:avLst/>
            </a:prstGeom>
            <a:gradFill>
              <a:gsLst>
                <a:gs pos="0">
                  <a:srgbClr val="F96BFC"/>
                </a:gs>
                <a:gs pos="50000">
                  <a:srgbClr val="893BC3"/>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9" name="Oval 68">
              <a:extLst>
                <a:ext uri="{FF2B5EF4-FFF2-40B4-BE49-F238E27FC236}">
                  <a16:creationId xmlns:a16="http://schemas.microsoft.com/office/drawing/2014/main" id="{AE35322A-65AC-0FF0-5054-C5CCCB91A53D}"/>
                </a:ext>
              </a:extLst>
            </xdr:cNvPr>
            <xdr:cNvSpPr/>
          </xdr:nvSpPr>
          <xdr:spPr>
            <a:xfrm>
              <a:off x="4226722" y="2725832"/>
              <a:ext cx="1764000" cy="1764000"/>
            </a:xfrm>
            <a:prstGeom prst="ellipse">
              <a:avLst/>
            </a:prstGeom>
            <a:gradFill>
              <a:gsLst>
                <a:gs pos="47000">
                  <a:srgbClr val="F96BFC">
                    <a:alpha val="14000"/>
                  </a:srgbClr>
                </a:gs>
                <a:gs pos="100000">
                  <a:srgbClr val="893BC3">
                    <a:alpha val="19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0" name="Oval 69">
              <a:extLst>
                <a:ext uri="{FF2B5EF4-FFF2-40B4-BE49-F238E27FC236}">
                  <a16:creationId xmlns:a16="http://schemas.microsoft.com/office/drawing/2014/main" id="{5C207FD6-ADD0-CFF3-17EC-EC317D23FBED}"/>
                </a:ext>
              </a:extLst>
            </xdr:cNvPr>
            <xdr:cNvSpPr/>
          </xdr:nvSpPr>
          <xdr:spPr>
            <a:xfrm>
              <a:off x="4658722" y="3157832"/>
              <a:ext cx="900000" cy="90000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30" name="Group 129">
            <a:extLst>
              <a:ext uri="{FF2B5EF4-FFF2-40B4-BE49-F238E27FC236}">
                <a16:creationId xmlns:a16="http://schemas.microsoft.com/office/drawing/2014/main" id="{A462D6D4-3FD4-26F4-D16D-EDDD6423EC70}"/>
              </a:ext>
            </a:extLst>
          </xdr:cNvPr>
          <xdr:cNvGrpSpPr/>
        </xdr:nvGrpSpPr>
        <xdr:grpSpPr>
          <a:xfrm>
            <a:off x="2736688" y="3569735"/>
            <a:ext cx="1172824" cy="544497"/>
            <a:chOff x="2741185" y="3621322"/>
            <a:chExt cx="1172824" cy="544497"/>
          </a:xfrm>
        </xdr:grpSpPr>
        <xdr:sp macro="" textlink="'Pivot Table'!C3">
          <xdr:nvSpPr>
            <xdr:cNvPr id="126" name="TextBox 125">
              <a:extLst>
                <a:ext uri="{FF2B5EF4-FFF2-40B4-BE49-F238E27FC236}">
                  <a16:creationId xmlns:a16="http://schemas.microsoft.com/office/drawing/2014/main" id="{8ECC9D31-737E-423C-BB5C-DB034480C2FF}"/>
                </a:ext>
              </a:extLst>
            </xdr:cNvPr>
            <xdr:cNvSpPr txBox="1"/>
          </xdr:nvSpPr>
          <xdr:spPr>
            <a:xfrm>
              <a:off x="2741185" y="3916009"/>
              <a:ext cx="1172824" cy="24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a:solidFill>
                    <a:schemeClr val="bg1"/>
                  </a:solidFill>
                  <a:latin typeface="Times New Roman" panose="02020603050405020304" pitchFamily="18" charset="0"/>
                  <a:cs typeface="Times New Roman" panose="02020603050405020304" pitchFamily="18" charset="0"/>
                </a:rPr>
                <a:t>Total Vehicle</a:t>
              </a:r>
              <a:r>
                <a:rPr lang="en-IN" sz="1000" baseline="0">
                  <a:solidFill>
                    <a:schemeClr val="bg1"/>
                  </a:solidFill>
                  <a:latin typeface="Times New Roman" panose="02020603050405020304" pitchFamily="18" charset="0"/>
                  <a:cs typeface="Times New Roman" panose="02020603050405020304" pitchFamily="18" charset="0"/>
                </a:rPr>
                <a:t> Sold</a:t>
              </a:r>
              <a:endParaRPr lang="en-IN" sz="1000">
                <a:solidFill>
                  <a:schemeClr val="bg1"/>
                </a:solidFill>
                <a:latin typeface="Times New Roman" panose="02020603050405020304" pitchFamily="18" charset="0"/>
                <a:cs typeface="Times New Roman" panose="02020603050405020304" pitchFamily="18" charset="0"/>
              </a:endParaRPr>
            </a:p>
          </xdr:txBody>
        </xdr:sp>
        <xdr:sp macro="" textlink="'Pivot Table'!BS3">
          <xdr:nvSpPr>
            <xdr:cNvPr id="128" name="TextBox 127">
              <a:extLst>
                <a:ext uri="{FF2B5EF4-FFF2-40B4-BE49-F238E27FC236}">
                  <a16:creationId xmlns:a16="http://schemas.microsoft.com/office/drawing/2014/main" id="{03552EEC-1E4E-4BDD-8D96-2F3BB5709C06}"/>
                </a:ext>
              </a:extLst>
            </xdr:cNvPr>
            <xdr:cNvSpPr txBox="1"/>
          </xdr:nvSpPr>
          <xdr:spPr>
            <a:xfrm>
              <a:off x="2749515" y="3621322"/>
              <a:ext cx="1147170" cy="44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4684EA9-EADE-4353-B334-7254A8C86491}" type="TxLink">
                <a:rPr lang="en-US" sz="2000" b="0" i="0" u="none" strike="noStrike">
                  <a:solidFill>
                    <a:schemeClr val="bg1"/>
                  </a:solidFill>
                  <a:latin typeface="Times New Roman" panose="02020603050405020304" pitchFamily="18" charset="0"/>
                  <a:ea typeface="Calibri"/>
                  <a:cs typeface="Times New Roman" panose="02020603050405020304" pitchFamily="18" charset="0"/>
                </a:rPr>
                <a:pPr algn="ctr"/>
                <a:t>33,327 k</a:t>
              </a:fld>
              <a:endParaRPr lang="en-IN" sz="2000">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editAs="absolute">
    <xdr:from>
      <xdr:col>11</xdr:col>
      <xdr:colOff>108103</xdr:colOff>
      <xdr:row>13</xdr:row>
      <xdr:rowOff>118788</xdr:rowOff>
    </xdr:from>
    <xdr:to>
      <xdr:col>14</xdr:col>
      <xdr:colOff>446166</xdr:colOff>
      <xdr:row>25</xdr:row>
      <xdr:rowOff>125309</xdr:rowOff>
    </xdr:to>
    <xdr:grpSp>
      <xdr:nvGrpSpPr>
        <xdr:cNvPr id="136" name="Group 135">
          <a:extLst>
            <a:ext uri="{FF2B5EF4-FFF2-40B4-BE49-F238E27FC236}">
              <a16:creationId xmlns:a16="http://schemas.microsoft.com/office/drawing/2014/main" id="{3A080A9D-7BA9-B6F2-68F6-8B2F9EDA1715}"/>
            </a:ext>
          </a:extLst>
        </xdr:cNvPr>
        <xdr:cNvGrpSpPr/>
      </xdr:nvGrpSpPr>
      <xdr:grpSpPr>
        <a:xfrm>
          <a:off x="6860270" y="2457705"/>
          <a:ext cx="2179563" cy="2165521"/>
          <a:chOff x="5949481" y="2757151"/>
          <a:chExt cx="2179563" cy="2165522"/>
        </a:xfrm>
      </xdr:grpSpPr>
      <xdr:grpSp>
        <xdr:nvGrpSpPr>
          <xdr:cNvPr id="71" name="Group 70">
            <a:extLst>
              <a:ext uri="{FF2B5EF4-FFF2-40B4-BE49-F238E27FC236}">
                <a16:creationId xmlns:a16="http://schemas.microsoft.com/office/drawing/2014/main" id="{41592665-F03A-48AB-ACF7-5028A561FFBE}"/>
              </a:ext>
            </a:extLst>
          </xdr:cNvPr>
          <xdr:cNvGrpSpPr/>
        </xdr:nvGrpSpPr>
        <xdr:grpSpPr>
          <a:xfrm>
            <a:off x="5949481" y="2757151"/>
            <a:ext cx="2179563" cy="2165522"/>
            <a:chOff x="3662665" y="2178015"/>
            <a:chExt cx="2892115" cy="2859634"/>
          </a:xfrm>
        </xdr:grpSpPr>
        <xdr:graphicFrame macro="">
          <xdr:nvGraphicFramePr>
            <xdr:cNvPr id="72" name="Chart 71">
              <a:extLst>
                <a:ext uri="{FF2B5EF4-FFF2-40B4-BE49-F238E27FC236}">
                  <a16:creationId xmlns:a16="http://schemas.microsoft.com/office/drawing/2014/main" id="{C33A650A-82E8-5A7B-E98C-0866A68CABB8}"/>
                </a:ext>
              </a:extLst>
            </xdr:cNvPr>
            <xdr:cNvGraphicFramePr>
              <a:graphicFrameLocks/>
            </xdr:cNvGraphicFramePr>
          </xdr:nvGraphicFramePr>
          <xdr:xfrm>
            <a:off x="3662665" y="2178015"/>
            <a:ext cx="2892115" cy="2859634"/>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73" name="Oval 72">
              <a:extLst>
                <a:ext uri="{FF2B5EF4-FFF2-40B4-BE49-F238E27FC236}">
                  <a16:creationId xmlns:a16="http://schemas.microsoft.com/office/drawing/2014/main" id="{A24603FC-5B3D-3F66-0B7B-A908E9DC7C25}"/>
                </a:ext>
              </a:extLst>
            </xdr:cNvPr>
            <xdr:cNvSpPr/>
          </xdr:nvSpPr>
          <xdr:spPr>
            <a:xfrm>
              <a:off x="4460722" y="2959832"/>
              <a:ext cx="1296000" cy="1296000"/>
            </a:xfrm>
            <a:prstGeom prst="ellipse">
              <a:avLst/>
            </a:prstGeom>
            <a:gradFill>
              <a:gsLst>
                <a:gs pos="0">
                  <a:srgbClr val="F96BFC"/>
                </a:gs>
                <a:gs pos="50000">
                  <a:srgbClr val="893BC3"/>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4" name="Oval 73">
              <a:extLst>
                <a:ext uri="{FF2B5EF4-FFF2-40B4-BE49-F238E27FC236}">
                  <a16:creationId xmlns:a16="http://schemas.microsoft.com/office/drawing/2014/main" id="{B19D8F29-9C00-F05A-5FCC-03A6B907E6A2}"/>
                </a:ext>
              </a:extLst>
            </xdr:cNvPr>
            <xdr:cNvSpPr/>
          </xdr:nvSpPr>
          <xdr:spPr>
            <a:xfrm>
              <a:off x="4226722" y="2725832"/>
              <a:ext cx="1764000" cy="1764000"/>
            </a:xfrm>
            <a:prstGeom prst="ellipse">
              <a:avLst/>
            </a:prstGeom>
            <a:gradFill>
              <a:gsLst>
                <a:gs pos="47000">
                  <a:srgbClr val="F96BFC">
                    <a:alpha val="14000"/>
                  </a:srgbClr>
                </a:gs>
                <a:gs pos="100000">
                  <a:srgbClr val="893BC3">
                    <a:alpha val="19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5" name="Oval 74">
              <a:extLst>
                <a:ext uri="{FF2B5EF4-FFF2-40B4-BE49-F238E27FC236}">
                  <a16:creationId xmlns:a16="http://schemas.microsoft.com/office/drawing/2014/main" id="{0D89804F-CF69-B6BA-305C-35838C4DF9B0}"/>
                </a:ext>
              </a:extLst>
            </xdr:cNvPr>
            <xdr:cNvSpPr/>
          </xdr:nvSpPr>
          <xdr:spPr>
            <a:xfrm>
              <a:off x="4658722" y="3157832"/>
              <a:ext cx="900000" cy="90000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35" name="Group 134">
            <a:extLst>
              <a:ext uri="{FF2B5EF4-FFF2-40B4-BE49-F238E27FC236}">
                <a16:creationId xmlns:a16="http://schemas.microsoft.com/office/drawing/2014/main" id="{DD80FB9B-0D07-85DF-553C-5084E60FAA8A}"/>
              </a:ext>
            </a:extLst>
          </xdr:cNvPr>
          <xdr:cNvGrpSpPr/>
        </xdr:nvGrpSpPr>
        <xdr:grpSpPr>
          <a:xfrm>
            <a:off x="6320816" y="3570713"/>
            <a:ext cx="1436892" cy="538399"/>
            <a:chOff x="4855561" y="3326890"/>
            <a:chExt cx="1418280" cy="557011"/>
          </a:xfrm>
        </xdr:grpSpPr>
        <xdr:sp macro="" textlink="'Tipasspivot table'!AI2">
          <xdr:nvSpPr>
            <xdr:cNvPr id="133" name="TextBox 132">
              <a:extLst>
                <a:ext uri="{FF2B5EF4-FFF2-40B4-BE49-F238E27FC236}">
                  <a16:creationId xmlns:a16="http://schemas.microsoft.com/office/drawing/2014/main" id="{FB745FB1-2FA9-4527-A753-303998196596}"/>
                </a:ext>
              </a:extLst>
            </xdr:cNvPr>
            <xdr:cNvSpPr txBox="1"/>
          </xdr:nvSpPr>
          <xdr:spPr>
            <a:xfrm>
              <a:off x="4994505" y="3326890"/>
              <a:ext cx="1074703" cy="381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7BBCEC-1E3F-4EC4-B50B-7CD3CE372331}" type="TxLink">
                <a:rPr lang="en-US" sz="2000" b="0" i="0" u="none" strike="noStrike">
                  <a:solidFill>
                    <a:schemeClr val="bg1"/>
                  </a:solidFill>
                  <a:latin typeface="Times New Roman" panose="02020603050405020304" pitchFamily="18" charset="0"/>
                  <a:ea typeface="Calibri"/>
                  <a:cs typeface="Times New Roman" panose="02020603050405020304" pitchFamily="18" charset="0"/>
                </a:rPr>
                <a:pPr algn="ctr"/>
                <a:t> 99,133 </a:t>
              </a:fld>
              <a:endParaRPr lang="en-IN" sz="2000">
                <a:solidFill>
                  <a:schemeClr val="bg1"/>
                </a:solidFill>
                <a:latin typeface="Times New Roman" panose="02020603050405020304" pitchFamily="18" charset="0"/>
                <a:cs typeface="Times New Roman" panose="02020603050405020304" pitchFamily="18" charset="0"/>
              </a:endParaRPr>
            </a:p>
          </xdr:txBody>
        </xdr:sp>
        <xdr:sp macro="" textlink="'Pivot Table'!L22">
          <xdr:nvSpPr>
            <xdr:cNvPr id="134" name="TextBox 133">
              <a:extLst>
                <a:ext uri="{FF2B5EF4-FFF2-40B4-BE49-F238E27FC236}">
                  <a16:creationId xmlns:a16="http://schemas.microsoft.com/office/drawing/2014/main" id="{4F318348-3688-4B2D-A5AD-D3A37674EA34}"/>
                </a:ext>
              </a:extLst>
            </xdr:cNvPr>
            <xdr:cNvSpPr txBox="1"/>
          </xdr:nvSpPr>
          <xdr:spPr>
            <a:xfrm>
              <a:off x="4855561" y="3626149"/>
              <a:ext cx="1418280" cy="257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a:solidFill>
                    <a:schemeClr val="bg1"/>
                  </a:solidFill>
                  <a:latin typeface="Times New Roman" panose="02020603050405020304" pitchFamily="18" charset="0"/>
                  <a:cs typeface="Times New Roman" panose="02020603050405020304" pitchFamily="18" charset="0"/>
                </a:rPr>
                <a:t>Total Investment in Cr.</a:t>
              </a:r>
            </a:p>
          </xdr:txBody>
        </xdr:sp>
      </xdr:grpSp>
    </xdr:grpSp>
    <xdr:clientData/>
  </xdr:twoCellAnchor>
  <xdr:twoCellAnchor editAs="absolute">
    <xdr:from>
      <xdr:col>3</xdr:col>
      <xdr:colOff>437907</xdr:colOff>
      <xdr:row>12</xdr:row>
      <xdr:rowOff>113962</xdr:rowOff>
    </xdr:from>
    <xdr:to>
      <xdr:col>7</xdr:col>
      <xdr:colOff>61233</xdr:colOff>
      <xdr:row>14</xdr:row>
      <xdr:rowOff>74766</xdr:rowOff>
    </xdr:to>
    <xdr:grpSp>
      <xdr:nvGrpSpPr>
        <xdr:cNvPr id="137" name="Group 136">
          <a:extLst>
            <a:ext uri="{FF2B5EF4-FFF2-40B4-BE49-F238E27FC236}">
              <a16:creationId xmlns:a16="http://schemas.microsoft.com/office/drawing/2014/main" id="{00BA3CCE-FBEA-4BAD-961E-82F997D91E46}"/>
            </a:ext>
          </a:extLst>
        </xdr:cNvPr>
        <xdr:cNvGrpSpPr/>
      </xdr:nvGrpSpPr>
      <xdr:grpSpPr>
        <a:xfrm>
          <a:off x="2279407" y="2272962"/>
          <a:ext cx="2078659" cy="320637"/>
          <a:chOff x="5374006" y="5975088"/>
          <a:chExt cx="2056191" cy="383122"/>
        </a:xfrm>
      </xdr:grpSpPr>
      <xdr:sp macro="" textlink="">
        <xdr:nvSpPr>
          <xdr:cNvPr id="138" name="Rectangle: Rounded Corners 137">
            <a:extLst>
              <a:ext uri="{FF2B5EF4-FFF2-40B4-BE49-F238E27FC236}">
                <a16:creationId xmlns:a16="http://schemas.microsoft.com/office/drawing/2014/main" id="{65115B72-4708-B1F4-3508-41B85D8131E8}"/>
              </a:ext>
            </a:extLst>
          </xdr:cNvPr>
          <xdr:cNvSpPr/>
        </xdr:nvSpPr>
        <xdr:spPr>
          <a:xfrm>
            <a:off x="5391143" y="6053336"/>
            <a:ext cx="2039054" cy="304874"/>
          </a:xfrm>
          <a:prstGeom prst="roundRect">
            <a:avLst/>
          </a:prstGeom>
          <a:solidFill>
            <a:srgbClr val="0000FF"/>
          </a:solidFill>
          <a:effectLst>
            <a:glow rad="76200">
              <a:srgbClr val="5FDEEB"/>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9" name="TextBox 138">
            <a:extLst>
              <a:ext uri="{FF2B5EF4-FFF2-40B4-BE49-F238E27FC236}">
                <a16:creationId xmlns:a16="http://schemas.microsoft.com/office/drawing/2014/main" id="{43442DC8-39A5-DE42-137C-C2E69D3425F3}"/>
              </a:ext>
            </a:extLst>
          </xdr:cNvPr>
          <xdr:cNvSpPr txBox="1"/>
        </xdr:nvSpPr>
        <xdr:spPr>
          <a:xfrm>
            <a:off x="5374006" y="5975088"/>
            <a:ext cx="1947704" cy="360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latin typeface="Times New Roman" panose="02020603050405020304" pitchFamily="18" charset="0"/>
                <a:cs typeface="Times New Roman" panose="02020603050405020304" pitchFamily="18" charset="0"/>
              </a:rPr>
              <a:t>Transport</a:t>
            </a:r>
          </a:p>
        </xdr:txBody>
      </xdr:sp>
    </xdr:grpSp>
    <xdr:clientData/>
  </xdr:twoCellAnchor>
  <xdr:twoCellAnchor editAs="absolute">
    <xdr:from>
      <xdr:col>11</xdr:col>
      <xdr:colOff>145804</xdr:colOff>
      <xdr:row>12</xdr:row>
      <xdr:rowOff>86446</xdr:rowOff>
    </xdr:from>
    <xdr:to>
      <xdr:col>14</xdr:col>
      <xdr:colOff>372380</xdr:colOff>
      <xdr:row>14</xdr:row>
      <xdr:rowOff>47249</xdr:rowOff>
    </xdr:to>
    <xdr:grpSp>
      <xdr:nvGrpSpPr>
        <xdr:cNvPr id="140" name="Group 139">
          <a:extLst>
            <a:ext uri="{FF2B5EF4-FFF2-40B4-BE49-F238E27FC236}">
              <a16:creationId xmlns:a16="http://schemas.microsoft.com/office/drawing/2014/main" id="{0FC686E5-3FBE-4541-AD34-C2E508C5D12F}"/>
            </a:ext>
          </a:extLst>
        </xdr:cNvPr>
        <xdr:cNvGrpSpPr/>
      </xdr:nvGrpSpPr>
      <xdr:grpSpPr>
        <a:xfrm>
          <a:off x="6897971" y="2245446"/>
          <a:ext cx="2068076" cy="320636"/>
          <a:chOff x="8389060" y="5026656"/>
          <a:chExt cx="2045723" cy="383121"/>
        </a:xfrm>
      </xdr:grpSpPr>
      <xdr:sp macro="" textlink="">
        <xdr:nvSpPr>
          <xdr:cNvPr id="141" name="Rectangle: Rounded Corners 140">
            <a:extLst>
              <a:ext uri="{FF2B5EF4-FFF2-40B4-BE49-F238E27FC236}">
                <a16:creationId xmlns:a16="http://schemas.microsoft.com/office/drawing/2014/main" id="{AEFFB293-80D9-222B-7077-3386FD0BA67F}"/>
              </a:ext>
            </a:extLst>
          </xdr:cNvPr>
          <xdr:cNvSpPr/>
        </xdr:nvSpPr>
        <xdr:spPr>
          <a:xfrm>
            <a:off x="8395729" y="5104903"/>
            <a:ext cx="2039054" cy="304874"/>
          </a:xfrm>
          <a:prstGeom prst="roundRect">
            <a:avLst/>
          </a:prstGeom>
          <a:solidFill>
            <a:srgbClr val="0000FF"/>
          </a:solidFill>
          <a:effectLst>
            <a:glow rad="76200">
              <a:srgbClr val="5FDEEB"/>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2" name="TextBox 141">
            <a:extLst>
              <a:ext uri="{FF2B5EF4-FFF2-40B4-BE49-F238E27FC236}">
                <a16:creationId xmlns:a16="http://schemas.microsoft.com/office/drawing/2014/main" id="{648E3C44-F7A1-9EB1-3064-8CD6A16CFBC1}"/>
              </a:ext>
            </a:extLst>
          </xdr:cNvPr>
          <xdr:cNvSpPr txBox="1"/>
        </xdr:nvSpPr>
        <xdr:spPr>
          <a:xfrm>
            <a:off x="8389060" y="5026656"/>
            <a:ext cx="1947704" cy="360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latin typeface="Times New Roman" panose="02020603050405020304" pitchFamily="18" charset="0"/>
                <a:cs typeface="Times New Roman" panose="02020603050405020304" pitchFamily="18" charset="0"/>
              </a:rPr>
              <a:t>Ts-IPass</a:t>
            </a:r>
          </a:p>
        </xdr:txBody>
      </xdr:sp>
    </xdr:grpSp>
    <xdr:clientData/>
  </xdr:twoCellAnchor>
  <xdr:twoCellAnchor editAs="absolute">
    <xdr:from>
      <xdr:col>3</xdr:col>
      <xdr:colOff>118133</xdr:colOff>
      <xdr:row>30</xdr:row>
      <xdr:rowOff>155067</xdr:rowOff>
    </xdr:from>
    <xdr:to>
      <xdr:col>15</xdr:col>
      <xdr:colOff>44900</xdr:colOff>
      <xdr:row>44</xdr:row>
      <xdr:rowOff>20077</xdr:rowOff>
    </xdr:to>
    <xdr:grpSp>
      <xdr:nvGrpSpPr>
        <xdr:cNvPr id="197" name="Group 196">
          <a:extLst>
            <a:ext uri="{FF2B5EF4-FFF2-40B4-BE49-F238E27FC236}">
              <a16:creationId xmlns:a16="http://schemas.microsoft.com/office/drawing/2014/main" id="{F07E955C-ABF4-96EF-6949-9B03D53FC4A3}"/>
            </a:ext>
          </a:extLst>
        </xdr:cNvPr>
        <xdr:cNvGrpSpPr/>
      </xdr:nvGrpSpPr>
      <xdr:grpSpPr>
        <a:xfrm>
          <a:off x="1959633" y="5552567"/>
          <a:ext cx="7292767" cy="2383843"/>
          <a:chOff x="2471088" y="5086181"/>
          <a:chExt cx="11916921" cy="4082180"/>
        </a:xfrm>
      </xdr:grpSpPr>
      <xdr:sp macro="" textlink="">
        <xdr:nvSpPr>
          <xdr:cNvPr id="183" name="Wave 182">
            <a:extLst>
              <a:ext uri="{FF2B5EF4-FFF2-40B4-BE49-F238E27FC236}">
                <a16:creationId xmlns:a16="http://schemas.microsoft.com/office/drawing/2014/main" id="{3FAD9B21-FB51-4013-95E0-BBECD9720521}"/>
              </a:ext>
            </a:extLst>
          </xdr:cNvPr>
          <xdr:cNvSpPr/>
        </xdr:nvSpPr>
        <xdr:spPr>
          <a:xfrm flipH="1">
            <a:off x="9204298" y="6706916"/>
            <a:ext cx="3976092" cy="681812"/>
          </a:xfrm>
          <a:prstGeom prst="wave">
            <a:avLst>
              <a:gd name="adj1" fmla="val 12500"/>
              <a:gd name="adj2" fmla="val 962"/>
            </a:avLst>
          </a:prstGeom>
          <a:gradFill flip="none" rotWithShape="1">
            <a:gsLst>
              <a:gs pos="28000">
                <a:srgbClr val="FF6C8F"/>
              </a:gs>
              <a:gs pos="100000">
                <a:srgbClr val="0F49FB"/>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4" name="Wave 183">
            <a:extLst>
              <a:ext uri="{FF2B5EF4-FFF2-40B4-BE49-F238E27FC236}">
                <a16:creationId xmlns:a16="http://schemas.microsoft.com/office/drawing/2014/main" id="{930AD6A6-51A7-4F18-8B86-BBD20483F004}"/>
              </a:ext>
            </a:extLst>
          </xdr:cNvPr>
          <xdr:cNvSpPr/>
        </xdr:nvSpPr>
        <xdr:spPr>
          <a:xfrm flipH="1">
            <a:off x="9229696" y="8126169"/>
            <a:ext cx="3976092" cy="681812"/>
          </a:xfrm>
          <a:prstGeom prst="wave">
            <a:avLst>
              <a:gd name="adj1" fmla="val 12500"/>
              <a:gd name="adj2" fmla="val 962"/>
            </a:avLst>
          </a:prstGeom>
          <a:gradFill flip="none" rotWithShape="1">
            <a:gsLst>
              <a:gs pos="28000">
                <a:srgbClr val="FF6C8F"/>
              </a:gs>
              <a:gs pos="100000">
                <a:srgbClr val="0F49FB"/>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8" name="Wave 167">
            <a:extLst>
              <a:ext uri="{FF2B5EF4-FFF2-40B4-BE49-F238E27FC236}">
                <a16:creationId xmlns:a16="http://schemas.microsoft.com/office/drawing/2014/main" id="{37419311-F3E4-4355-83D0-2A526711291D}"/>
              </a:ext>
            </a:extLst>
          </xdr:cNvPr>
          <xdr:cNvSpPr/>
        </xdr:nvSpPr>
        <xdr:spPr>
          <a:xfrm flipH="1">
            <a:off x="9136563" y="5202995"/>
            <a:ext cx="3976092" cy="681812"/>
          </a:xfrm>
          <a:prstGeom prst="wave">
            <a:avLst>
              <a:gd name="adj1" fmla="val 12500"/>
              <a:gd name="adj2" fmla="val 962"/>
            </a:avLst>
          </a:prstGeom>
          <a:gradFill flip="none" rotWithShape="1">
            <a:gsLst>
              <a:gs pos="28000">
                <a:srgbClr val="FF6C8F"/>
              </a:gs>
              <a:gs pos="100000">
                <a:srgbClr val="0F49FB"/>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0" name="Wave 159">
            <a:extLst>
              <a:ext uri="{FF2B5EF4-FFF2-40B4-BE49-F238E27FC236}">
                <a16:creationId xmlns:a16="http://schemas.microsoft.com/office/drawing/2014/main" id="{765D8D26-52A7-4407-91EA-5C64AFE7BB82}"/>
              </a:ext>
            </a:extLst>
          </xdr:cNvPr>
          <xdr:cNvSpPr/>
        </xdr:nvSpPr>
        <xdr:spPr>
          <a:xfrm rot="10740000">
            <a:off x="3545402" y="6871305"/>
            <a:ext cx="3976092" cy="681812"/>
          </a:xfrm>
          <a:prstGeom prst="wave">
            <a:avLst>
              <a:gd name="adj1" fmla="val 12500"/>
              <a:gd name="adj2" fmla="val 962"/>
            </a:avLst>
          </a:prstGeom>
          <a:gradFill>
            <a:gsLst>
              <a:gs pos="92529">
                <a:srgbClr val="C5F3F7"/>
              </a:gs>
              <a:gs pos="35000">
                <a:srgbClr val="5FDEEB"/>
              </a:gs>
              <a:gs pos="3000">
                <a:srgbClr val="FF6C8F"/>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1" name="Wave 160">
            <a:extLst>
              <a:ext uri="{FF2B5EF4-FFF2-40B4-BE49-F238E27FC236}">
                <a16:creationId xmlns:a16="http://schemas.microsoft.com/office/drawing/2014/main" id="{8ED1F24E-CC91-4C17-BE1A-619739BC783E}"/>
              </a:ext>
            </a:extLst>
          </xdr:cNvPr>
          <xdr:cNvSpPr/>
        </xdr:nvSpPr>
        <xdr:spPr>
          <a:xfrm rot="1117087">
            <a:off x="3874900" y="7613356"/>
            <a:ext cx="3976092" cy="681812"/>
          </a:xfrm>
          <a:prstGeom prst="wave">
            <a:avLst>
              <a:gd name="adj1" fmla="val 12500"/>
              <a:gd name="adj2" fmla="val 962"/>
            </a:avLst>
          </a:prstGeom>
          <a:gradFill>
            <a:gsLst>
              <a:gs pos="0">
                <a:srgbClr val="C5F3F7"/>
              </a:gs>
              <a:gs pos="44000">
                <a:srgbClr val="5FDEEB"/>
              </a:gs>
              <a:gs pos="96000">
                <a:srgbClr val="FF6C8F"/>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9" name="Wave 148">
            <a:extLst>
              <a:ext uri="{FF2B5EF4-FFF2-40B4-BE49-F238E27FC236}">
                <a16:creationId xmlns:a16="http://schemas.microsoft.com/office/drawing/2014/main" id="{769F0404-1A51-40CF-AE47-B379641B52F4}"/>
              </a:ext>
            </a:extLst>
          </xdr:cNvPr>
          <xdr:cNvSpPr/>
        </xdr:nvSpPr>
        <xdr:spPr>
          <a:xfrm rot="20520000" flipH="1">
            <a:off x="4302053" y="5939828"/>
            <a:ext cx="3976092" cy="681812"/>
          </a:xfrm>
          <a:prstGeom prst="wave">
            <a:avLst>
              <a:gd name="adj1" fmla="val 12500"/>
              <a:gd name="adj2" fmla="val 962"/>
            </a:avLst>
          </a:prstGeom>
          <a:gradFill>
            <a:gsLst>
              <a:gs pos="100000">
                <a:srgbClr val="C5F3F7"/>
              </a:gs>
              <a:gs pos="62000">
                <a:srgbClr val="5FDEEB"/>
              </a:gs>
              <a:gs pos="0">
                <a:srgbClr val="FF6C8F"/>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74" name="Group 173">
            <a:extLst>
              <a:ext uri="{FF2B5EF4-FFF2-40B4-BE49-F238E27FC236}">
                <a16:creationId xmlns:a16="http://schemas.microsoft.com/office/drawing/2014/main" id="{3BA9DC7E-3B06-727C-55BF-3F316BB77B7E}"/>
              </a:ext>
            </a:extLst>
          </xdr:cNvPr>
          <xdr:cNvGrpSpPr/>
        </xdr:nvGrpSpPr>
        <xdr:grpSpPr>
          <a:xfrm>
            <a:off x="2471088" y="6447828"/>
            <a:ext cx="2026851" cy="1363623"/>
            <a:chOff x="2458961" y="6152381"/>
            <a:chExt cx="2010833" cy="1294864"/>
          </a:xfrm>
        </xdr:grpSpPr>
        <xdr:sp macro="" textlink="">
          <xdr:nvSpPr>
            <xdr:cNvPr id="146" name="Rectangle: Rounded Corners 145">
              <a:extLst>
                <a:ext uri="{FF2B5EF4-FFF2-40B4-BE49-F238E27FC236}">
                  <a16:creationId xmlns:a16="http://schemas.microsoft.com/office/drawing/2014/main" id="{DC86A1EB-AB29-6272-DE27-19E27B74F831}"/>
                </a:ext>
              </a:extLst>
            </xdr:cNvPr>
            <xdr:cNvSpPr/>
          </xdr:nvSpPr>
          <xdr:spPr>
            <a:xfrm>
              <a:off x="2458961" y="6152381"/>
              <a:ext cx="2010833" cy="1294864"/>
            </a:xfrm>
            <a:prstGeom prst="roundRect">
              <a:avLst/>
            </a:prstGeom>
            <a:solidFill>
              <a:schemeClr val="bg1"/>
            </a:solidFill>
            <a:ln>
              <a:noFill/>
            </a:ln>
            <a:effectLst>
              <a:outerShdw blurRad="177800" dist="342900" dir="5400000" algn="t" rotWithShape="0">
                <a:srgbClr val="5FDEEB">
                  <a:alpha val="13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3" name="TextBox 172">
              <a:extLst>
                <a:ext uri="{FF2B5EF4-FFF2-40B4-BE49-F238E27FC236}">
                  <a16:creationId xmlns:a16="http://schemas.microsoft.com/office/drawing/2014/main" id="{12E0B1B6-516C-B555-18E8-4DA49F352546}"/>
                </a:ext>
              </a:extLst>
            </xdr:cNvPr>
            <xdr:cNvSpPr txBox="1"/>
          </xdr:nvSpPr>
          <xdr:spPr>
            <a:xfrm>
              <a:off x="2497064" y="6257866"/>
              <a:ext cx="1781201" cy="1092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Times New Roman" panose="02020603050405020304" pitchFamily="18" charset="0"/>
                  <a:cs typeface="Times New Roman" panose="02020603050405020304" pitchFamily="18" charset="0"/>
                </a:rPr>
                <a:t>Government</a:t>
              </a:r>
              <a:r>
                <a:rPr lang="en-IN" sz="1100" b="1" baseline="0">
                  <a:latin typeface="Times New Roman" panose="02020603050405020304" pitchFamily="18" charset="0"/>
                  <a:cs typeface="Times New Roman" panose="02020603050405020304" pitchFamily="18" charset="0"/>
                </a:rPr>
                <a:t> Income Source</a:t>
              </a:r>
              <a:endParaRPr lang="en-IN" sz="1100" b="1">
                <a:latin typeface="Times New Roman" panose="02020603050405020304" pitchFamily="18" charset="0"/>
                <a:cs typeface="Times New Roman" panose="02020603050405020304" pitchFamily="18" charset="0"/>
              </a:endParaRPr>
            </a:p>
          </xdr:txBody>
        </xdr:sp>
      </xdr:grpSp>
      <xdr:grpSp>
        <xdr:nvGrpSpPr>
          <xdr:cNvPr id="182" name="Group 181">
            <a:extLst>
              <a:ext uri="{FF2B5EF4-FFF2-40B4-BE49-F238E27FC236}">
                <a16:creationId xmlns:a16="http://schemas.microsoft.com/office/drawing/2014/main" id="{DC6BF389-0C30-24F8-8020-7BD77A0186B8}"/>
              </a:ext>
            </a:extLst>
          </xdr:cNvPr>
          <xdr:cNvGrpSpPr/>
        </xdr:nvGrpSpPr>
        <xdr:grpSpPr>
          <a:xfrm>
            <a:off x="7180390" y="5111976"/>
            <a:ext cx="2176020" cy="1065330"/>
            <a:chOff x="7136341" y="4872568"/>
            <a:chExt cx="2160001" cy="1021932"/>
          </a:xfrm>
        </xdr:grpSpPr>
        <xdr:sp macro="" textlink="">
          <xdr:nvSpPr>
            <xdr:cNvPr id="162" name="Rectangle: Rounded Corners 161">
              <a:extLst>
                <a:ext uri="{FF2B5EF4-FFF2-40B4-BE49-F238E27FC236}">
                  <a16:creationId xmlns:a16="http://schemas.microsoft.com/office/drawing/2014/main" id="{F733F881-3532-4B49-94C0-133C60F9A272}"/>
                </a:ext>
              </a:extLst>
            </xdr:cNvPr>
            <xdr:cNvSpPr/>
          </xdr:nvSpPr>
          <xdr:spPr>
            <a:xfrm>
              <a:off x="7136341" y="4872568"/>
              <a:ext cx="2160001" cy="1021932"/>
            </a:xfrm>
            <a:prstGeom prst="roundRect">
              <a:avLst/>
            </a:prstGeom>
            <a:solidFill>
              <a:srgbClr val="FF6C8F"/>
            </a:solidFill>
            <a:ln>
              <a:noFill/>
            </a:ln>
            <a:effectLst>
              <a:outerShdw blurRad="177800" dist="342900" dir="5400000" algn="t" rotWithShape="0">
                <a:srgbClr val="5FDEEB">
                  <a:alpha val="13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5" name="TextBox 174">
              <a:extLst>
                <a:ext uri="{FF2B5EF4-FFF2-40B4-BE49-F238E27FC236}">
                  <a16:creationId xmlns:a16="http://schemas.microsoft.com/office/drawing/2014/main" id="{555D7A49-61F2-463D-A2B4-FC1A462CF0F6}"/>
                </a:ext>
              </a:extLst>
            </xdr:cNvPr>
            <xdr:cNvSpPr txBox="1"/>
          </xdr:nvSpPr>
          <xdr:spPr>
            <a:xfrm>
              <a:off x="7269132" y="5140568"/>
              <a:ext cx="1894417"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latin typeface="Times New Roman" panose="02020603050405020304" pitchFamily="18" charset="0"/>
                  <a:cs typeface="Times New Roman" panose="02020603050405020304" pitchFamily="18" charset="0"/>
                </a:rPr>
                <a:t>Stamp</a:t>
              </a:r>
            </a:p>
          </xdr:txBody>
        </xdr:sp>
      </xdr:grpSp>
      <xdr:grpSp>
        <xdr:nvGrpSpPr>
          <xdr:cNvPr id="181" name="Group 180">
            <a:extLst>
              <a:ext uri="{FF2B5EF4-FFF2-40B4-BE49-F238E27FC236}">
                <a16:creationId xmlns:a16="http://schemas.microsoft.com/office/drawing/2014/main" id="{E5F5940E-66C2-CFFE-8AE7-208B547F96C6}"/>
              </a:ext>
            </a:extLst>
          </xdr:cNvPr>
          <xdr:cNvGrpSpPr/>
        </xdr:nvGrpSpPr>
        <xdr:grpSpPr>
          <a:xfrm>
            <a:off x="7180389" y="6527649"/>
            <a:ext cx="2176020" cy="1065330"/>
            <a:chOff x="7136340" y="6226177"/>
            <a:chExt cx="2160001" cy="1013675"/>
          </a:xfrm>
          <a:solidFill>
            <a:srgbClr val="FF6C8F"/>
          </a:solidFill>
        </xdr:grpSpPr>
        <xdr:sp macro="" textlink="">
          <xdr:nvSpPr>
            <xdr:cNvPr id="163" name="Rectangle: Rounded Corners 162">
              <a:extLst>
                <a:ext uri="{FF2B5EF4-FFF2-40B4-BE49-F238E27FC236}">
                  <a16:creationId xmlns:a16="http://schemas.microsoft.com/office/drawing/2014/main" id="{7CD04DE6-61E8-42A9-A7A6-06B3F6E57B8D}"/>
                </a:ext>
              </a:extLst>
            </xdr:cNvPr>
            <xdr:cNvSpPr/>
          </xdr:nvSpPr>
          <xdr:spPr>
            <a:xfrm>
              <a:off x="7136340" y="6226177"/>
              <a:ext cx="2160001" cy="1013675"/>
            </a:xfrm>
            <a:prstGeom prst="roundRect">
              <a:avLst/>
            </a:prstGeom>
            <a:grpFill/>
            <a:ln>
              <a:noFill/>
            </a:ln>
            <a:effectLst>
              <a:outerShdw blurRad="177800" dist="342900" dir="5400000" algn="t" rotWithShape="0">
                <a:srgbClr val="5FDEEB">
                  <a:alpha val="13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8" name="TextBox 177">
              <a:extLst>
                <a:ext uri="{FF2B5EF4-FFF2-40B4-BE49-F238E27FC236}">
                  <a16:creationId xmlns:a16="http://schemas.microsoft.com/office/drawing/2014/main" id="{2AF788F8-19F4-48F6-AAA6-E3002CC174F7}"/>
                </a:ext>
              </a:extLst>
            </xdr:cNvPr>
            <xdr:cNvSpPr txBox="1"/>
          </xdr:nvSpPr>
          <xdr:spPr>
            <a:xfrm>
              <a:off x="7198224" y="6494176"/>
              <a:ext cx="2036233" cy="508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latin typeface="Times New Roman" panose="02020603050405020304" pitchFamily="18" charset="0"/>
                  <a:cs typeface="Times New Roman" panose="02020603050405020304" pitchFamily="18" charset="0"/>
                </a:rPr>
                <a:t>Transport</a:t>
              </a:r>
            </a:p>
          </xdr:txBody>
        </xdr:sp>
      </xdr:grpSp>
      <xdr:grpSp>
        <xdr:nvGrpSpPr>
          <xdr:cNvPr id="180" name="Group 179">
            <a:extLst>
              <a:ext uri="{FF2B5EF4-FFF2-40B4-BE49-F238E27FC236}">
                <a16:creationId xmlns:a16="http://schemas.microsoft.com/office/drawing/2014/main" id="{45901F98-655F-D5B0-1512-9EDB5C1A3641}"/>
              </a:ext>
            </a:extLst>
          </xdr:cNvPr>
          <xdr:cNvGrpSpPr/>
        </xdr:nvGrpSpPr>
        <xdr:grpSpPr>
          <a:xfrm>
            <a:off x="7180390" y="7952201"/>
            <a:ext cx="2176020" cy="1065330"/>
            <a:chOff x="7136341" y="7579780"/>
            <a:chExt cx="2160001" cy="1021931"/>
          </a:xfrm>
          <a:solidFill>
            <a:srgbClr val="FF6C8F"/>
          </a:solidFill>
        </xdr:grpSpPr>
        <xdr:sp macro="" textlink="">
          <xdr:nvSpPr>
            <xdr:cNvPr id="164" name="Rectangle: Rounded Corners 163">
              <a:extLst>
                <a:ext uri="{FF2B5EF4-FFF2-40B4-BE49-F238E27FC236}">
                  <a16:creationId xmlns:a16="http://schemas.microsoft.com/office/drawing/2014/main" id="{F932174B-485C-4872-8DB7-EAA84AEE2C23}"/>
                </a:ext>
              </a:extLst>
            </xdr:cNvPr>
            <xdr:cNvSpPr/>
          </xdr:nvSpPr>
          <xdr:spPr>
            <a:xfrm>
              <a:off x="7136341" y="7579780"/>
              <a:ext cx="2160001" cy="1021931"/>
            </a:xfrm>
            <a:prstGeom prst="roundRect">
              <a:avLst/>
            </a:prstGeom>
            <a:grpFill/>
            <a:ln>
              <a:noFill/>
            </a:ln>
            <a:effectLst>
              <a:outerShdw blurRad="177800" dist="342900" dir="5400000" algn="t" rotWithShape="0">
                <a:srgbClr val="5FDEEB">
                  <a:alpha val="13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9" name="TextBox 178">
              <a:extLst>
                <a:ext uri="{FF2B5EF4-FFF2-40B4-BE49-F238E27FC236}">
                  <a16:creationId xmlns:a16="http://schemas.microsoft.com/office/drawing/2014/main" id="{0F2C8F43-5A77-4E4B-9C58-FA13AD95D403}"/>
                </a:ext>
              </a:extLst>
            </xdr:cNvPr>
            <xdr:cNvSpPr txBox="1"/>
          </xdr:nvSpPr>
          <xdr:spPr>
            <a:xfrm>
              <a:off x="7269132" y="7847784"/>
              <a:ext cx="1894417" cy="508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latin typeface="Times New Roman" panose="02020603050405020304" pitchFamily="18" charset="0"/>
                  <a:cs typeface="Times New Roman" panose="02020603050405020304" pitchFamily="18" charset="0"/>
                </a:rPr>
                <a:t>Ts-IPass</a:t>
              </a:r>
            </a:p>
          </xdr:txBody>
        </xdr:sp>
      </xdr:grpSp>
      <xdr:grpSp>
        <xdr:nvGrpSpPr>
          <xdr:cNvPr id="196" name="Group 195">
            <a:extLst>
              <a:ext uri="{FF2B5EF4-FFF2-40B4-BE49-F238E27FC236}">
                <a16:creationId xmlns:a16="http://schemas.microsoft.com/office/drawing/2014/main" id="{9EB90B06-AACB-A3A9-640F-2680E345D454}"/>
              </a:ext>
            </a:extLst>
          </xdr:cNvPr>
          <xdr:cNvGrpSpPr/>
        </xdr:nvGrpSpPr>
        <xdr:grpSpPr>
          <a:xfrm>
            <a:off x="12211992" y="5086181"/>
            <a:ext cx="2176017" cy="1065330"/>
            <a:chOff x="12091221" y="4865827"/>
            <a:chExt cx="2150592" cy="1015956"/>
          </a:xfrm>
        </xdr:grpSpPr>
        <xdr:sp macro="" textlink="">
          <xdr:nvSpPr>
            <xdr:cNvPr id="165" name="Rectangle: Rounded Corners 164">
              <a:extLst>
                <a:ext uri="{FF2B5EF4-FFF2-40B4-BE49-F238E27FC236}">
                  <a16:creationId xmlns:a16="http://schemas.microsoft.com/office/drawing/2014/main" id="{214DECA1-98F5-4FFA-A9E3-2E8073195189}"/>
                </a:ext>
              </a:extLst>
            </xdr:cNvPr>
            <xdr:cNvSpPr/>
          </xdr:nvSpPr>
          <xdr:spPr>
            <a:xfrm>
              <a:off x="12091221" y="4865827"/>
              <a:ext cx="2150592" cy="1015956"/>
            </a:xfrm>
            <a:prstGeom prst="roundRect">
              <a:avLst/>
            </a:prstGeom>
            <a:gradFill flip="none" rotWithShape="1">
              <a:gsLst>
                <a:gs pos="0">
                  <a:srgbClr val="0F49FB"/>
                </a:gs>
                <a:gs pos="100000">
                  <a:srgbClr val="B23DD1"/>
                </a:gs>
                <a:gs pos="100000">
                  <a:srgbClr val="B23DD1"/>
                </a:gs>
              </a:gsLst>
              <a:lin ang="13500000" scaled="1"/>
              <a:tileRect/>
            </a:gradFill>
            <a:ln>
              <a:noFill/>
            </a:ln>
            <a:effectLst>
              <a:outerShdw blurRad="177800" dist="342900" dir="5400000" algn="t" rotWithShape="0">
                <a:srgbClr val="5FDEEB">
                  <a:alpha val="13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CC5">
          <xdr:nvSpPr>
            <xdr:cNvPr id="187" name="TextBox 186">
              <a:extLst>
                <a:ext uri="{FF2B5EF4-FFF2-40B4-BE49-F238E27FC236}">
                  <a16:creationId xmlns:a16="http://schemas.microsoft.com/office/drawing/2014/main" id="{4316D3B3-9960-44A7-AF8B-6D6E539F8FAE}"/>
                </a:ext>
              </a:extLst>
            </xdr:cNvPr>
            <xdr:cNvSpPr txBox="1"/>
          </xdr:nvSpPr>
          <xdr:spPr>
            <a:xfrm>
              <a:off x="12398744" y="4949443"/>
              <a:ext cx="1553584" cy="58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1ECFA8-2C58-4F7B-88F4-849E9AF6D446}" type="TxLink">
                <a:rPr lang="en-US" sz="1100" b="1" i="0" u="none" strike="noStrike">
                  <a:solidFill>
                    <a:schemeClr val="bg1"/>
                  </a:solidFill>
                  <a:latin typeface="Calibri"/>
                  <a:ea typeface="Calibri"/>
                  <a:cs typeface="Calibri"/>
                </a:rPr>
                <a:pPr algn="ctr"/>
                <a:t>516B</a:t>
              </a:fld>
              <a:endParaRPr lang="en-IN" sz="1050" b="1">
                <a:solidFill>
                  <a:schemeClr val="bg1"/>
                </a:solidFill>
                <a:latin typeface="Times New Roman" panose="02020603050405020304" pitchFamily="18" charset="0"/>
                <a:cs typeface="Times New Roman" panose="02020603050405020304" pitchFamily="18" charset="0"/>
              </a:endParaRPr>
            </a:p>
          </xdr:txBody>
        </xdr:sp>
        <xdr:sp macro="" textlink="'Pivot Table'!C3">
          <xdr:nvSpPr>
            <xdr:cNvPr id="188" name="TextBox 187">
              <a:extLst>
                <a:ext uri="{FF2B5EF4-FFF2-40B4-BE49-F238E27FC236}">
                  <a16:creationId xmlns:a16="http://schemas.microsoft.com/office/drawing/2014/main" id="{A217F308-63BA-437D-8E12-10F4BACE6099}"/>
                </a:ext>
              </a:extLst>
            </xdr:cNvPr>
            <xdr:cNvSpPr txBox="1"/>
          </xdr:nvSpPr>
          <xdr:spPr>
            <a:xfrm>
              <a:off x="12417538" y="5178235"/>
              <a:ext cx="1543703" cy="672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solidFill>
                    <a:schemeClr val="bg1"/>
                  </a:solidFill>
                  <a:latin typeface="Times New Roman" panose="02020603050405020304" pitchFamily="18" charset="0"/>
                  <a:cs typeface="Times New Roman" panose="02020603050405020304" pitchFamily="18" charset="0"/>
                </a:rPr>
                <a:t>Total Stamp</a:t>
              </a:r>
              <a:r>
                <a:rPr lang="en-IN" sz="1050" b="1" baseline="0">
                  <a:solidFill>
                    <a:schemeClr val="bg1"/>
                  </a:solidFill>
                  <a:latin typeface="Times New Roman" panose="02020603050405020304" pitchFamily="18" charset="0"/>
                  <a:cs typeface="Times New Roman" panose="02020603050405020304" pitchFamily="18" charset="0"/>
                </a:rPr>
                <a:t> Revenue</a:t>
              </a:r>
              <a:endParaRPr lang="en-IN" sz="1050" b="1">
                <a:solidFill>
                  <a:schemeClr val="bg1"/>
                </a:solidFill>
                <a:latin typeface="Times New Roman" panose="02020603050405020304" pitchFamily="18" charset="0"/>
                <a:cs typeface="Times New Roman" panose="02020603050405020304" pitchFamily="18" charset="0"/>
              </a:endParaRPr>
            </a:p>
          </xdr:txBody>
        </xdr:sp>
      </xdr:grpSp>
      <xdr:grpSp>
        <xdr:nvGrpSpPr>
          <xdr:cNvPr id="195" name="Group 194">
            <a:extLst>
              <a:ext uri="{FF2B5EF4-FFF2-40B4-BE49-F238E27FC236}">
                <a16:creationId xmlns:a16="http://schemas.microsoft.com/office/drawing/2014/main" id="{D2976F6E-7A13-2D18-EE16-2162622BDE19}"/>
              </a:ext>
            </a:extLst>
          </xdr:cNvPr>
          <xdr:cNvGrpSpPr/>
        </xdr:nvGrpSpPr>
        <xdr:grpSpPr>
          <a:xfrm>
            <a:off x="12211992" y="6469866"/>
            <a:ext cx="2176017" cy="1065330"/>
            <a:chOff x="12091221" y="6181711"/>
            <a:chExt cx="2150592" cy="1015957"/>
          </a:xfrm>
        </xdr:grpSpPr>
        <xdr:sp macro="" textlink="">
          <xdr:nvSpPr>
            <xdr:cNvPr id="166" name="Rectangle: Rounded Corners 165">
              <a:extLst>
                <a:ext uri="{FF2B5EF4-FFF2-40B4-BE49-F238E27FC236}">
                  <a16:creationId xmlns:a16="http://schemas.microsoft.com/office/drawing/2014/main" id="{D891E5FA-65B0-4644-969D-05FD89296EB1}"/>
                </a:ext>
              </a:extLst>
            </xdr:cNvPr>
            <xdr:cNvSpPr/>
          </xdr:nvSpPr>
          <xdr:spPr>
            <a:xfrm>
              <a:off x="12091221" y="6181711"/>
              <a:ext cx="2150592" cy="1015957"/>
            </a:xfrm>
            <a:prstGeom prst="roundRect">
              <a:avLst/>
            </a:prstGeom>
            <a:gradFill flip="none" rotWithShape="1">
              <a:gsLst>
                <a:gs pos="0">
                  <a:srgbClr val="0F49FB"/>
                </a:gs>
                <a:gs pos="100000">
                  <a:srgbClr val="B23DD1"/>
                </a:gs>
                <a:gs pos="100000">
                  <a:srgbClr val="B23DD1"/>
                </a:gs>
              </a:gsLst>
              <a:lin ang="13500000" scaled="1"/>
              <a:tileRect/>
            </a:gradFill>
            <a:ln>
              <a:noFill/>
            </a:ln>
            <a:effectLst>
              <a:outerShdw blurRad="177800" dist="342900" dir="5400000" algn="t" rotWithShape="0">
                <a:srgbClr val="5FDEEB">
                  <a:alpha val="13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C3">
          <xdr:nvSpPr>
            <xdr:cNvPr id="189" name="TextBox 188">
              <a:extLst>
                <a:ext uri="{FF2B5EF4-FFF2-40B4-BE49-F238E27FC236}">
                  <a16:creationId xmlns:a16="http://schemas.microsoft.com/office/drawing/2014/main" id="{465D078F-1D9C-4F7B-9C75-2BDBADAC5599}"/>
                </a:ext>
              </a:extLst>
            </xdr:cNvPr>
            <xdr:cNvSpPr txBox="1"/>
          </xdr:nvSpPr>
          <xdr:spPr>
            <a:xfrm>
              <a:off x="12361852" y="6495665"/>
              <a:ext cx="1612708" cy="688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solidFill>
                    <a:schemeClr val="bg1"/>
                  </a:solidFill>
                  <a:latin typeface="Times New Roman" panose="02020603050405020304" pitchFamily="18" charset="0"/>
                  <a:cs typeface="Times New Roman" panose="02020603050405020304" pitchFamily="18" charset="0"/>
                </a:rPr>
                <a:t>Total Vehicle</a:t>
              </a:r>
              <a:r>
                <a:rPr lang="en-IN" sz="1050" b="1" baseline="0">
                  <a:solidFill>
                    <a:schemeClr val="bg1"/>
                  </a:solidFill>
                  <a:latin typeface="Times New Roman" panose="02020603050405020304" pitchFamily="18" charset="0"/>
                  <a:cs typeface="Times New Roman" panose="02020603050405020304" pitchFamily="18" charset="0"/>
                </a:rPr>
                <a:t> Sold</a:t>
              </a:r>
              <a:endParaRPr lang="en-IN" sz="1050" b="1">
                <a:solidFill>
                  <a:schemeClr val="bg1"/>
                </a:solidFill>
                <a:latin typeface="Times New Roman" panose="02020603050405020304" pitchFamily="18" charset="0"/>
                <a:cs typeface="Times New Roman" panose="02020603050405020304" pitchFamily="18" charset="0"/>
              </a:endParaRPr>
            </a:p>
          </xdr:txBody>
        </xdr:sp>
        <xdr:sp macro="" textlink="'Pivot Table'!BS3">
          <xdr:nvSpPr>
            <xdr:cNvPr id="190" name="TextBox 189">
              <a:extLst>
                <a:ext uri="{FF2B5EF4-FFF2-40B4-BE49-F238E27FC236}">
                  <a16:creationId xmlns:a16="http://schemas.microsoft.com/office/drawing/2014/main" id="{1A21F849-561F-485B-AF66-69EE2937B289}"/>
                </a:ext>
              </a:extLst>
            </xdr:cNvPr>
            <xdr:cNvSpPr txBox="1"/>
          </xdr:nvSpPr>
          <xdr:spPr>
            <a:xfrm>
              <a:off x="12605097" y="6230504"/>
              <a:ext cx="1155272" cy="428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4684EA9-EADE-4353-B334-7254A8C86491}" type="TxLink">
                <a:rPr lang="en-US" sz="1050" b="1" i="0" u="none" strike="noStrike">
                  <a:solidFill>
                    <a:schemeClr val="bg1"/>
                  </a:solidFill>
                  <a:latin typeface="Times New Roman" panose="02020603050405020304" pitchFamily="18" charset="0"/>
                  <a:ea typeface="Calibri"/>
                  <a:cs typeface="Times New Roman" panose="02020603050405020304" pitchFamily="18" charset="0"/>
                </a:rPr>
                <a:pPr algn="ctr"/>
                <a:t>33,327 k</a:t>
              </a:fld>
              <a:endParaRPr lang="en-IN" sz="1050" b="1">
                <a:solidFill>
                  <a:schemeClr val="bg1"/>
                </a:solidFill>
                <a:latin typeface="Times New Roman" panose="02020603050405020304" pitchFamily="18" charset="0"/>
                <a:cs typeface="Times New Roman" panose="02020603050405020304" pitchFamily="18" charset="0"/>
              </a:endParaRPr>
            </a:p>
          </xdr:txBody>
        </xdr:sp>
      </xdr:grpSp>
      <xdr:grpSp>
        <xdr:nvGrpSpPr>
          <xdr:cNvPr id="193" name="Group 192">
            <a:extLst>
              <a:ext uri="{FF2B5EF4-FFF2-40B4-BE49-F238E27FC236}">
                <a16:creationId xmlns:a16="http://schemas.microsoft.com/office/drawing/2014/main" id="{12647D3E-7D66-839F-76A5-12D2484A818E}"/>
              </a:ext>
            </a:extLst>
          </xdr:cNvPr>
          <xdr:cNvGrpSpPr/>
        </xdr:nvGrpSpPr>
        <xdr:grpSpPr>
          <a:xfrm>
            <a:off x="12211992" y="7977479"/>
            <a:ext cx="2176017" cy="1190882"/>
            <a:chOff x="12091221" y="7621522"/>
            <a:chExt cx="2150592" cy="1140031"/>
          </a:xfrm>
        </xdr:grpSpPr>
        <xdr:sp macro="" textlink="">
          <xdr:nvSpPr>
            <xdr:cNvPr id="167" name="Rectangle: Rounded Corners 166">
              <a:extLst>
                <a:ext uri="{FF2B5EF4-FFF2-40B4-BE49-F238E27FC236}">
                  <a16:creationId xmlns:a16="http://schemas.microsoft.com/office/drawing/2014/main" id="{42886FCE-2C65-4B76-84D2-FF1CA97D8281}"/>
                </a:ext>
              </a:extLst>
            </xdr:cNvPr>
            <xdr:cNvSpPr/>
          </xdr:nvSpPr>
          <xdr:spPr>
            <a:xfrm>
              <a:off x="12091221" y="7621522"/>
              <a:ext cx="2150592" cy="1019841"/>
            </a:xfrm>
            <a:prstGeom prst="roundRect">
              <a:avLst/>
            </a:prstGeom>
            <a:gradFill flip="none" rotWithShape="1">
              <a:gsLst>
                <a:gs pos="0">
                  <a:srgbClr val="0F49FB"/>
                </a:gs>
                <a:gs pos="100000">
                  <a:srgbClr val="B23DD1"/>
                </a:gs>
                <a:gs pos="100000">
                  <a:srgbClr val="B23DD1"/>
                </a:gs>
              </a:gsLst>
              <a:lin ang="13500000" scaled="1"/>
              <a:tileRect/>
            </a:gradFill>
            <a:ln>
              <a:noFill/>
            </a:ln>
            <a:effectLst>
              <a:outerShdw blurRad="177800" dist="342900" dir="5400000" algn="t" rotWithShape="0">
                <a:srgbClr val="5FDEEB">
                  <a:alpha val="13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Tipasspivot table'!AI2">
          <xdr:nvSpPr>
            <xdr:cNvPr id="191" name="TextBox 190">
              <a:extLst>
                <a:ext uri="{FF2B5EF4-FFF2-40B4-BE49-F238E27FC236}">
                  <a16:creationId xmlns:a16="http://schemas.microsoft.com/office/drawing/2014/main" id="{805067F3-1083-43C0-904C-393926D07A20}"/>
                </a:ext>
              </a:extLst>
            </xdr:cNvPr>
            <xdr:cNvSpPr txBox="1"/>
          </xdr:nvSpPr>
          <xdr:spPr>
            <a:xfrm>
              <a:off x="12151507" y="7693739"/>
              <a:ext cx="2041078" cy="370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7BBCEC-1E3F-4EC4-B50B-7CD3CE372331}" type="TxLink">
                <a:rPr lang="en-US" sz="1050" b="1" i="0" u="none" strike="noStrike">
                  <a:solidFill>
                    <a:schemeClr val="bg1"/>
                  </a:solidFill>
                  <a:latin typeface="Times New Roman" panose="02020603050405020304" pitchFamily="18" charset="0"/>
                  <a:ea typeface="Calibri"/>
                  <a:cs typeface="Times New Roman" panose="02020603050405020304" pitchFamily="18" charset="0"/>
                </a:rPr>
                <a:pPr algn="ctr"/>
                <a:t> 99,133 </a:t>
              </a:fld>
              <a:endParaRPr lang="en-IN" sz="1050" b="1">
                <a:solidFill>
                  <a:schemeClr val="bg1"/>
                </a:solidFill>
                <a:latin typeface="Times New Roman" panose="02020603050405020304" pitchFamily="18" charset="0"/>
                <a:cs typeface="Times New Roman" panose="02020603050405020304" pitchFamily="18" charset="0"/>
              </a:endParaRPr>
            </a:p>
          </xdr:txBody>
        </xdr:sp>
        <xdr:sp macro="" textlink="'Pivot Table'!L22">
          <xdr:nvSpPr>
            <xdr:cNvPr id="192" name="TextBox 191">
              <a:extLst>
                <a:ext uri="{FF2B5EF4-FFF2-40B4-BE49-F238E27FC236}">
                  <a16:creationId xmlns:a16="http://schemas.microsoft.com/office/drawing/2014/main" id="{FFB4DD45-DE94-420B-AFF5-BABC51533B66}"/>
                </a:ext>
              </a:extLst>
            </xdr:cNvPr>
            <xdr:cNvSpPr txBox="1"/>
          </xdr:nvSpPr>
          <xdr:spPr>
            <a:xfrm>
              <a:off x="12217720" y="8000105"/>
              <a:ext cx="1913275" cy="761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solidFill>
                    <a:schemeClr val="bg1"/>
                  </a:solidFill>
                  <a:latin typeface="Times New Roman" panose="02020603050405020304" pitchFamily="18" charset="0"/>
                  <a:cs typeface="Times New Roman" panose="02020603050405020304" pitchFamily="18" charset="0"/>
                </a:rPr>
                <a:t>Total Investment in Cr.</a:t>
              </a:r>
            </a:p>
          </xdr:txBody>
        </xdr:sp>
      </xdr:grpSp>
    </xdr:grpSp>
    <xdr:clientData/>
  </xdr:twoCellAnchor>
  <xdr:twoCellAnchor editAs="absolute">
    <xdr:from>
      <xdr:col>3</xdr:col>
      <xdr:colOff>415445</xdr:colOff>
      <xdr:row>25</xdr:row>
      <xdr:rowOff>11528</xdr:rowOff>
    </xdr:from>
    <xdr:to>
      <xdr:col>7</xdr:col>
      <xdr:colOff>125543</xdr:colOff>
      <xdr:row>30</xdr:row>
      <xdr:rowOff>17909</xdr:rowOff>
    </xdr:to>
    <xdr:sp macro="" textlink="">
      <xdr:nvSpPr>
        <xdr:cNvPr id="198" name="TextBox 197">
          <a:extLst>
            <a:ext uri="{FF2B5EF4-FFF2-40B4-BE49-F238E27FC236}">
              <a16:creationId xmlns:a16="http://schemas.microsoft.com/office/drawing/2014/main" id="{EF14BBAC-ADD7-490E-9555-32C1174303CE}"/>
            </a:ext>
          </a:extLst>
        </xdr:cNvPr>
        <xdr:cNvSpPr txBox="1"/>
      </xdr:nvSpPr>
      <xdr:spPr>
        <a:xfrm>
          <a:off x="2236401" y="4680646"/>
          <a:ext cx="2138039" cy="940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a:solidFill>
                <a:schemeClr val="bg1"/>
              </a:solidFill>
              <a:effectLst/>
              <a:latin typeface="Times New Roman" panose="02020603050405020304" pitchFamily="18" charset="0"/>
              <a:ea typeface="+mn-ea"/>
              <a:cs typeface="Times New Roman" panose="02020603050405020304" pitchFamily="18" charset="0"/>
            </a:rPr>
            <a:t>Between the financial years 2019 and 2022, a total of approximately 33.3 million vehicles were sold across all categories.</a:t>
          </a:r>
          <a:endParaRPr lang="en-US" sz="20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editAs="absolute">
    <xdr:from>
      <xdr:col>10</xdr:col>
      <xdr:colOff>457575</xdr:colOff>
      <xdr:row>24</xdr:row>
      <xdr:rowOff>117238</xdr:rowOff>
    </xdr:from>
    <xdr:to>
      <xdr:col>15</xdr:col>
      <xdr:colOff>53827</xdr:colOff>
      <xdr:row>29</xdr:row>
      <xdr:rowOff>123619</xdr:rowOff>
    </xdr:to>
    <xdr:sp macro="" textlink="">
      <xdr:nvSpPr>
        <xdr:cNvPr id="199" name="TextBox 198">
          <a:extLst>
            <a:ext uri="{FF2B5EF4-FFF2-40B4-BE49-F238E27FC236}">
              <a16:creationId xmlns:a16="http://schemas.microsoft.com/office/drawing/2014/main" id="{1ED669A5-30DC-4F43-B051-78FF2F13CC86}"/>
            </a:ext>
          </a:extLst>
        </xdr:cNvPr>
        <xdr:cNvSpPr txBox="1"/>
      </xdr:nvSpPr>
      <xdr:spPr>
        <a:xfrm>
          <a:off x="6527428" y="4599591"/>
          <a:ext cx="2631178" cy="940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a:solidFill>
                <a:schemeClr val="bg1"/>
              </a:solidFill>
              <a:effectLst/>
              <a:latin typeface="Times New Roman" panose="02020603050405020304" pitchFamily="18" charset="0"/>
              <a:ea typeface="+mn-ea"/>
              <a:cs typeface="Times New Roman" panose="02020603050405020304" pitchFamily="18" charset="0"/>
            </a:rPr>
            <a:t>During the financial years 2019 to 2022, the state of Telangana attracted the highest amount of investments, totaling 99,133 crore rupees, spanning various sectors and districts within the state.</a:t>
          </a:r>
          <a:endParaRPr lang="en-US" sz="20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editAs="absolute">
    <xdr:from>
      <xdr:col>0</xdr:col>
      <xdr:colOff>66843</xdr:colOff>
      <xdr:row>0</xdr:row>
      <xdr:rowOff>19979</xdr:rowOff>
    </xdr:from>
    <xdr:to>
      <xdr:col>14</xdr:col>
      <xdr:colOff>543093</xdr:colOff>
      <xdr:row>2</xdr:row>
      <xdr:rowOff>6760</xdr:rowOff>
    </xdr:to>
    <xdr:grpSp>
      <xdr:nvGrpSpPr>
        <xdr:cNvPr id="203" name="Group 202">
          <a:extLst>
            <a:ext uri="{FF2B5EF4-FFF2-40B4-BE49-F238E27FC236}">
              <a16:creationId xmlns:a16="http://schemas.microsoft.com/office/drawing/2014/main" id="{2872ABBB-50DF-1A3E-11DA-87778268D5F6}"/>
            </a:ext>
          </a:extLst>
        </xdr:cNvPr>
        <xdr:cNvGrpSpPr/>
      </xdr:nvGrpSpPr>
      <xdr:grpSpPr>
        <a:xfrm>
          <a:off x="66843" y="19979"/>
          <a:ext cx="9069917" cy="346614"/>
          <a:chOff x="66843" y="19979"/>
          <a:chExt cx="9003393" cy="349638"/>
        </a:xfrm>
      </xdr:grpSpPr>
      <xdr:grpSp>
        <xdr:nvGrpSpPr>
          <xdr:cNvPr id="28" name="Group 27">
            <a:extLst>
              <a:ext uri="{FF2B5EF4-FFF2-40B4-BE49-F238E27FC236}">
                <a16:creationId xmlns:a16="http://schemas.microsoft.com/office/drawing/2014/main" id="{AF1299DD-52E5-6154-9D16-B9F2344AC0B0}"/>
              </a:ext>
            </a:extLst>
          </xdr:cNvPr>
          <xdr:cNvGrpSpPr/>
        </xdr:nvGrpSpPr>
        <xdr:grpSpPr>
          <a:xfrm>
            <a:off x="66843" y="19979"/>
            <a:ext cx="9003393" cy="349638"/>
            <a:chOff x="26737" y="0"/>
            <a:chExt cx="8991934" cy="401054"/>
          </a:xfrm>
        </xdr:grpSpPr>
        <xdr:grpSp>
          <xdr:nvGrpSpPr>
            <xdr:cNvPr id="5" name="Group 4">
              <a:extLst>
                <a:ext uri="{FF2B5EF4-FFF2-40B4-BE49-F238E27FC236}">
                  <a16:creationId xmlns:a16="http://schemas.microsoft.com/office/drawing/2014/main" id="{E3224F60-0640-DA0E-8576-7BF527D40813}"/>
                </a:ext>
              </a:extLst>
            </xdr:cNvPr>
            <xdr:cNvGrpSpPr/>
          </xdr:nvGrpSpPr>
          <xdr:grpSpPr>
            <a:xfrm>
              <a:off x="26737" y="21209"/>
              <a:ext cx="8991934" cy="358635"/>
              <a:chOff x="88900" y="76200"/>
              <a:chExt cx="9026195" cy="304314"/>
            </a:xfrm>
          </xdr:grpSpPr>
          <xdr:sp macro="" textlink="">
            <xdr:nvSpPr>
              <xdr:cNvPr id="2" name="Rectangle 1">
                <a:extLst>
                  <a:ext uri="{FF2B5EF4-FFF2-40B4-BE49-F238E27FC236}">
                    <a16:creationId xmlns:a16="http://schemas.microsoft.com/office/drawing/2014/main" id="{8404A3BF-0C9C-7676-32D5-48613D2C5BEA}"/>
                  </a:ext>
                </a:extLst>
              </xdr:cNvPr>
              <xdr:cNvSpPr/>
            </xdr:nvSpPr>
            <xdr:spPr>
              <a:xfrm>
                <a:off x="88900" y="76200"/>
                <a:ext cx="9026195" cy="304314"/>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CDAB8298-EF2A-78C3-E1C7-01A0E34329A2}"/>
                  </a:ext>
                </a:extLst>
              </xdr:cNvPr>
              <xdr:cNvPicPr>
                <a:picLocks noChangeAspect="1"/>
              </xdr:cNvPicPr>
            </xdr:nvPicPr>
            <xdr:blipFill>
              <a:blip xmlns:r="http://schemas.openxmlformats.org/officeDocument/2006/relationships" r:embed="rId16" cstate="print">
                <a:alphaModFix amt="47000"/>
                <a:extLst>
                  <a:ext uri="{28A0092B-C50C-407E-A947-70E740481C1C}">
                    <a14:useLocalDpi xmlns:a14="http://schemas.microsoft.com/office/drawing/2010/main" val="0"/>
                  </a:ext>
                </a:extLst>
              </a:blip>
              <a:stretch>
                <a:fillRect/>
              </a:stretch>
            </xdr:blipFill>
            <xdr:spPr>
              <a:xfrm>
                <a:off x="88900" y="79376"/>
                <a:ext cx="490758" cy="297963"/>
              </a:xfrm>
              <a:prstGeom prst="rect">
                <a:avLst/>
              </a:prstGeom>
            </xdr:spPr>
          </xdr:pic>
        </xdr:grpSp>
        <xdr:sp macro="" textlink="">
          <xdr:nvSpPr>
            <xdr:cNvPr id="6" name="TextBox 5">
              <a:extLst>
                <a:ext uri="{FF2B5EF4-FFF2-40B4-BE49-F238E27FC236}">
                  <a16:creationId xmlns:a16="http://schemas.microsoft.com/office/drawing/2014/main" id="{F769424C-21F1-BDF0-AAB9-9161C53562C7}"/>
                </a:ext>
              </a:extLst>
            </xdr:cNvPr>
            <xdr:cNvSpPr txBox="1"/>
          </xdr:nvSpPr>
          <xdr:spPr>
            <a:xfrm>
              <a:off x="524488" y="0"/>
              <a:ext cx="2576986" cy="401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Times New Roman" panose="02020603050405020304" pitchFamily="18" charset="0"/>
                  <a:cs typeface="Times New Roman" panose="02020603050405020304" pitchFamily="18" charset="0"/>
                </a:rPr>
                <a:t>Telangana Growth Analysis</a:t>
              </a:r>
            </a:p>
          </xdr:txBody>
        </xdr:sp>
        <xdr:sp macro="" textlink="">
          <xdr:nvSpPr>
            <xdr:cNvPr id="14" name="TextBox 13">
              <a:hlinkClick xmlns:r="http://schemas.openxmlformats.org/officeDocument/2006/relationships" r:id="rId2" tooltip="Stamp"/>
              <a:extLst>
                <a:ext uri="{FF2B5EF4-FFF2-40B4-BE49-F238E27FC236}">
                  <a16:creationId xmlns:a16="http://schemas.microsoft.com/office/drawing/2014/main" id="{6233E7DA-22D9-13D6-10C6-E46401A2F7C7}"/>
                </a:ext>
              </a:extLst>
            </xdr:cNvPr>
            <xdr:cNvSpPr txBox="1"/>
          </xdr:nvSpPr>
          <xdr:spPr>
            <a:xfrm>
              <a:off x="6115607"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Stamp</a:t>
              </a:r>
            </a:p>
          </xdr:txBody>
        </xdr:sp>
        <xdr:sp macro="" textlink="">
          <xdr:nvSpPr>
            <xdr:cNvPr id="15" name="TextBox 14">
              <a:hlinkClick xmlns:r="http://schemas.openxmlformats.org/officeDocument/2006/relationships" r:id="rId8" tooltip="Ts-Ipass"/>
              <a:extLst>
                <a:ext uri="{FF2B5EF4-FFF2-40B4-BE49-F238E27FC236}">
                  <a16:creationId xmlns:a16="http://schemas.microsoft.com/office/drawing/2014/main" id="{9610326C-EEC8-4BB3-97C7-DDD5CB6F2D8E}"/>
                </a:ext>
              </a:extLst>
            </xdr:cNvPr>
            <xdr:cNvSpPr txBox="1"/>
          </xdr:nvSpPr>
          <xdr:spPr>
            <a:xfrm>
              <a:off x="8153400"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Ts-Ipass</a:t>
              </a:r>
            </a:p>
          </xdr:txBody>
        </xdr:sp>
        <xdr:sp macro="" textlink="">
          <xdr:nvSpPr>
            <xdr:cNvPr id="16" name="TextBox 15">
              <a:hlinkClick xmlns:r="http://schemas.openxmlformats.org/officeDocument/2006/relationships" r:id="rId5" tooltip="Transport"/>
              <a:extLst>
                <a:ext uri="{FF2B5EF4-FFF2-40B4-BE49-F238E27FC236}">
                  <a16:creationId xmlns:a16="http://schemas.microsoft.com/office/drawing/2014/main" id="{6D448D60-F9C9-4E52-A357-70D765344C95}"/>
                </a:ext>
              </a:extLst>
            </xdr:cNvPr>
            <xdr:cNvSpPr txBox="1"/>
          </xdr:nvSpPr>
          <xdr:spPr>
            <a:xfrm>
              <a:off x="7029561" y="38768"/>
              <a:ext cx="871621" cy="27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Transport</a:t>
              </a:r>
            </a:p>
          </xdr:txBody>
        </xdr:sp>
        <xdr:sp macro="" textlink="">
          <xdr:nvSpPr>
            <xdr:cNvPr id="18" name="TextBox 17">
              <a:hlinkClick xmlns:r="http://schemas.openxmlformats.org/officeDocument/2006/relationships" r:id="rId11" tooltip="Open Data Telangana"/>
              <a:extLst>
                <a:ext uri="{FF2B5EF4-FFF2-40B4-BE49-F238E27FC236}">
                  <a16:creationId xmlns:a16="http://schemas.microsoft.com/office/drawing/2014/main" id="{DA0DFE80-E887-4E95-9A9D-E11B38214D85}"/>
                </a:ext>
              </a:extLst>
            </xdr:cNvPr>
            <xdr:cNvSpPr txBox="1"/>
          </xdr:nvSpPr>
          <xdr:spPr>
            <a:xfrm>
              <a:off x="5201653"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Browse </a:t>
              </a:r>
            </a:p>
          </xdr:txBody>
        </xdr:sp>
        <xdr:sp macro="" textlink="">
          <xdr:nvSpPr>
            <xdr:cNvPr id="20" name="Rectangle: Rounded Corners 19">
              <a:extLst>
                <a:ext uri="{FF2B5EF4-FFF2-40B4-BE49-F238E27FC236}">
                  <a16:creationId xmlns:a16="http://schemas.microsoft.com/office/drawing/2014/main" id="{1ACB72D5-EF31-E0D0-D02A-AA0398D3EC1B}"/>
                </a:ext>
              </a:extLst>
            </xdr:cNvPr>
            <xdr:cNvSpPr/>
          </xdr:nvSpPr>
          <xdr:spPr>
            <a:xfrm>
              <a:off x="3841545" y="280723"/>
              <a:ext cx="198000" cy="53474"/>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3" name="Graphic 22" descr="Internet with solid fill">
              <a:hlinkClick xmlns:r="http://schemas.openxmlformats.org/officeDocument/2006/relationships" r:id="rId11" tooltip="https://data.telangana.gov.in/"/>
              <a:extLst>
                <a:ext uri="{FF2B5EF4-FFF2-40B4-BE49-F238E27FC236}">
                  <a16:creationId xmlns:a16="http://schemas.microsoft.com/office/drawing/2014/main" id="{79362201-A526-5D9B-431C-65FBF6BF5BFF}"/>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999791" y="66845"/>
              <a:ext cx="220577" cy="220577"/>
            </a:xfrm>
            <a:prstGeom prst="rect">
              <a:avLst/>
            </a:prstGeom>
          </xdr:spPr>
        </xdr:pic>
        <xdr:pic>
          <xdr:nvPicPr>
            <xdr:cNvPr id="26" name="Picture 25">
              <a:extLst>
                <a:ext uri="{FF2B5EF4-FFF2-40B4-BE49-F238E27FC236}">
                  <a16:creationId xmlns:a16="http://schemas.microsoft.com/office/drawing/2014/main" id="{2C7E6FF6-8F73-F043-671D-58F85E2AFB6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041489" y="53474"/>
              <a:ext cx="312981" cy="274053"/>
            </a:xfrm>
            <a:prstGeom prst="rect">
              <a:avLst/>
            </a:prstGeom>
          </xdr:spPr>
        </xdr:pic>
      </xdr:grpSp>
      <xdr:sp macro="" textlink="">
        <xdr:nvSpPr>
          <xdr:cNvPr id="202" name="TextBox 201">
            <a:hlinkClick xmlns:r="http://schemas.openxmlformats.org/officeDocument/2006/relationships" r:id="rId20" tooltip="Dashboard"/>
            <a:extLst>
              <a:ext uri="{FF2B5EF4-FFF2-40B4-BE49-F238E27FC236}">
                <a16:creationId xmlns:a16="http://schemas.microsoft.com/office/drawing/2014/main" id="{445E5727-8D8B-4879-AD89-57C859B8BE81}"/>
              </a:ext>
            </a:extLst>
          </xdr:cNvPr>
          <xdr:cNvSpPr txBox="1"/>
        </xdr:nvSpPr>
        <xdr:spPr>
          <a:xfrm>
            <a:off x="3790561" y="64796"/>
            <a:ext cx="897892" cy="226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Dashboard</a:t>
            </a:r>
          </a:p>
        </xdr:txBody>
      </xdr:sp>
    </xdr:grpSp>
    <xdr:clientData/>
  </xdr:twoCellAnchor>
  <xdr:twoCellAnchor editAs="absolute">
    <xdr:from>
      <xdr:col>1</xdr:col>
      <xdr:colOff>300182</xdr:colOff>
      <xdr:row>10</xdr:row>
      <xdr:rowOff>138545</xdr:rowOff>
    </xdr:from>
    <xdr:to>
      <xdr:col>2</xdr:col>
      <xdr:colOff>315344</xdr:colOff>
      <xdr:row>14</xdr:row>
      <xdr:rowOff>23091</xdr:rowOff>
    </xdr:to>
    <xdr:pic>
      <xdr:nvPicPr>
        <xdr:cNvPr id="9" name="Graphic 8" descr="Chat with solid fill">
          <a:hlinkClick xmlns:r="http://schemas.openxmlformats.org/officeDocument/2006/relationships" r:id="rId21" tooltip="Insight And Recommendation"/>
          <a:extLst>
            <a:ext uri="{FF2B5EF4-FFF2-40B4-BE49-F238E27FC236}">
              <a16:creationId xmlns:a16="http://schemas.microsoft.com/office/drawing/2014/main" id="{A5F206AF-6634-342A-DCBF-B45DB8AB43A8}"/>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912091" y="1985818"/>
          <a:ext cx="627071" cy="6234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283603</xdr:colOff>
      <xdr:row>7</xdr:row>
      <xdr:rowOff>61134</xdr:rowOff>
    </xdr:from>
    <xdr:to>
      <xdr:col>34</xdr:col>
      <xdr:colOff>95804</xdr:colOff>
      <xdr:row>46</xdr:row>
      <xdr:rowOff>3983</xdr:rowOff>
    </xdr:to>
    <xdr:grpSp>
      <xdr:nvGrpSpPr>
        <xdr:cNvPr id="24" name="Group 23">
          <a:extLst>
            <a:ext uri="{FF2B5EF4-FFF2-40B4-BE49-F238E27FC236}">
              <a16:creationId xmlns:a16="http://schemas.microsoft.com/office/drawing/2014/main" id="{650A6B3F-34A6-0057-6480-2637BD071D7C}"/>
            </a:ext>
          </a:extLst>
        </xdr:cNvPr>
        <xdr:cNvGrpSpPr/>
      </xdr:nvGrpSpPr>
      <xdr:grpSpPr>
        <a:xfrm>
          <a:off x="283603" y="1331134"/>
          <a:ext cx="20374106" cy="7018563"/>
          <a:chOff x="283603" y="1331134"/>
          <a:chExt cx="20374106" cy="7018563"/>
        </a:xfrm>
      </xdr:grpSpPr>
      <xdr:grpSp>
        <xdr:nvGrpSpPr>
          <xdr:cNvPr id="8" name="Group 7">
            <a:extLst>
              <a:ext uri="{FF2B5EF4-FFF2-40B4-BE49-F238E27FC236}">
                <a16:creationId xmlns:a16="http://schemas.microsoft.com/office/drawing/2014/main" id="{2EEE9C7A-1A88-8DFD-BACC-AC32F207CB91}"/>
              </a:ext>
            </a:extLst>
          </xdr:cNvPr>
          <xdr:cNvGrpSpPr/>
        </xdr:nvGrpSpPr>
        <xdr:grpSpPr>
          <a:xfrm>
            <a:off x="283603" y="1331134"/>
            <a:ext cx="9422190" cy="7018562"/>
            <a:chOff x="418271" y="378791"/>
            <a:chExt cx="9464261" cy="6941654"/>
          </a:xfrm>
        </xdr:grpSpPr>
        <xdr:sp macro="" textlink="">
          <xdr:nvSpPr>
            <xdr:cNvPr id="2" name="Rectangle: Rounded Corners 1">
              <a:extLst>
                <a:ext uri="{FF2B5EF4-FFF2-40B4-BE49-F238E27FC236}">
                  <a16:creationId xmlns:a16="http://schemas.microsoft.com/office/drawing/2014/main" id="{98B8CEF8-62F2-426E-BCBB-63BD13722E32}"/>
                </a:ext>
              </a:extLst>
            </xdr:cNvPr>
            <xdr:cNvSpPr/>
          </xdr:nvSpPr>
          <xdr:spPr>
            <a:xfrm>
              <a:off x="418271" y="378791"/>
              <a:ext cx="9464261" cy="6941654"/>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BCF01DEC-7784-80F5-5981-6E4E5F99FF54}"/>
                </a:ext>
              </a:extLst>
            </xdr:cNvPr>
            <xdr:cNvSpPr txBox="1"/>
          </xdr:nvSpPr>
          <xdr:spPr>
            <a:xfrm>
              <a:off x="1001091" y="1562651"/>
              <a:ext cx="8332029" cy="4699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effectLst/>
                  <a:latin typeface="Times New Roman" panose="02020603050405020304" pitchFamily="18" charset="0"/>
                  <a:ea typeface="+mn-ea"/>
                  <a:cs typeface="Times New Roman" panose="02020603050405020304" pitchFamily="18" charset="0"/>
                </a:rPr>
                <a:t>Investor Confidence :</a:t>
              </a:r>
            </a:p>
            <a:p>
              <a:endParaRPr lang="en-IN" sz="1100">
                <a:solidFill>
                  <a:schemeClr val="bg1"/>
                </a:solidFill>
                <a:effectLst/>
                <a:latin typeface="Times New Roman" panose="02020603050405020304" pitchFamily="18" charset="0"/>
                <a:ea typeface="+mn-ea"/>
                <a:cs typeface="Times New Roman" panose="02020603050405020304" pitchFamily="18" charset="0"/>
              </a:endParaRPr>
            </a:p>
            <a:p>
              <a:r>
                <a:rPr lang="en-IN" sz="1100">
                  <a:solidFill>
                    <a:schemeClr val="bg1"/>
                  </a:solidFill>
                  <a:effectLst/>
                  <a:latin typeface="Times New Roman" panose="02020603050405020304" pitchFamily="18" charset="0"/>
                  <a:ea typeface="+mn-ea"/>
                  <a:cs typeface="Times New Roman" panose="02020603050405020304" pitchFamily="18" charset="0"/>
                </a:rPr>
                <a:t>The efficacy of Ts-Ipass in fostering investments and advancing the facilitation of business operations is of paramount importance in upholding sustained economic growth. Monitoring both the quantity and magnitude of investments facilitated via this initiative can serve as a barometer for gauging investor faith in the state's business landscape.</a:t>
              </a:r>
            </a:p>
            <a:p>
              <a:r>
                <a:rPr lang="en-IN" sz="1100">
                  <a:solidFill>
                    <a:schemeClr val="bg1"/>
                  </a:solidFill>
                  <a:effectLst/>
                  <a:latin typeface="Times New Roman" panose="02020603050405020304" pitchFamily="18" charset="0"/>
                  <a:ea typeface="+mn-ea"/>
                  <a:cs typeface="Times New Roman" panose="02020603050405020304" pitchFamily="18" charset="0"/>
                </a:rPr>
                <a:t> </a:t>
              </a:r>
            </a:p>
            <a:p>
              <a:r>
                <a:rPr lang="en-IN" sz="1100">
                  <a:solidFill>
                    <a:schemeClr val="bg1"/>
                  </a:solidFill>
                  <a:effectLst/>
                  <a:latin typeface="Times New Roman" panose="02020603050405020304" pitchFamily="18" charset="0"/>
                  <a:ea typeface="+mn-ea"/>
                  <a:cs typeface="Times New Roman" panose="02020603050405020304" pitchFamily="18" charset="0"/>
                </a:rPr>
                <a:t>Economic health indicator</a:t>
              </a:r>
              <a:r>
                <a:rPr lang="en-IN" sz="1100" baseline="0">
                  <a:solidFill>
                    <a:schemeClr val="bg1"/>
                  </a:solidFill>
                  <a:effectLst/>
                  <a:latin typeface="Times New Roman" panose="02020603050405020304" pitchFamily="18" charset="0"/>
                  <a:ea typeface="+mn-ea"/>
                  <a:cs typeface="Times New Roman" panose="02020603050405020304" pitchFamily="18" charset="0"/>
                </a:rPr>
                <a:t> :</a:t>
              </a:r>
            </a:p>
            <a:p>
              <a:endParaRPr lang="en-IN" sz="1100">
                <a:solidFill>
                  <a:schemeClr val="bg1"/>
                </a:solidFill>
                <a:effectLst/>
                <a:latin typeface="Times New Roman" panose="02020603050405020304" pitchFamily="18" charset="0"/>
                <a:ea typeface="+mn-ea"/>
                <a:cs typeface="Times New Roman" panose="02020603050405020304" pitchFamily="18" charset="0"/>
              </a:endParaRPr>
            </a:p>
            <a:p>
              <a:r>
                <a:rPr lang="en-IN" sz="1100">
                  <a:solidFill>
                    <a:schemeClr val="bg1"/>
                  </a:solidFill>
                  <a:effectLst/>
                  <a:latin typeface="Times New Roman" panose="02020603050405020304" pitchFamily="18" charset="0"/>
                  <a:ea typeface="+mn-ea"/>
                  <a:cs typeface="Times New Roman" panose="02020603050405020304" pitchFamily="18" charset="0"/>
                </a:rPr>
                <a:t>The revenue generated from document registration and e-stamp sales stands as dependable barometers for assessing the overall economic well-being of the state. A sustained upsurge in these revenues signifies a thriving real estate sector and heightened economic endeavors. Conversely, declines in these revenue streams could potentially signal economic challenges or shifts in market sentiment.</a:t>
              </a:r>
            </a:p>
            <a:p>
              <a:r>
                <a:rPr lang="en-IN" sz="1100">
                  <a:solidFill>
                    <a:schemeClr val="bg1"/>
                  </a:solidFill>
                  <a:effectLst/>
                  <a:latin typeface="Times New Roman" panose="02020603050405020304" pitchFamily="18" charset="0"/>
                  <a:ea typeface="+mn-ea"/>
                  <a:cs typeface="Times New Roman" panose="02020603050405020304" pitchFamily="18" charset="0"/>
                </a:rPr>
                <a:t> </a:t>
              </a:r>
            </a:p>
            <a:p>
              <a:r>
                <a:rPr lang="en-IN" sz="1100">
                  <a:solidFill>
                    <a:schemeClr val="bg1"/>
                  </a:solidFill>
                  <a:effectLst/>
                  <a:latin typeface="Times New Roman" panose="02020603050405020304" pitchFamily="18" charset="0"/>
                  <a:ea typeface="+mn-ea"/>
                  <a:cs typeface="Times New Roman" panose="02020603050405020304" pitchFamily="18" charset="0"/>
                </a:rPr>
                <a:t>Urban growth demands infrastructure :</a:t>
              </a:r>
            </a:p>
            <a:p>
              <a:endParaRPr lang="en-IN" sz="1100">
                <a:solidFill>
                  <a:schemeClr val="bg1"/>
                </a:solidFill>
                <a:effectLst/>
                <a:latin typeface="Times New Roman" panose="02020603050405020304" pitchFamily="18" charset="0"/>
                <a:ea typeface="+mn-ea"/>
                <a:cs typeface="Times New Roman" panose="02020603050405020304" pitchFamily="18" charset="0"/>
              </a:endParaRPr>
            </a:p>
            <a:p>
              <a:r>
                <a:rPr lang="en-IN" sz="1100">
                  <a:solidFill>
                    <a:schemeClr val="bg1"/>
                  </a:solidFill>
                  <a:effectLst/>
                  <a:latin typeface="Times New Roman" panose="02020603050405020304" pitchFamily="18" charset="0"/>
                  <a:ea typeface="+mn-ea"/>
                  <a:cs typeface="Times New Roman" panose="02020603050405020304" pitchFamily="18" charset="0"/>
                </a:rPr>
                <a:t>Vehicle sales offer valuable insights into urbanization trends, consumer behavior, and the essential demands for transportation infrastructure. An upsurge in vehicle sales can serve as an indicator of urban expansion, highlighting the pressing need for efficient transportation networks. Conversely, a shift towards electric vehicles signals a commitment to sustainability initiatives, underlining efforts to reduce environmental impact.</a:t>
              </a:r>
            </a:p>
            <a:p>
              <a:endParaRPr lang="en-IN" sz="1100">
                <a:solidFill>
                  <a:schemeClr val="bg1"/>
                </a:solidFill>
                <a:latin typeface="Times New Roman" panose="02020603050405020304" pitchFamily="18" charset="0"/>
                <a:cs typeface="Times New Roman" panose="02020603050405020304" pitchFamily="18" charset="0"/>
              </a:endParaRPr>
            </a:p>
            <a:p>
              <a:r>
                <a:rPr lang="en-IN" sz="1100">
                  <a:solidFill>
                    <a:schemeClr val="bg1"/>
                  </a:solidFill>
                  <a:latin typeface="Times New Roman" panose="02020603050405020304" pitchFamily="18" charset="0"/>
                  <a:cs typeface="Times New Roman" panose="02020603050405020304" pitchFamily="18" charset="0"/>
                </a:rPr>
                <a:t>Diversification Of Industries :</a:t>
              </a:r>
            </a:p>
            <a:p>
              <a:endParaRPr lang="en-IN" sz="1100">
                <a:solidFill>
                  <a:schemeClr val="bg1"/>
                </a:solidFill>
                <a:latin typeface="Times New Roman" panose="02020603050405020304" pitchFamily="18" charset="0"/>
                <a:cs typeface="Times New Roman" panose="02020603050405020304" pitchFamily="18" charset="0"/>
              </a:endParaRPr>
            </a:p>
            <a:p>
              <a:r>
                <a:rPr lang="en-IN" sz="1100" b="0" i="0">
                  <a:solidFill>
                    <a:schemeClr val="bg1"/>
                  </a:solidFill>
                  <a:effectLst/>
                  <a:latin typeface="Times New Roman" panose="02020603050405020304" pitchFamily="18" charset="0"/>
                  <a:ea typeface="+mn-ea"/>
                  <a:cs typeface="Times New Roman" panose="02020603050405020304" pitchFamily="18" charset="0"/>
                </a:rPr>
                <a:t>Analyzing Ts-Ipass applications can unveil the sectors garnering investments. Diversifying across technology, manufacturing, healthcare, and renewable energy fosters a robust economy, mitigating vulnerability to single-sector fluctuations.</a:t>
              </a:r>
            </a:p>
            <a:p>
              <a:endParaRPr lang="en-IN" sz="1100" b="0" i="0">
                <a:solidFill>
                  <a:schemeClr val="bg1"/>
                </a:solidFill>
                <a:effectLst/>
                <a:latin typeface="Times New Roman" panose="02020603050405020304" pitchFamily="18" charset="0"/>
                <a:ea typeface="+mn-ea"/>
                <a:cs typeface="Times New Roman" panose="02020603050405020304" pitchFamily="18" charset="0"/>
              </a:endParaRPr>
            </a:p>
            <a:p>
              <a:r>
                <a:rPr lang="en-IN" sz="1100">
                  <a:solidFill>
                    <a:schemeClr val="bg1"/>
                  </a:solidFill>
                  <a:latin typeface="Times New Roman" panose="02020603050405020304" pitchFamily="18" charset="0"/>
                  <a:cs typeface="Times New Roman" panose="02020603050405020304" pitchFamily="18" charset="0"/>
                </a:rPr>
                <a:t>Digital Transformation :</a:t>
              </a:r>
            </a:p>
            <a:p>
              <a:br>
                <a:rPr lang="en-IN">
                  <a:solidFill>
                    <a:schemeClr val="bg1"/>
                  </a:solidFill>
                  <a:latin typeface="Times New Roman" panose="02020603050405020304" pitchFamily="18" charset="0"/>
                  <a:cs typeface="Times New Roman" panose="02020603050405020304" pitchFamily="18" charset="0"/>
                </a:rPr>
              </a:br>
              <a:r>
                <a:rPr lang="en-IN" sz="1100" b="0" i="0">
                  <a:solidFill>
                    <a:schemeClr val="bg1"/>
                  </a:solidFill>
                  <a:effectLst/>
                  <a:latin typeface="Times New Roman" panose="02020603050405020304" pitchFamily="18" charset="0"/>
                  <a:ea typeface="+mn-ea"/>
                  <a:cs typeface="Times New Roman" panose="02020603050405020304" pitchFamily="18" charset="0"/>
                </a:rPr>
                <a:t>The growing adoption of digital platforms for document registration and e-stamp issuance not only improves revenue collection efficiency but also underscores the critical significance of digital transformation. This trend accentuates the imperative for ongoing investments in technology infrastructure and cybersecurity measures.</a:t>
              </a:r>
              <a:endParaRPr lang="en-IN" sz="1100">
                <a:solidFill>
                  <a:schemeClr val="bg1"/>
                </a:solidFill>
                <a:latin typeface="Times New Roman" panose="02020603050405020304" pitchFamily="18" charset="0"/>
                <a:cs typeface="Times New Roman" panose="02020603050405020304" pitchFamily="18" charset="0"/>
              </a:endParaRPr>
            </a:p>
          </xdr:txBody>
        </xdr:sp>
        <xdr:sp macro="" textlink="">
          <xdr:nvSpPr>
            <xdr:cNvPr id="4" name="TextBox 3">
              <a:extLst>
                <a:ext uri="{FF2B5EF4-FFF2-40B4-BE49-F238E27FC236}">
                  <a16:creationId xmlns:a16="http://schemas.microsoft.com/office/drawing/2014/main" id="{B3D078FC-6895-C0B5-1919-91D91B499B0B}"/>
                </a:ext>
              </a:extLst>
            </xdr:cNvPr>
            <xdr:cNvSpPr txBox="1"/>
          </xdr:nvSpPr>
          <xdr:spPr>
            <a:xfrm>
              <a:off x="2588315" y="918265"/>
              <a:ext cx="5024231" cy="468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latin typeface="Times New Roman" panose="02020603050405020304" pitchFamily="18" charset="0"/>
                  <a:cs typeface="Times New Roman" panose="02020603050405020304" pitchFamily="18" charset="0"/>
                </a:rPr>
                <a:t>Insight to</a:t>
              </a:r>
              <a:r>
                <a:rPr lang="en-IN" sz="2400" baseline="0">
                  <a:solidFill>
                    <a:schemeClr val="bg1"/>
                  </a:solidFill>
                  <a:latin typeface="Times New Roman" panose="02020603050405020304" pitchFamily="18" charset="0"/>
                  <a:cs typeface="Times New Roman" panose="02020603050405020304" pitchFamily="18" charset="0"/>
                </a:rPr>
                <a:t> Telangana Government</a:t>
              </a:r>
              <a:endParaRPr lang="en-IN" sz="2400">
                <a:solidFill>
                  <a:schemeClr val="bg1"/>
                </a:solidFill>
                <a:latin typeface="Times New Roman" panose="02020603050405020304" pitchFamily="18" charset="0"/>
                <a:cs typeface="Times New Roman" panose="02020603050405020304" pitchFamily="18" charset="0"/>
              </a:endParaRPr>
            </a:p>
          </xdr:txBody>
        </xdr:sp>
      </xdr:grpSp>
      <xdr:grpSp>
        <xdr:nvGrpSpPr>
          <xdr:cNvPr id="9" name="Group 8">
            <a:extLst>
              <a:ext uri="{FF2B5EF4-FFF2-40B4-BE49-F238E27FC236}">
                <a16:creationId xmlns:a16="http://schemas.microsoft.com/office/drawing/2014/main" id="{DFB0AF44-B739-DE17-A223-9A9ED9A6DD4E}"/>
              </a:ext>
            </a:extLst>
          </xdr:cNvPr>
          <xdr:cNvGrpSpPr/>
        </xdr:nvGrpSpPr>
        <xdr:grpSpPr>
          <a:xfrm>
            <a:off x="11235518" y="1331134"/>
            <a:ext cx="9422191" cy="7018563"/>
            <a:chOff x="9957628" y="531191"/>
            <a:chExt cx="9464261" cy="6941654"/>
          </a:xfrm>
        </xdr:grpSpPr>
        <xdr:sp macro="" textlink="">
          <xdr:nvSpPr>
            <xdr:cNvPr id="5" name="Rectangle: Rounded Corners 4">
              <a:extLst>
                <a:ext uri="{FF2B5EF4-FFF2-40B4-BE49-F238E27FC236}">
                  <a16:creationId xmlns:a16="http://schemas.microsoft.com/office/drawing/2014/main" id="{A7B2548A-D090-4B92-8FDF-826642BF841D}"/>
                </a:ext>
              </a:extLst>
            </xdr:cNvPr>
            <xdr:cNvSpPr/>
          </xdr:nvSpPr>
          <xdr:spPr>
            <a:xfrm>
              <a:off x="9957628" y="531191"/>
              <a:ext cx="9464261" cy="6941654"/>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6725CB62-AE21-46BC-B48B-7298FD11A8F2}"/>
                </a:ext>
              </a:extLst>
            </xdr:cNvPr>
            <xdr:cNvSpPr txBox="1"/>
          </xdr:nvSpPr>
          <xdr:spPr>
            <a:xfrm>
              <a:off x="10661651" y="1667840"/>
              <a:ext cx="8332029" cy="4699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chemeClr val="bg1"/>
                </a:solidFill>
                <a:effectLst/>
                <a:latin typeface="Times New Roman" panose="02020603050405020304" pitchFamily="18" charset="0"/>
                <a:ea typeface="+mn-ea"/>
                <a:cs typeface="Times New Roman" panose="02020603050405020304" pitchFamily="18" charset="0"/>
              </a:endParaRPr>
            </a:p>
            <a:p>
              <a:r>
                <a:rPr lang="en-IN" sz="1100">
                  <a:solidFill>
                    <a:schemeClr val="bg1"/>
                  </a:solidFill>
                  <a:effectLst/>
                  <a:latin typeface="Times New Roman" panose="02020603050405020304" pitchFamily="18" charset="0"/>
                  <a:ea typeface="+mn-ea"/>
                  <a:cs typeface="Times New Roman" panose="02020603050405020304" pitchFamily="18" charset="0"/>
                </a:rPr>
                <a:t>Environmental Responsibility :</a:t>
              </a:r>
            </a:p>
            <a:p>
              <a:endParaRPr lang="en-IN" sz="1100">
                <a:solidFill>
                  <a:schemeClr val="bg1"/>
                </a:solidFill>
                <a:effectLst/>
                <a:latin typeface="Times New Roman" panose="02020603050405020304" pitchFamily="18" charset="0"/>
                <a:ea typeface="+mn-ea"/>
                <a:cs typeface="Times New Roman" panose="02020603050405020304" pitchFamily="18" charset="0"/>
              </a:endParaRPr>
            </a:p>
            <a:p>
              <a:r>
                <a:rPr lang="en-IN" sz="1100" b="0" i="0">
                  <a:solidFill>
                    <a:schemeClr val="bg1"/>
                  </a:solidFill>
                  <a:effectLst/>
                  <a:latin typeface="Times New Roman" panose="02020603050405020304" pitchFamily="18" charset="0"/>
                  <a:ea typeface="+mn-ea"/>
                  <a:cs typeface="Times New Roman" panose="02020603050405020304" pitchFamily="18" charset="0"/>
                </a:rPr>
                <a:t>Promote electric vehicle adoption and the embrace of renewable energy technologies. Provide incentives for EV adoption, invest in charging infrastructure, and establish targets for transitioning to clean energy sources. This not only fosters sustainable growth but also aligns with global environmental commitments.</a:t>
              </a:r>
            </a:p>
            <a:p>
              <a:endParaRPr lang="en-IN" sz="1100" b="0" i="0">
                <a:solidFill>
                  <a:schemeClr val="bg1"/>
                </a:solidFill>
                <a:effectLst/>
                <a:latin typeface="Times New Roman" panose="02020603050405020304" pitchFamily="18" charset="0"/>
                <a:ea typeface="+mn-ea"/>
                <a:cs typeface="Times New Roman" panose="02020603050405020304" pitchFamily="18" charset="0"/>
              </a:endParaRPr>
            </a:p>
            <a:p>
              <a:r>
                <a:rPr lang="en-IN" sz="1100">
                  <a:solidFill>
                    <a:schemeClr val="bg1"/>
                  </a:solidFill>
                  <a:effectLst/>
                  <a:latin typeface="Times New Roman" panose="02020603050405020304" pitchFamily="18" charset="0"/>
                  <a:ea typeface="+mn-ea"/>
                  <a:cs typeface="Times New Roman" panose="02020603050405020304" pitchFamily="18" charset="0"/>
                </a:rPr>
                <a:t>Data Driven Decision Making :</a:t>
              </a:r>
            </a:p>
            <a:p>
              <a:endParaRPr lang="en-IN" sz="1100">
                <a:solidFill>
                  <a:schemeClr val="bg1"/>
                </a:solidFill>
                <a:effectLst/>
                <a:latin typeface="Times New Roman" panose="02020603050405020304" pitchFamily="18" charset="0"/>
                <a:ea typeface="+mn-ea"/>
                <a:cs typeface="Times New Roman" panose="02020603050405020304" pitchFamily="18" charset="0"/>
              </a:endParaRPr>
            </a:p>
            <a:p>
              <a:r>
                <a:rPr lang="en-IN" sz="1100" b="0" i="0">
                  <a:solidFill>
                    <a:schemeClr val="bg1"/>
                  </a:solidFill>
                  <a:effectLst/>
                  <a:latin typeface="Times New Roman" panose="02020603050405020304" pitchFamily="18" charset="0"/>
                  <a:ea typeface="+mn-ea"/>
                  <a:cs typeface="Times New Roman" panose="02020603050405020304" pitchFamily="18" charset="0"/>
                </a:rPr>
                <a:t>Utilize data analytics to monitor patterns in document registration, e-stamp revenues, and vehicle sales. This data can inform well-considered policy decisions, identify prospective growth sectors, and effectively address emerging challenges.</a:t>
              </a:r>
            </a:p>
            <a:p>
              <a:endParaRPr lang="en-IN" sz="1100" b="0" i="0">
                <a:solidFill>
                  <a:schemeClr val="bg1"/>
                </a:solidFill>
                <a:effectLst/>
                <a:latin typeface="Times New Roman" panose="02020603050405020304" pitchFamily="18" charset="0"/>
                <a:ea typeface="+mn-ea"/>
                <a:cs typeface="Times New Roman" panose="02020603050405020304" pitchFamily="18" charset="0"/>
              </a:endParaRPr>
            </a:p>
            <a:p>
              <a:r>
                <a:rPr lang="en-IN" sz="1100">
                  <a:solidFill>
                    <a:schemeClr val="bg1"/>
                  </a:solidFill>
                  <a:effectLst/>
                  <a:latin typeface="Times New Roman" panose="02020603050405020304" pitchFamily="18" charset="0"/>
                  <a:ea typeface="+mn-ea"/>
                  <a:cs typeface="Times New Roman" panose="02020603050405020304" pitchFamily="18" charset="0"/>
                </a:rPr>
                <a:t>Sustainable Urban Planning :</a:t>
              </a:r>
            </a:p>
            <a:p>
              <a:endParaRPr lang="en-IN" sz="1100">
                <a:solidFill>
                  <a:schemeClr val="bg1"/>
                </a:solidFill>
                <a:effectLst/>
                <a:latin typeface="Times New Roman" panose="02020603050405020304" pitchFamily="18" charset="0"/>
                <a:ea typeface="+mn-ea"/>
                <a:cs typeface="Times New Roman" panose="02020603050405020304" pitchFamily="18" charset="0"/>
              </a:endParaRPr>
            </a:p>
            <a:p>
              <a:r>
                <a:rPr lang="en-IN" sz="1100" b="0" i="0">
                  <a:solidFill>
                    <a:schemeClr val="bg1"/>
                  </a:solidFill>
                  <a:effectLst/>
                  <a:latin typeface="Times New Roman" panose="02020603050405020304" pitchFamily="18" charset="0"/>
                  <a:ea typeface="+mn-ea"/>
                  <a:cs typeface="Times New Roman" panose="02020603050405020304" pitchFamily="18" charset="0"/>
                </a:rPr>
                <a:t>With the upsurge in urbanization propelled by vehicle sales and economic expansion, it is imperative to invest in sustainable urban planning. Emphasize the development of efficient public transportation systems, pedestrian-friendly infrastructure, and green spaces to foster the creation of livable cities.</a:t>
              </a:r>
            </a:p>
            <a:p>
              <a:endParaRPr lang="en-IN" sz="1100" b="0" i="0">
                <a:solidFill>
                  <a:schemeClr val="bg1"/>
                </a:solidFill>
                <a:effectLst/>
                <a:latin typeface="Times New Roman" panose="02020603050405020304" pitchFamily="18" charset="0"/>
                <a:ea typeface="+mn-ea"/>
                <a:cs typeface="Times New Roman" panose="02020603050405020304" pitchFamily="18" charset="0"/>
              </a:endParaRPr>
            </a:p>
            <a:p>
              <a:r>
                <a:rPr lang="en-IN" sz="1100">
                  <a:solidFill>
                    <a:schemeClr val="bg1"/>
                  </a:solidFill>
                  <a:effectLst/>
                  <a:latin typeface="Times New Roman" panose="02020603050405020304" pitchFamily="18" charset="0"/>
                  <a:ea typeface="+mn-ea"/>
                  <a:cs typeface="Times New Roman" panose="02020603050405020304" pitchFamily="18" charset="0"/>
                </a:rPr>
                <a:t>Promote Innovation Ecosystems :</a:t>
              </a:r>
            </a:p>
            <a:p>
              <a:endParaRPr lang="en-IN" sz="1100">
                <a:solidFill>
                  <a:schemeClr val="bg1"/>
                </a:solidFill>
                <a:effectLst/>
                <a:latin typeface="Times New Roman" panose="02020603050405020304" pitchFamily="18" charset="0"/>
                <a:ea typeface="+mn-ea"/>
                <a:cs typeface="Times New Roman" panose="02020603050405020304" pitchFamily="18" charset="0"/>
              </a:endParaRPr>
            </a:p>
            <a:p>
              <a:r>
                <a:rPr lang="en-IN" sz="1100" b="0" i="0">
                  <a:solidFill>
                    <a:schemeClr val="bg1"/>
                  </a:solidFill>
                  <a:effectLst/>
                  <a:latin typeface="Times New Roman" panose="02020603050405020304" pitchFamily="18" charset="0"/>
                  <a:ea typeface="+mn-ea"/>
                  <a:cs typeface="Times New Roman" panose="02020603050405020304" pitchFamily="18" charset="0"/>
                </a:rPr>
                <a:t>While Ts-Ipass has demonstrated success, it is crucial to further cultivate innovation ecosystems through strategic collaborations with educational institutions, research centers, and industry stakeholders. Encourage the growth of startups, incubators, and accelerators as catalysts for innovation, ultimately driving economic diversification.</a:t>
              </a:r>
            </a:p>
            <a:p>
              <a:endParaRPr lang="en-IN" sz="1100" b="0" i="0">
                <a:solidFill>
                  <a:schemeClr val="bg1"/>
                </a:solidFill>
                <a:effectLst/>
                <a:latin typeface="Times New Roman" panose="02020603050405020304" pitchFamily="18" charset="0"/>
                <a:ea typeface="+mn-ea"/>
                <a:cs typeface="Times New Roman" panose="02020603050405020304" pitchFamily="18" charset="0"/>
              </a:endParaRPr>
            </a:p>
            <a:p>
              <a:r>
                <a:rPr lang="en-IN" sz="1100">
                  <a:solidFill>
                    <a:schemeClr val="bg1"/>
                  </a:solidFill>
                  <a:effectLst/>
                  <a:latin typeface="Times New Roman" panose="02020603050405020304" pitchFamily="18" charset="0"/>
                  <a:ea typeface="+mn-ea"/>
                  <a:cs typeface="Times New Roman" panose="02020603050405020304" pitchFamily="18" charset="0"/>
                </a:rPr>
                <a:t>Strengthen Regulatory Framework :</a:t>
              </a:r>
            </a:p>
            <a:p>
              <a:endParaRPr lang="en-IN" sz="1100">
                <a:solidFill>
                  <a:schemeClr val="bg1"/>
                </a:solidFill>
                <a:effectLst/>
                <a:latin typeface="Times New Roman" panose="02020603050405020304" pitchFamily="18" charset="0"/>
                <a:ea typeface="+mn-ea"/>
                <a:cs typeface="Times New Roman" panose="02020603050405020304" pitchFamily="18" charset="0"/>
              </a:endParaRPr>
            </a:p>
            <a:p>
              <a:r>
                <a:rPr lang="en-IN" sz="1100" b="0" i="0">
                  <a:solidFill>
                    <a:schemeClr val="bg1"/>
                  </a:solidFill>
                  <a:effectLst/>
                  <a:latin typeface="Times New Roman" panose="02020603050405020304" pitchFamily="18" charset="0"/>
                  <a:ea typeface="+mn-ea"/>
                  <a:cs typeface="Times New Roman" panose="02020603050405020304" pitchFamily="18" charset="0"/>
                </a:rPr>
                <a:t>To perpetuate the effectiveness of Ts-Ipass, ongoing refinement is essential. This includes streamlining regulatory procedures, minimizing approval timelines, and ensuring steadfast enforcement. Cultivating a robust and investor-friendly regulatory environment holds the potential to entice a greater number of businesses and catalyze substantial economic growth..</a:t>
              </a:r>
              <a:endParaRPr lang="en-IN" sz="1100">
                <a:solidFill>
                  <a:schemeClr val="bg1"/>
                </a:solidFill>
                <a:effectLst/>
                <a:latin typeface="Times New Roman" panose="02020603050405020304" pitchFamily="18" charset="0"/>
                <a:ea typeface="+mn-ea"/>
                <a:cs typeface="Times New Roman" panose="02020603050405020304" pitchFamily="18" charset="0"/>
              </a:endParaRPr>
            </a:p>
          </xdr:txBody>
        </xdr:sp>
        <xdr:sp macro="" textlink="">
          <xdr:nvSpPr>
            <xdr:cNvPr id="7" name="TextBox 6">
              <a:extLst>
                <a:ext uri="{FF2B5EF4-FFF2-40B4-BE49-F238E27FC236}">
                  <a16:creationId xmlns:a16="http://schemas.microsoft.com/office/drawing/2014/main" id="{B33D83E0-6B0E-4C2B-867E-8F17598BAC46}"/>
                </a:ext>
              </a:extLst>
            </xdr:cNvPr>
            <xdr:cNvSpPr txBox="1"/>
          </xdr:nvSpPr>
          <xdr:spPr>
            <a:xfrm>
              <a:off x="11572461" y="936209"/>
              <a:ext cx="6028082" cy="794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latin typeface="Times New Roman" panose="02020603050405020304" pitchFamily="18" charset="0"/>
                  <a:cs typeface="Times New Roman" panose="02020603050405020304" pitchFamily="18" charset="0"/>
                </a:rPr>
                <a:t>Recommendation to</a:t>
              </a:r>
              <a:r>
                <a:rPr lang="en-IN" sz="2400" baseline="0">
                  <a:solidFill>
                    <a:schemeClr val="bg1"/>
                  </a:solidFill>
                  <a:latin typeface="Times New Roman" panose="02020603050405020304" pitchFamily="18" charset="0"/>
                  <a:cs typeface="Times New Roman" panose="02020603050405020304" pitchFamily="18" charset="0"/>
                </a:rPr>
                <a:t> Telangana Government</a:t>
              </a:r>
              <a:endParaRPr lang="en-IN" sz="2400">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editAs="absolute">
    <xdr:from>
      <xdr:col>0</xdr:col>
      <xdr:colOff>112889</xdr:colOff>
      <xdr:row>0</xdr:row>
      <xdr:rowOff>41414</xdr:rowOff>
    </xdr:from>
    <xdr:to>
      <xdr:col>35</xdr:col>
      <xdr:colOff>124238</xdr:colOff>
      <xdr:row>2</xdr:row>
      <xdr:rowOff>84667</xdr:rowOff>
    </xdr:to>
    <xdr:grpSp>
      <xdr:nvGrpSpPr>
        <xdr:cNvPr id="10" name="Group 9">
          <a:extLst>
            <a:ext uri="{FF2B5EF4-FFF2-40B4-BE49-F238E27FC236}">
              <a16:creationId xmlns:a16="http://schemas.microsoft.com/office/drawing/2014/main" id="{3FC0C21E-CDE9-42FD-AC82-A098BDBD6CC4}"/>
            </a:ext>
          </a:extLst>
        </xdr:cNvPr>
        <xdr:cNvGrpSpPr/>
      </xdr:nvGrpSpPr>
      <xdr:grpSpPr>
        <a:xfrm>
          <a:off x="112889" y="41414"/>
          <a:ext cx="21178016" cy="406110"/>
          <a:chOff x="66843" y="19979"/>
          <a:chExt cx="9003393" cy="349638"/>
        </a:xfrm>
      </xdr:grpSpPr>
      <xdr:grpSp>
        <xdr:nvGrpSpPr>
          <xdr:cNvPr id="11" name="Group 10">
            <a:extLst>
              <a:ext uri="{FF2B5EF4-FFF2-40B4-BE49-F238E27FC236}">
                <a16:creationId xmlns:a16="http://schemas.microsoft.com/office/drawing/2014/main" id="{2DDFC334-A166-3ADB-3C49-5268AE0145DB}"/>
              </a:ext>
            </a:extLst>
          </xdr:cNvPr>
          <xdr:cNvGrpSpPr/>
        </xdr:nvGrpSpPr>
        <xdr:grpSpPr>
          <a:xfrm>
            <a:off x="66843" y="19979"/>
            <a:ext cx="9003393" cy="349638"/>
            <a:chOff x="26737" y="0"/>
            <a:chExt cx="8991934" cy="401054"/>
          </a:xfrm>
        </xdr:grpSpPr>
        <xdr:grpSp>
          <xdr:nvGrpSpPr>
            <xdr:cNvPr id="13" name="Group 12">
              <a:extLst>
                <a:ext uri="{FF2B5EF4-FFF2-40B4-BE49-F238E27FC236}">
                  <a16:creationId xmlns:a16="http://schemas.microsoft.com/office/drawing/2014/main" id="{A5AE102D-5B97-3F11-2BF8-0A874FB86840}"/>
                </a:ext>
              </a:extLst>
            </xdr:cNvPr>
            <xdr:cNvGrpSpPr/>
          </xdr:nvGrpSpPr>
          <xdr:grpSpPr>
            <a:xfrm>
              <a:off x="26737" y="21209"/>
              <a:ext cx="8991934" cy="358635"/>
              <a:chOff x="88900" y="76200"/>
              <a:chExt cx="9026195" cy="304314"/>
            </a:xfrm>
          </xdr:grpSpPr>
          <xdr:sp macro="" textlink="">
            <xdr:nvSpPr>
              <xdr:cNvPr id="22" name="Rectangle 21">
                <a:extLst>
                  <a:ext uri="{FF2B5EF4-FFF2-40B4-BE49-F238E27FC236}">
                    <a16:creationId xmlns:a16="http://schemas.microsoft.com/office/drawing/2014/main" id="{4B11D738-4905-DB58-BA94-3EF1642E198D}"/>
                  </a:ext>
                </a:extLst>
              </xdr:cNvPr>
              <xdr:cNvSpPr/>
            </xdr:nvSpPr>
            <xdr:spPr>
              <a:xfrm>
                <a:off x="88900" y="76200"/>
                <a:ext cx="9026195" cy="304314"/>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3" name="Picture 22">
                <a:extLst>
                  <a:ext uri="{FF2B5EF4-FFF2-40B4-BE49-F238E27FC236}">
                    <a16:creationId xmlns:a16="http://schemas.microsoft.com/office/drawing/2014/main" id="{B59E0EF5-FE29-930C-B802-AFC56C50D127}"/>
                  </a:ext>
                </a:extLst>
              </xdr:cNvPr>
              <xdr:cNvPicPr>
                <a:picLocks noChangeAspect="1"/>
              </xdr:cNvPicPr>
            </xdr:nvPicPr>
            <xdr:blipFill>
              <a:blip xmlns:r="http://schemas.openxmlformats.org/officeDocument/2006/relationships" r:embed="rId1" cstate="print">
                <a:alphaModFix amt="47000"/>
                <a:extLst>
                  <a:ext uri="{28A0092B-C50C-407E-A947-70E740481C1C}">
                    <a14:useLocalDpi xmlns:a14="http://schemas.microsoft.com/office/drawing/2010/main" val="0"/>
                  </a:ext>
                </a:extLst>
              </a:blip>
              <a:stretch>
                <a:fillRect/>
              </a:stretch>
            </xdr:blipFill>
            <xdr:spPr>
              <a:xfrm>
                <a:off x="88900" y="79376"/>
                <a:ext cx="490758" cy="297963"/>
              </a:xfrm>
              <a:prstGeom prst="rect">
                <a:avLst/>
              </a:prstGeom>
            </xdr:spPr>
          </xdr:pic>
        </xdr:grpSp>
        <xdr:sp macro="" textlink="">
          <xdr:nvSpPr>
            <xdr:cNvPr id="14" name="TextBox 13">
              <a:extLst>
                <a:ext uri="{FF2B5EF4-FFF2-40B4-BE49-F238E27FC236}">
                  <a16:creationId xmlns:a16="http://schemas.microsoft.com/office/drawing/2014/main" id="{E5C05739-5AA2-7D70-48EC-3C847BC79420}"/>
                </a:ext>
              </a:extLst>
            </xdr:cNvPr>
            <xdr:cNvSpPr txBox="1"/>
          </xdr:nvSpPr>
          <xdr:spPr>
            <a:xfrm>
              <a:off x="524488" y="0"/>
              <a:ext cx="2576986" cy="401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Times New Roman" panose="02020603050405020304" pitchFamily="18" charset="0"/>
                  <a:cs typeface="Times New Roman" panose="02020603050405020304" pitchFamily="18" charset="0"/>
                </a:rPr>
                <a:t>Telangana Growth Analysis</a:t>
              </a:r>
            </a:p>
          </xdr:txBody>
        </xdr:sp>
        <xdr:sp macro="" textlink="">
          <xdr:nvSpPr>
            <xdr:cNvPr id="15" name="TextBox 14">
              <a:hlinkClick xmlns:r="http://schemas.openxmlformats.org/officeDocument/2006/relationships" r:id="rId2" tooltip="Stamp"/>
              <a:extLst>
                <a:ext uri="{FF2B5EF4-FFF2-40B4-BE49-F238E27FC236}">
                  <a16:creationId xmlns:a16="http://schemas.microsoft.com/office/drawing/2014/main" id="{E5530763-110D-754A-9A1A-A5B36A5356A7}"/>
                </a:ext>
              </a:extLst>
            </xdr:cNvPr>
            <xdr:cNvSpPr txBox="1"/>
          </xdr:nvSpPr>
          <xdr:spPr>
            <a:xfrm>
              <a:off x="6115607"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Stamp</a:t>
              </a:r>
            </a:p>
          </xdr:txBody>
        </xdr:sp>
        <xdr:sp macro="" textlink="">
          <xdr:nvSpPr>
            <xdr:cNvPr id="16" name="TextBox 15">
              <a:hlinkClick xmlns:r="http://schemas.openxmlformats.org/officeDocument/2006/relationships" r:id="rId3" tooltip="Ts-Ipass"/>
              <a:extLst>
                <a:ext uri="{FF2B5EF4-FFF2-40B4-BE49-F238E27FC236}">
                  <a16:creationId xmlns:a16="http://schemas.microsoft.com/office/drawing/2014/main" id="{FFDCC4ED-3484-F3C9-5EA8-0E2D92D50E9B}"/>
                </a:ext>
              </a:extLst>
            </xdr:cNvPr>
            <xdr:cNvSpPr txBox="1"/>
          </xdr:nvSpPr>
          <xdr:spPr>
            <a:xfrm>
              <a:off x="8153400"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Ts-Ipass</a:t>
              </a:r>
            </a:p>
          </xdr:txBody>
        </xdr:sp>
        <xdr:sp macro="" textlink="">
          <xdr:nvSpPr>
            <xdr:cNvPr id="17" name="TextBox 16">
              <a:hlinkClick xmlns:r="http://schemas.openxmlformats.org/officeDocument/2006/relationships" r:id="rId4" tooltip="Transport"/>
              <a:extLst>
                <a:ext uri="{FF2B5EF4-FFF2-40B4-BE49-F238E27FC236}">
                  <a16:creationId xmlns:a16="http://schemas.microsoft.com/office/drawing/2014/main" id="{9C608F0A-03E0-1DEA-32A0-91C111A91AD1}"/>
                </a:ext>
              </a:extLst>
            </xdr:cNvPr>
            <xdr:cNvSpPr txBox="1"/>
          </xdr:nvSpPr>
          <xdr:spPr>
            <a:xfrm>
              <a:off x="7029561" y="38768"/>
              <a:ext cx="871621" cy="27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Transport</a:t>
              </a:r>
            </a:p>
          </xdr:txBody>
        </xdr:sp>
        <xdr:sp macro="" textlink="">
          <xdr:nvSpPr>
            <xdr:cNvPr id="18" name="TextBox 17">
              <a:hlinkClick xmlns:r="http://schemas.openxmlformats.org/officeDocument/2006/relationships" r:id="rId5" tooltip="Open Data Telangana"/>
              <a:extLst>
                <a:ext uri="{FF2B5EF4-FFF2-40B4-BE49-F238E27FC236}">
                  <a16:creationId xmlns:a16="http://schemas.microsoft.com/office/drawing/2014/main" id="{0BF74ABB-8DC5-EDEC-17F9-776533A47B00}"/>
                </a:ext>
              </a:extLst>
            </xdr:cNvPr>
            <xdr:cNvSpPr txBox="1"/>
          </xdr:nvSpPr>
          <xdr:spPr>
            <a:xfrm>
              <a:off x="5201653"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Browse </a:t>
              </a:r>
            </a:p>
          </xdr:txBody>
        </xdr:sp>
        <xdr:sp macro="" textlink="">
          <xdr:nvSpPr>
            <xdr:cNvPr id="19" name="Rectangle: Rounded Corners 18">
              <a:extLst>
                <a:ext uri="{FF2B5EF4-FFF2-40B4-BE49-F238E27FC236}">
                  <a16:creationId xmlns:a16="http://schemas.microsoft.com/office/drawing/2014/main" id="{B1A1F176-3C4E-B31F-039F-9DC7EC6661F9}"/>
                </a:ext>
              </a:extLst>
            </xdr:cNvPr>
            <xdr:cNvSpPr/>
          </xdr:nvSpPr>
          <xdr:spPr>
            <a:xfrm>
              <a:off x="3841545" y="280723"/>
              <a:ext cx="198000" cy="53474"/>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0" name="Graphic 19" descr="Internet with solid fill">
              <a:hlinkClick xmlns:r="http://schemas.openxmlformats.org/officeDocument/2006/relationships" r:id="rId5" tooltip="https://data.telangana.gov.in/"/>
              <a:extLst>
                <a:ext uri="{FF2B5EF4-FFF2-40B4-BE49-F238E27FC236}">
                  <a16:creationId xmlns:a16="http://schemas.microsoft.com/office/drawing/2014/main" id="{616CCECF-97AB-B660-58D4-897B22D5D0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999791" y="66845"/>
              <a:ext cx="220577" cy="220577"/>
            </a:xfrm>
            <a:prstGeom prst="rect">
              <a:avLst/>
            </a:prstGeom>
          </xdr:spPr>
        </xdr:pic>
        <xdr:pic>
          <xdr:nvPicPr>
            <xdr:cNvPr id="21" name="Picture 20">
              <a:extLst>
                <a:ext uri="{FF2B5EF4-FFF2-40B4-BE49-F238E27FC236}">
                  <a16:creationId xmlns:a16="http://schemas.microsoft.com/office/drawing/2014/main" id="{4B2F5BD9-9424-0050-B7FD-1A646ED4368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041489" y="53474"/>
              <a:ext cx="312981" cy="274053"/>
            </a:xfrm>
            <a:prstGeom prst="rect">
              <a:avLst/>
            </a:prstGeom>
          </xdr:spPr>
        </xdr:pic>
      </xdr:grpSp>
      <xdr:sp macro="" textlink="">
        <xdr:nvSpPr>
          <xdr:cNvPr id="12" name="TextBox 11">
            <a:hlinkClick xmlns:r="http://schemas.openxmlformats.org/officeDocument/2006/relationships" r:id="rId9" tooltip="Dashboard"/>
            <a:extLst>
              <a:ext uri="{FF2B5EF4-FFF2-40B4-BE49-F238E27FC236}">
                <a16:creationId xmlns:a16="http://schemas.microsoft.com/office/drawing/2014/main" id="{F1D172DF-80C8-DFB7-0D4C-54343E062B54}"/>
              </a:ext>
            </a:extLst>
          </xdr:cNvPr>
          <xdr:cNvSpPr txBox="1"/>
        </xdr:nvSpPr>
        <xdr:spPr>
          <a:xfrm>
            <a:off x="3790561" y="64796"/>
            <a:ext cx="897892" cy="226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Dashboard</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22</xdr:col>
      <xdr:colOff>138317</xdr:colOff>
      <xdr:row>2</xdr:row>
      <xdr:rowOff>119810</xdr:rowOff>
    </xdr:to>
    <xdr:grpSp>
      <xdr:nvGrpSpPr>
        <xdr:cNvPr id="15" name="Group 14">
          <a:extLst>
            <a:ext uri="{FF2B5EF4-FFF2-40B4-BE49-F238E27FC236}">
              <a16:creationId xmlns:a16="http://schemas.microsoft.com/office/drawing/2014/main" id="{1A54D87F-8279-E346-B6B9-AD1E736BE378}"/>
            </a:ext>
          </a:extLst>
        </xdr:cNvPr>
        <xdr:cNvGrpSpPr/>
      </xdr:nvGrpSpPr>
      <xdr:grpSpPr>
        <a:xfrm>
          <a:off x="0" y="0"/>
          <a:ext cx="13590910" cy="496106"/>
          <a:chOff x="0" y="0"/>
          <a:chExt cx="8991934" cy="401054"/>
        </a:xfrm>
      </xdr:grpSpPr>
      <xdr:grpSp>
        <xdr:nvGrpSpPr>
          <xdr:cNvPr id="3" name="Group 2">
            <a:extLst>
              <a:ext uri="{FF2B5EF4-FFF2-40B4-BE49-F238E27FC236}">
                <a16:creationId xmlns:a16="http://schemas.microsoft.com/office/drawing/2014/main" id="{8DF0E51E-08FE-42B2-A4EB-9A9AE4991709}"/>
              </a:ext>
            </a:extLst>
          </xdr:cNvPr>
          <xdr:cNvGrpSpPr/>
        </xdr:nvGrpSpPr>
        <xdr:grpSpPr>
          <a:xfrm>
            <a:off x="0" y="0"/>
            <a:ext cx="8991934" cy="401054"/>
            <a:chOff x="26737" y="0"/>
            <a:chExt cx="8991934" cy="401054"/>
          </a:xfrm>
        </xdr:grpSpPr>
        <xdr:grpSp>
          <xdr:nvGrpSpPr>
            <xdr:cNvPr id="4" name="Group 3">
              <a:extLst>
                <a:ext uri="{FF2B5EF4-FFF2-40B4-BE49-F238E27FC236}">
                  <a16:creationId xmlns:a16="http://schemas.microsoft.com/office/drawing/2014/main" id="{FFA85D4E-2887-448F-E242-DB0287B1218F}"/>
                </a:ext>
              </a:extLst>
            </xdr:cNvPr>
            <xdr:cNvGrpSpPr/>
          </xdr:nvGrpSpPr>
          <xdr:grpSpPr>
            <a:xfrm>
              <a:off x="26737" y="21209"/>
              <a:ext cx="8991934" cy="358635"/>
              <a:chOff x="88900" y="76200"/>
              <a:chExt cx="9026195" cy="304314"/>
            </a:xfrm>
          </xdr:grpSpPr>
          <xdr:sp macro="" textlink="">
            <xdr:nvSpPr>
              <xdr:cNvPr id="13" name="Rectangle 12">
                <a:extLst>
                  <a:ext uri="{FF2B5EF4-FFF2-40B4-BE49-F238E27FC236}">
                    <a16:creationId xmlns:a16="http://schemas.microsoft.com/office/drawing/2014/main" id="{06B4678E-D31A-D3A3-7679-654AA44982B0}"/>
                  </a:ext>
                </a:extLst>
              </xdr:cNvPr>
              <xdr:cNvSpPr/>
            </xdr:nvSpPr>
            <xdr:spPr>
              <a:xfrm>
                <a:off x="88900" y="76200"/>
                <a:ext cx="9026195" cy="304314"/>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Picture 13">
                <a:extLst>
                  <a:ext uri="{FF2B5EF4-FFF2-40B4-BE49-F238E27FC236}">
                    <a16:creationId xmlns:a16="http://schemas.microsoft.com/office/drawing/2014/main" id="{20EBD5FC-E869-46E8-910E-7933ACD5A2D5}"/>
                  </a:ext>
                </a:extLst>
              </xdr:cNvPr>
              <xdr:cNvPicPr>
                <a:picLocks noChangeAspect="1"/>
              </xdr:cNvPicPr>
            </xdr:nvPicPr>
            <xdr:blipFill>
              <a:blip xmlns:r="http://schemas.openxmlformats.org/officeDocument/2006/relationships" r:embed="rId1" cstate="print">
                <a:alphaModFix amt="47000"/>
                <a:extLst>
                  <a:ext uri="{28A0092B-C50C-407E-A947-70E740481C1C}">
                    <a14:useLocalDpi xmlns:a14="http://schemas.microsoft.com/office/drawing/2010/main" val="0"/>
                  </a:ext>
                </a:extLst>
              </a:blip>
              <a:stretch>
                <a:fillRect/>
              </a:stretch>
            </xdr:blipFill>
            <xdr:spPr>
              <a:xfrm>
                <a:off x="88900" y="79376"/>
                <a:ext cx="490758" cy="297963"/>
              </a:xfrm>
              <a:prstGeom prst="rect">
                <a:avLst/>
              </a:prstGeom>
            </xdr:spPr>
          </xdr:pic>
        </xdr:grpSp>
        <xdr:sp macro="" textlink="">
          <xdr:nvSpPr>
            <xdr:cNvPr id="5" name="TextBox 4">
              <a:extLst>
                <a:ext uri="{FF2B5EF4-FFF2-40B4-BE49-F238E27FC236}">
                  <a16:creationId xmlns:a16="http://schemas.microsoft.com/office/drawing/2014/main" id="{C658D4E8-743D-72F4-CF52-8BC8A9847D03}"/>
                </a:ext>
              </a:extLst>
            </xdr:cNvPr>
            <xdr:cNvSpPr txBox="1"/>
          </xdr:nvSpPr>
          <xdr:spPr>
            <a:xfrm>
              <a:off x="524488" y="0"/>
              <a:ext cx="2576986" cy="401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Times New Roman" panose="02020603050405020304" pitchFamily="18" charset="0"/>
                  <a:cs typeface="Times New Roman" panose="02020603050405020304" pitchFamily="18" charset="0"/>
                </a:rPr>
                <a:t>Telangana Growth Analysis</a:t>
              </a:r>
            </a:p>
          </xdr:txBody>
        </xdr:sp>
        <xdr:sp macro="" textlink="">
          <xdr:nvSpPr>
            <xdr:cNvPr id="6" name="TextBox 5">
              <a:hlinkClick xmlns:r="http://schemas.openxmlformats.org/officeDocument/2006/relationships" r:id="rId2" tooltip="Stamp"/>
              <a:extLst>
                <a:ext uri="{FF2B5EF4-FFF2-40B4-BE49-F238E27FC236}">
                  <a16:creationId xmlns:a16="http://schemas.microsoft.com/office/drawing/2014/main" id="{03C4912E-0A01-C557-BD35-0E018E206270}"/>
                </a:ext>
              </a:extLst>
            </xdr:cNvPr>
            <xdr:cNvSpPr txBox="1"/>
          </xdr:nvSpPr>
          <xdr:spPr>
            <a:xfrm>
              <a:off x="6115607"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Stamp</a:t>
              </a:r>
            </a:p>
          </xdr:txBody>
        </xdr:sp>
        <xdr:sp macro="" textlink="">
          <xdr:nvSpPr>
            <xdr:cNvPr id="7" name="TextBox 6">
              <a:hlinkClick xmlns:r="http://schemas.openxmlformats.org/officeDocument/2006/relationships" r:id="rId3" tooltip="Ts-Ipass"/>
              <a:extLst>
                <a:ext uri="{FF2B5EF4-FFF2-40B4-BE49-F238E27FC236}">
                  <a16:creationId xmlns:a16="http://schemas.microsoft.com/office/drawing/2014/main" id="{54B28C8D-5634-710F-FFB5-970AD33D4A9A}"/>
                </a:ext>
              </a:extLst>
            </xdr:cNvPr>
            <xdr:cNvSpPr txBox="1"/>
          </xdr:nvSpPr>
          <xdr:spPr>
            <a:xfrm>
              <a:off x="8153400"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Ts-Ipass</a:t>
              </a:r>
            </a:p>
          </xdr:txBody>
        </xdr:sp>
        <xdr:sp macro="" textlink="">
          <xdr:nvSpPr>
            <xdr:cNvPr id="8" name="TextBox 7">
              <a:hlinkClick xmlns:r="http://schemas.openxmlformats.org/officeDocument/2006/relationships" r:id="rId4" tooltip="Transport"/>
              <a:extLst>
                <a:ext uri="{FF2B5EF4-FFF2-40B4-BE49-F238E27FC236}">
                  <a16:creationId xmlns:a16="http://schemas.microsoft.com/office/drawing/2014/main" id="{1F105B4E-27C6-A2CC-29D9-9714127D8BAC}"/>
                </a:ext>
              </a:extLst>
            </xdr:cNvPr>
            <xdr:cNvSpPr txBox="1"/>
          </xdr:nvSpPr>
          <xdr:spPr>
            <a:xfrm>
              <a:off x="7029561" y="38768"/>
              <a:ext cx="871621" cy="27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Transport</a:t>
              </a:r>
            </a:p>
          </xdr:txBody>
        </xdr:sp>
        <xdr:sp macro="" textlink="">
          <xdr:nvSpPr>
            <xdr:cNvPr id="9" name="TextBox 8">
              <a:hlinkClick xmlns:r="http://schemas.openxmlformats.org/officeDocument/2006/relationships" r:id="rId5" tooltip="Open Data Telangana"/>
              <a:extLst>
                <a:ext uri="{FF2B5EF4-FFF2-40B4-BE49-F238E27FC236}">
                  <a16:creationId xmlns:a16="http://schemas.microsoft.com/office/drawing/2014/main" id="{A98A88F3-9234-5609-BF14-E55967028207}"/>
                </a:ext>
              </a:extLst>
            </xdr:cNvPr>
            <xdr:cNvSpPr txBox="1"/>
          </xdr:nvSpPr>
          <xdr:spPr>
            <a:xfrm>
              <a:off x="5201653"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Browse </a:t>
              </a:r>
            </a:p>
          </xdr:txBody>
        </xdr:sp>
        <xdr:sp macro="" textlink="">
          <xdr:nvSpPr>
            <xdr:cNvPr id="10" name="Rectangle: Rounded Corners 9">
              <a:extLst>
                <a:ext uri="{FF2B5EF4-FFF2-40B4-BE49-F238E27FC236}">
                  <a16:creationId xmlns:a16="http://schemas.microsoft.com/office/drawing/2014/main" id="{AB1DC081-D1F5-FE78-B1E1-ED8FC6DDEE94}"/>
                </a:ext>
              </a:extLst>
            </xdr:cNvPr>
            <xdr:cNvSpPr/>
          </xdr:nvSpPr>
          <xdr:spPr>
            <a:xfrm>
              <a:off x="6223000" y="274053"/>
              <a:ext cx="198000" cy="53474"/>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Graphic 10" descr="Internet with solid fill">
              <a:hlinkClick xmlns:r="http://schemas.openxmlformats.org/officeDocument/2006/relationships" r:id="rId5" tooltip="https://data.telangana.gov.in/"/>
              <a:extLst>
                <a:ext uri="{FF2B5EF4-FFF2-40B4-BE49-F238E27FC236}">
                  <a16:creationId xmlns:a16="http://schemas.microsoft.com/office/drawing/2014/main" id="{B5924A7A-7B23-25F7-EA34-3516BA92947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999791" y="66845"/>
              <a:ext cx="220577" cy="220577"/>
            </a:xfrm>
            <a:prstGeom prst="rect">
              <a:avLst/>
            </a:prstGeom>
          </xdr:spPr>
        </xdr:pic>
        <xdr:pic>
          <xdr:nvPicPr>
            <xdr:cNvPr id="12" name="Picture 11">
              <a:extLst>
                <a:ext uri="{FF2B5EF4-FFF2-40B4-BE49-F238E27FC236}">
                  <a16:creationId xmlns:a16="http://schemas.microsoft.com/office/drawing/2014/main" id="{EABDBD8D-A41E-1931-BD2E-00B69FEBA6F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041489" y="53474"/>
              <a:ext cx="312981" cy="274053"/>
            </a:xfrm>
            <a:prstGeom prst="rect">
              <a:avLst/>
            </a:prstGeom>
          </xdr:spPr>
        </xdr:pic>
      </xdr:grpSp>
      <xdr:sp macro="" textlink="">
        <xdr:nvSpPr>
          <xdr:cNvPr id="2" name="TextBox 1">
            <a:hlinkClick xmlns:r="http://schemas.openxmlformats.org/officeDocument/2006/relationships" r:id="rId9" tooltip="Dashboard"/>
            <a:extLst>
              <a:ext uri="{FF2B5EF4-FFF2-40B4-BE49-F238E27FC236}">
                <a16:creationId xmlns:a16="http://schemas.microsoft.com/office/drawing/2014/main" id="{C5002F80-D04B-4ADD-A5E0-D19BB0EE14FE}"/>
              </a:ext>
            </a:extLst>
          </xdr:cNvPr>
          <xdr:cNvSpPr txBox="1"/>
        </xdr:nvSpPr>
        <xdr:spPr>
          <a:xfrm>
            <a:off x="3822700" y="50800"/>
            <a:ext cx="967898"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Dashboard</a:t>
            </a:r>
          </a:p>
        </xdr:txBody>
      </xdr:sp>
    </xdr:grpSp>
    <xdr:clientData/>
  </xdr:twoCellAnchor>
  <xdr:twoCellAnchor editAs="absolute">
    <xdr:from>
      <xdr:col>0</xdr:col>
      <xdr:colOff>114821</xdr:colOff>
      <xdr:row>8</xdr:row>
      <xdr:rowOff>108092</xdr:rowOff>
    </xdr:from>
    <xdr:to>
      <xdr:col>21</xdr:col>
      <xdr:colOff>518733</xdr:colOff>
      <xdr:row>21</xdr:row>
      <xdr:rowOff>170245</xdr:rowOff>
    </xdr:to>
    <xdr:graphicFrame macro="">
      <xdr:nvGraphicFramePr>
        <xdr:cNvPr id="17" name="Chart 16">
          <a:extLst>
            <a:ext uri="{FF2B5EF4-FFF2-40B4-BE49-F238E27FC236}">
              <a16:creationId xmlns:a16="http://schemas.microsoft.com/office/drawing/2014/main" id="{CB7D3168-9942-4846-9A89-09A80FAC9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15</xdr:col>
      <xdr:colOff>63879</xdr:colOff>
      <xdr:row>23</xdr:row>
      <xdr:rowOff>80518</xdr:rowOff>
    </xdr:from>
    <xdr:to>
      <xdr:col>21</xdr:col>
      <xdr:colOff>493968</xdr:colOff>
      <xdr:row>38</xdr:row>
      <xdr:rowOff>64851</xdr:rowOff>
    </xdr:to>
    <xdr:graphicFrame macro="">
      <xdr:nvGraphicFramePr>
        <xdr:cNvPr id="56" name="Chart 55">
          <a:extLst>
            <a:ext uri="{FF2B5EF4-FFF2-40B4-BE49-F238E27FC236}">
              <a16:creationId xmlns:a16="http://schemas.microsoft.com/office/drawing/2014/main" id="{57C3A95F-DCFD-495F-BC79-09A266D37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7</xdr:col>
      <xdr:colOff>470058</xdr:colOff>
      <xdr:row>24</xdr:row>
      <xdr:rowOff>3154</xdr:rowOff>
    </xdr:from>
    <xdr:to>
      <xdr:col>14</xdr:col>
      <xdr:colOff>288665</xdr:colOff>
      <xdr:row>37</xdr:row>
      <xdr:rowOff>142215</xdr:rowOff>
    </xdr:to>
    <xdr:grpSp>
      <xdr:nvGrpSpPr>
        <xdr:cNvPr id="55" name="Group 54">
          <a:extLst>
            <a:ext uri="{FF2B5EF4-FFF2-40B4-BE49-F238E27FC236}">
              <a16:creationId xmlns:a16="http://schemas.microsoft.com/office/drawing/2014/main" id="{1A816F9E-5194-68D2-6F8E-80151CB2877A}"/>
            </a:ext>
          </a:extLst>
        </xdr:cNvPr>
        <xdr:cNvGrpSpPr/>
      </xdr:nvGrpSpPr>
      <xdr:grpSpPr>
        <a:xfrm>
          <a:off x="4750428" y="4518710"/>
          <a:ext cx="4098978" cy="2584986"/>
          <a:chOff x="4989606" y="3682704"/>
          <a:chExt cx="4307683" cy="2794200"/>
        </a:xfrm>
      </xdr:grpSpPr>
      <xdr:graphicFrame macro="">
        <xdr:nvGraphicFramePr>
          <xdr:cNvPr id="46" name="Chart 45">
            <a:extLst>
              <a:ext uri="{FF2B5EF4-FFF2-40B4-BE49-F238E27FC236}">
                <a16:creationId xmlns:a16="http://schemas.microsoft.com/office/drawing/2014/main" id="{2D26872A-813D-46AF-897E-6DCEABBCE2E1}"/>
              </a:ext>
            </a:extLst>
          </xdr:cNvPr>
          <xdr:cNvGraphicFramePr>
            <a:graphicFrameLocks/>
          </xdr:cNvGraphicFramePr>
        </xdr:nvGraphicFramePr>
        <xdr:xfrm>
          <a:off x="4989606" y="3682704"/>
          <a:ext cx="4307683" cy="2794200"/>
        </xdr:xfrm>
        <a:graphic>
          <a:graphicData uri="http://schemas.openxmlformats.org/drawingml/2006/chart">
            <c:chart xmlns:c="http://schemas.openxmlformats.org/drawingml/2006/chart" xmlns:r="http://schemas.openxmlformats.org/officeDocument/2006/relationships" r:id="rId12"/>
          </a:graphicData>
        </a:graphic>
      </xdr:graphicFrame>
      <xdr:grpSp>
        <xdr:nvGrpSpPr>
          <xdr:cNvPr id="54" name="Group 53">
            <a:extLst>
              <a:ext uri="{FF2B5EF4-FFF2-40B4-BE49-F238E27FC236}">
                <a16:creationId xmlns:a16="http://schemas.microsoft.com/office/drawing/2014/main" id="{F001BC93-88EC-E9D0-CA57-C47D20D57E82}"/>
              </a:ext>
            </a:extLst>
          </xdr:cNvPr>
          <xdr:cNvGrpSpPr/>
        </xdr:nvGrpSpPr>
        <xdr:grpSpPr>
          <a:xfrm>
            <a:off x="7423034" y="5244629"/>
            <a:ext cx="1605139" cy="640881"/>
            <a:chOff x="9139885" y="5491573"/>
            <a:chExt cx="1605138" cy="640881"/>
          </a:xfrm>
        </xdr:grpSpPr>
        <xdr:grpSp>
          <xdr:nvGrpSpPr>
            <xdr:cNvPr id="51" name="Group 50">
              <a:extLst>
                <a:ext uri="{FF2B5EF4-FFF2-40B4-BE49-F238E27FC236}">
                  <a16:creationId xmlns:a16="http://schemas.microsoft.com/office/drawing/2014/main" id="{E636D09F-463B-BDBE-4A4B-73A1C2E76BD8}"/>
                </a:ext>
              </a:extLst>
            </xdr:cNvPr>
            <xdr:cNvGrpSpPr/>
          </xdr:nvGrpSpPr>
          <xdr:grpSpPr>
            <a:xfrm>
              <a:off x="9139885" y="5491573"/>
              <a:ext cx="1340555" cy="252825"/>
              <a:chOff x="9607315" y="4474397"/>
              <a:chExt cx="1340555" cy="252825"/>
            </a:xfrm>
          </xdr:grpSpPr>
          <xdr:sp macro="" textlink="">
            <xdr:nvSpPr>
              <xdr:cNvPr id="47" name="TextBox 46">
                <a:extLst>
                  <a:ext uri="{FF2B5EF4-FFF2-40B4-BE49-F238E27FC236}">
                    <a16:creationId xmlns:a16="http://schemas.microsoft.com/office/drawing/2014/main" id="{DEEA021E-DB76-1FA1-D857-7610DD100A1A}"/>
                  </a:ext>
                </a:extLst>
              </xdr:cNvPr>
              <xdr:cNvSpPr txBox="1"/>
            </xdr:nvSpPr>
            <xdr:spPr>
              <a:xfrm>
                <a:off x="9607315" y="4474397"/>
                <a:ext cx="1340555" cy="25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    Net E-Stamp</a:t>
                </a:r>
                <a:r>
                  <a:rPr lang="en-IN" sz="900" baseline="0">
                    <a:solidFill>
                      <a:schemeClr val="bg1"/>
                    </a:solidFill>
                  </a:rPr>
                  <a:t> Revenue</a:t>
                </a:r>
                <a:endParaRPr lang="en-IN" sz="900">
                  <a:solidFill>
                    <a:schemeClr val="bg1"/>
                  </a:solidFill>
                </a:endParaRPr>
              </a:p>
            </xdr:txBody>
          </xdr:sp>
          <xdr:sp macro="" textlink="">
            <xdr:nvSpPr>
              <xdr:cNvPr id="48" name="Oval 47">
                <a:extLst>
                  <a:ext uri="{FF2B5EF4-FFF2-40B4-BE49-F238E27FC236}">
                    <a16:creationId xmlns:a16="http://schemas.microsoft.com/office/drawing/2014/main" id="{ABEAEFA0-C82B-639F-F712-533392C86F16}"/>
                  </a:ext>
                </a:extLst>
              </xdr:cNvPr>
              <xdr:cNvSpPr/>
            </xdr:nvSpPr>
            <xdr:spPr>
              <a:xfrm flipV="1">
                <a:off x="9666110" y="4562593"/>
                <a:ext cx="57399" cy="72000"/>
              </a:xfrm>
              <a:prstGeom prst="ellipse">
                <a:avLst/>
              </a:prstGeom>
              <a:gradFill>
                <a:gsLst>
                  <a:gs pos="7500">
                    <a:srgbClr val="EC0A00"/>
                  </a:gs>
                  <a:gs pos="0">
                    <a:srgbClr val="FF0000">
                      <a:alpha val="67000"/>
                    </a:srgbClr>
                  </a:gs>
                  <a:gs pos="100000">
                    <a:srgbClr val="008000"/>
                  </a:gs>
                </a:gsLst>
                <a:lin ang="108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53" name="Group 52">
              <a:extLst>
                <a:ext uri="{FF2B5EF4-FFF2-40B4-BE49-F238E27FC236}">
                  <a16:creationId xmlns:a16="http://schemas.microsoft.com/office/drawing/2014/main" id="{FAF3F2E6-32B0-9EE8-8931-E7ACC8BC5259}"/>
                </a:ext>
              </a:extLst>
            </xdr:cNvPr>
            <xdr:cNvGrpSpPr/>
          </xdr:nvGrpSpPr>
          <xdr:grpSpPr>
            <a:xfrm>
              <a:off x="9139885" y="5720408"/>
              <a:ext cx="1605138" cy="412046"/>
              <a:chOff x="9142826" y="5720408"/>
              <a:chExt cx="1605138" cy="412046"/>
            </a:xfrm>
          </xdr:grpSpPr>
          <xdr:sp macro="" textlink="">
            <xdr:nvSpPr>
              <xdr:cNvPr id="49" name="TextBox 48">
                <a:extLst>
                  <a:ext uri="{FF2B5EF4-FFF2-40B4-BE49-F238E27FC236}">
                    <a16:creationId xmlns:a16="http://schemas.microsoft.com/office/drawing/2014/main" id="{ACE15C66-A5A4-48FF-8FD5-7771760410DA}"/>
                  </a:ext>
                </a:extLst>
              </xdr:cNvPr>
              <xdr:cNvSpPr txBox="1"/>
            </xdr:nvSpPr>
            <xdr:spPr>
              <a:xfrm>
                <a:off x="9142826" y="5720408"/>
                <a:ext cx="1605138" cy="412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    Net Document</a:t>
                </a:r>
                <a:r>
                  <a:rPr lang="en-IN" sz="900" baseline="0">
                    <a:solidFill>
                      <a:schemeClr val="bg1"/>
                    </a:solidFill>
                  </a:rPr>
                  <a:t> Registration</a:t>
                </a:r>
              </a:p>
              <a:p>
                <a:r>
                  <a:rPr lang="en-IN" sz="900" baseline="0">
                    <a:solidFill>
                      <a:schemeClr val="bg1"/>
                    </a:solidFill>
                  </a:rPr>
                  <a:t>     Revenue</a:t>
                </a:r>
                <a:endParaRPr lang="en-IN" sz="900">
                  <a:solidFill>
                    <a:schemeClr val="bg1"/>
                  </a:solidFill>
                </a:endParaRPr>
              </a:p>
            </xdr:txBody>
          </xdr:sp>
          <xdr:sp macro="" textlink="">
            <xdr:nvSpPr>
              <xdr:cNvPr id="50" name="Oval 49">
                <a:extLst>
                  <a:ext uri="{FF2B5EF4-FFF2-40B4-BE49-F238E27FC236}">
                    <a16:creationId xmlns:a16="http://schemas.microsoft.com/office/drawing/2014/main" id="{92F99382-1A0F-4B3C-8EF9-9401BF27AE43}"/>
                  </a:ext>
                </a:extLst>
              </xdr:cNvPr>
              <xdr:cNvSpPr/>
            </xdr:nvSpPr>
            <xdr:spPr>
              <a:xfrm flipV="1">
                <a:off x="9195270" y="5808605"/>
                <a:ext cx="57642" cy="72000"/>
              </a:xfrm>
              <a:prstGeom prst="ellipse">
                <a:avLst/>
              </a:prstGeom>
              <a:gradFill>
                <a:gsLst>
                  <a:gs pos="3000">
                    <a:srgbClr val="FF6DFF"/>
                  </a:gs>
                  <a:gs pos="100000">
                    <a:srgbClr val="0000FF"/>
                  </a:gs>
                </a:gsLst>
                <a:lin ang="108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clientData/>
  </xdr:twoCellAnchor>
  <xdr:twoCellAnchor editAs="absolute">
    <xdr:from>
      <xdr:col>0</xdr:col>
      <xdr:colOff>264756</xdr:colOff>
      <xdr:row>24</xdr:row>
      <xdr:rowOff>3154</xdr:rowOff>
    </xdr:from>
    <xdr:to>
      <xdr:col>7</xdr:col>
      <xdr:colOff>83364</xdr:colOff>
      <xdr:row>37</xdr:row>
      <xdr:rowOff>142215</xdr:rowOff>
    </xdr:to>
    <xdr:grpSp>
      <xdr:nvGrpSpPr>
        <xdr:cNvPr id="16" name="Group 15">
          <a:extLst>
            <a:ext uri="{FF2B5EF4-FFF2-40B4-BE49-F238E27FC236}">
              <a16:creationId xmlns:a16="http://schemas.microsoft.com/office/drawing/2014/main" id="{882D5250-4C83-DDBB-75C2-380F897214A0}"/>
            </a:ext>
          </a:extLst>
        </xdr:cNvPr>
        <xdr:cNvGrpSpPr/>
      </xdr:nvGrpSpPr>
      <xdr:grpSpPr>
        <a:xfrm>
          <a:off x="264756" y="4518710"/>
          <a:ext cx="4098978" cy="2584986"/>
          <a:chOff x="95250" y="3796208"/>
          <a:chExt cx="3765550" cy="2534742"/>
        </a:xfrm>
      </xdr:grpSpPr>
      <xdr:graphicFrame macro="">
        <xdr:nvGraphicFramePr>
          <xdr:cNvPr id="40" name="Chart 39">
            <a:extLst>
              <a:ext uri="{FF2B5EF4-FFF2-40B4-BE49-F238E27FC236}">
                <a16:creationId xmlns:a16="http://schemas.microsoft.com/office/drawing/2014/main" id="{790D2356-7DCA-47BA-8B17-22B870D5A9BC}"/>
              </a:ext>
            </a:extLst>
          </xdr:cNvPr>
          <xdr:cNvGraphicFramePr>
            <a:graphicFrameLocks/>
          </xdr:cNvGraphicFramePr>
        </xdr:nvGraphicFramePr>
        <xdr:xfrm>
          <a:off x="95250" y="3796208"/>
          <a:ext cx="3765550" cy="2534742"/>
        </xdr:xfrm>
        <a:graphic>
          <a:graphicData uri="http://schemas.openxmlformats.org/drawingml/2006/chart">
            <c:chart xmlns:c="http://schemas.openxmlformats.org/drawingml/2006/chart" xmlns:r="http://schemas.openxmlformats.org/officeDocument/2006/relationships" r:id="rId13"/>
          </a:graphicData>
        </a:graphic>
      </xdr:graphicFrame>
      <xdr:sp macro="" textlink="'Pivot Table'!H7">
        <xdr:nvSpPr>
          <xdr:cNvPr id="41" name="TextBox 40">
            <a:extLst>
              <a:ext uri="{FF2B5EF4-FFF2-40B4-BE49-F238E27FC236}">
                <a16:creationId xmlns:a16="http://schemas.microsoft.com/office/drawing/2014/main" id="{2A68F0AE-33FD-E363-630B-F5C41F756FBA}"/>
              </a:ext>
            </a:extLst>
          </xdr:cNvPr>
          <xdr:cNvSpPr txBox="1"/>
        </xdr:nvSpPr>
        <xdr:spPr>
          <a:xfrm>
            <a:off x="1585647" y="4816878"/>
            <a:ext cx="1026294" cy="387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152726-AA3A-41B1-A17F-E752D645A75A}" type="TxLink">
              <a:rPr lang="en-US" sz="2400" b="0" i="0" u="none" strike="noStrike">
                <a:solidFill>
                  <a:schemeClr val="bg1"/>
                </a:solidFill>
                <a:latin typeface="Times New Roman" panose="02020603050405020304" pitchFamily="18" charset="0"/>
                <a:ea typeface="Calibri"/>
                <a:cs typeface="Times New Roman" panose="02020603050405020304" pitchFamily="18" charset="0"/>
              </a:rPr>
              <a:pPr/>
              <a:t>422B</a:t>
            </a:fld>
            <a:endParaRPr lang="en-IN" sz="2400">
              <a:solidFill>
                <a:schemeClr val="bg1"/>
              </a:solidFill>
              <a:latin typeface="Times New Roman" panose="02020603050405020304" pitchFamily="18" charset="0"/>
              <a:cs typeface="Times New Roman" panose="02020603050405020304" pitchFamily="18" charset="0"/>
            </a:endParaRPr>
          </a:p>
        </xdr:txBody>
      </xdr:sp>
      <xdr:sp macro="" textlink="">
        <xdr:nvSpPr>
          <xdr:cNvPr id="42" name="TextBox 41">
            <a:extLst>
              <a:ext uri="{FF2B5EF4-FFF2-40B4-BE49-F238E27FC236}">
                <a16:creationId xmlns:a16="http://schemas.microsoft.com/office/drawing/2014/main" id="{1F7E7814-752C-40C1-BCEA-2C0CDFDD510B}"/>
              </a:ext>
            </a:extLst>
          </xdr:cNvPr>
          <xdr:cNvSpPr txBox="1"/>
        </xdr:nvSpPr>
        <xdr:spPr>
          <a:xfrm>
            <a:off x="1364906" y="5130646"/>
            <a:ext cx="1206324" cy="785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0" i="0">
                <a:solidFill>
                  <a:schemeClr val="bg1"/>
                </a:solidFill>
                <a:effectLst/>
                <a:latin typeface="Times New Roman" panose="02020603050405020304" pitchFamily="18" charset="0"/>
                <a:ea typeface="+mn-ea"/>
                <a:cs typeface="Times New Roman" panose="02020603050405020304" pitchFamily="18" charset="0"/>
              </a:rPr>
              <a:t>The combined revenue from the five highest-earning districts</a:t>
            </a:r>
            <a:endParaRPr lang="en-IN" sz="9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0</xdr:col>
      <xdr:colOff>207748</xdr:colOff>
      <xdr:row>3</xdr:row>
      <xdr:rowOff>49154</xdr:rowOff>
    </xdr:from>
    <xdr:to>
      <xdr:col>17</xdr:col>
      <xdr:colOff>75732</xdr:colOff>
      <xdr:row>7</xdr:row>
      <xdr:rowOff>73522</xdr:rowOff>
    </xdr:to>
    <xdr:grpSp>
      <xdr:nvGrpSpPr>
        <xdr:cNvPr id="58" name="Group 57">
          <a:extLst>
            <a:ext uri="{FF2B5EF4-FFF2-40B4-BE49-F238E27FC236}">
              <a16:creationId xmlns:a16="http://schemas.microsoft.com/office/drawing/2014/main" id="{3692EBB5-83AD-CAC0-0105-9788DEBACE94}"/>
            </a:ext>
          </a:extLst>
        </xdr:cNvPr>
        <xdr:cNvGrpSpPr/>
      </xdr:nvGrpSpPr>
      <xdr:grpSpPr>
        <a:xfrm>
          <a:off x="207748" y="613598"/>
          <a:ext cx="10263169" cy="776961"/>
          <a:chOff x="207748" y="613598"/>
          <a:chExt cx="10263169" cy="776961"/>
        </a:xfrm>
      </xdr:grpSpPr>
      <xdr:grpSp>
        <xdr:nvGrpSpPr>
          <xdr:cNvPr id="21" name="Group 20">
            <a:extLst>
              <a:ext uri="{FF2B5EF4-FFF2-40B4-BE49-F238E27FC236}">
                <a16:creationId xmlns:a16="http://schemas.microsoft.com/office/drawing/2014/main" id="{0B788B61-05DD-D0AA-4402-732C233004F3}"/>
              </a:ext>
            </a:extLst>
          </xdr:cNvPr>
          <xdr:cNvGrpSpPr/>
        </xdr:nvGrpSpPr>
        <xdr:grpSpPr>
          <a:xfrm>
            <a:off x="207748" y="634623"/>
            <a:ext cx="1811114" cy="734911"/>
            <a:chOff x="238977" y="594032"/>
            <a:chExt cx="2437581" cy="658898"/>
          </a:xfrm>
        </xdr:grpSpPr>
        <xdr:sp macro="" textlink="">
          <xdr:nvSpPr>
            <xdr:cNvPr id="19" name="Rectangle: Rounded Corners 18">
              <a:extLst>
                <a:ext uri="{FF2B5EF4-FFF2-40B4-BE49-F238E27FC236}">
                  <a16:creationId xmlns:a16="http://schemas.microsoft.com/office/drawing/2014/main" id="{C2AC9340-1FA9-D2DA-E1C6-AB19C6E504AE}"/>
                </a:ext>
              </a:extLst>
            </xdr:cNvPr>
            <xdr:cNvSpPr/>
          </xdr:nvSpPr>
          <xdr:spPr>
            <a:xfrm>
              <a:off x="238977" y="594032"/>
              <a:ext cx="2437581" cy="641828"/>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D4CDA941-1FFB-EB28-74BA-81EC3B8634DC}"/>
                </a:ext>
              </a:extLst>
            </xdr:cNvPr>
            <xdr:cNvSpPr txBox="1"/>
          </xdr:nvSpPr>
          <xdr:spPr>
            <a:xfrm>
              <a:off x="488635" y="932016"/>
              <a:ext cx="2015736" cy="320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baseline="0">
                  <a:solidFill>
                    <a:schemeClr val="bg1"/>
                  </a:solidFill>
                </a:rPr>
                <a:t> Stamp Revenue</a:t>
              </a:r>
              <a:endParaRPr lang="en-IN" sz="1100">
                <a:solidFill>
                  <a:schemeClr val="bg1"/>
                </a:solidFill>
              </a:endParaRPr>
            </a:p>
          </xdr:txBody>
        </xdr:sp>
        <xdr:sp macro="" textlink="'Pivot Table'!CC5">
          <xdr:nvSpPr>
            <xdr:cNvPr id="4097" name="Text Box 1">
              <a:extLst>
                <a:ext uri="{FF2B5EF4-FFF2-40B4-BE49-F238E27FC236}">
                  <a16:creationId xmlns:a16="http://schemas.microsoft.com/office/drawing/2014/main" id="{9FD5810B-C0C1-02D7-41E7-C70ABE85BE10}"/>
                </a:ext>
              </a:extLst>
            </xdr:cNvPr>
            <xdr:cNvSpPr txBox="1">
              <a:spLocks noChangeArrowheads="1"/>
            </xdr:cNvSpPr>
          </xdr:nvSpPr>
          <xdr:spPr bwMode="auto">
            <a:xfrm>
              <a:off x="941713" y="600632"/>
              <a:ext cx="1078085" cy="533810"/>
            </a:xfrm>
            <a:prstGeom prst="rect">
              <a:avLst/>
            </a:prstGeom>
            <a:noFill/>
            <a:ln w="9525">
              <a:noFill/>
              <a:miter lim="800000"/>
              <a:headEnd/>
              <a:tailEnd/>
            </a:ln>
          </xdr:spPr>
          <xdr:txBody>
            <a:bodyPr vertOverflow="clip" wrap="square" lIns="36576" tIns="36576" rIns="0" bIns="0" anchor="t" upright="1"/>
            <a:lstStyle/>
            <a:p>
              <a:pPr algn="l" rtl="0">
                <a:defRPr sz="1000"/>
              </a:pPr>
              <a:fld id="{A42611BE-B2DA-459C-949E-022805E5E502}"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516B</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35" name="Group 34">
            <a:extLst>
              <a:ext uri="{FF2B5EF4-FFF2-40B4-BE49-F238E27FC236}">
                <a16:creationId xmlns:a16="http://schemas.microsoft.com/office/drawing/2014/main" id="{1D945FDA-4093-7B88-1422-B764DAD08DE4}"/>
              </a:ext>
            </a:extLst>
          </xdr:cNvPr>
          <xdr:cNvGrpSpPr/>
        </xdr:nvGrpSpPr>
        <xdr:grpSpPr>
          <a:xfrm>
            <a:off x="2320048" y="641593"/>
            <a:ext cx="1813712" cy="720972"/>
            <a:chOff x="2426108" y="665317"/>
            <a:chExt cx="1802583" cy="706343"/>
          </a:xfrm>
        </xdr:grpSpPr>
        <xdr:sp macro="" textlink="">
          <xdr:nvSpPr>
            <xdr:cNvPr id="32" name="Rectangle: Rounded Corners 31">
              <a:extLst>
                <a:ext uri="{FF2B5EF4-FFF2-40B4-BE49-F238E27FC236}">
                  <a16:creationId xmlns:a16="http://schemas.microsoft.com/office/drawing/2014/main" id="{1727E981-30F8-93A8-1148-00E6B12A5056}"/>
                </a:ext>
              </a:extLst>
            </xdr:cNvPr>
            <xdr:cNvSpPr/>
          </xdr:nvSpPr>
          <xdr:spPr>
            <a:xfrm>
              <a:off x="2426108" y="665317"/>
              <a:ext cx="1800000" cy="701347"/>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TextBox 32">
              <a:extLst>
                <a:ext uri="{FF2B5EF4-FFF2-40B4-BE49-F238E27FC236}">
                  <a16:creationId xmlns:a16="http://schemas.microsoft.com/office/drawing/2014/main" id="{62BD81F3-8B35-3864-FB94-0F74DE7D2D9E}"/>
                </a:ext>
              </a:extLst>
            </xdr:cNvPr>
            <xdr:cNvSpPr txBox="1"/>
          </xdr:nvSpPr>
          <xdr:spPr>
            <a:xfrm>
              <a:off x="2519517" y="1020986"/>
              <a:ext cx="1709174" cy="350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baseline="0">
                  <a:solidFill>
                    <a:schemeClr val="bg1"/>
                  </a:solidFill>
                </a:rPr>
                <a:t> Document Revenue</a:t>
              </a:r>
              <a:endParaRPr lang="en-IN" sz="1100">
                <a:solidFill>
                  <a:schemeClr val="bg1"/>
                </a:solidFill>
              </a:endParaRPr>
            </a:p>
          </xdr:txBody>
        </xdr:sp>
        <xdr:sp macro="" textlink="'Pivot Table'!CC9">
          <xdr:nvSpPr>
            <xdr:cNvPr id="34" name="Text Box 1">
              <a:extLst>
                <a:ext uri="{FF2B5EF4-FFF2-40B4-BE49-F238E27FC236}">
                  <a16:creationId xmlns:a16="http://schemas.microsoft.com/office/drawing/2014/main" id="{25BE0BEE-D92C-3B5E-AD2B-D1E8AADDFF81}"/>
                </a:ext>
              </a:extLst>
            </xdr:cNvPr>
            <xdr:cNvSpPr txBox="1">
              <a:spLocks noChangeArrowheads="1"/>
            </xdr:cNvSpPr>
          </xdr:nvSpPr>
          <xdr:spPr bwMode="auto">
            <a:xfrm>
              <a:off x="2945034" y="672529"/>
              <a:ext cx="796098" cy="583312"/>
            </a:xfrm>
            <a:prstGeom prst="rect">
              <a:avLst/>
            </a:prstGeom>
            <a:noFill/>
            <a:ln w="9525">
              <a:noFill/>
              <a:miter lim="800000"/>
              <a:headEnd/>
              <a:tailEnd/>
            </a:ln>
          </xdr:spPr>
          <xdr:txBody>
            <a:bodyPr vertOverflow="clip" wrap="square" lIns="36576" tIns="36576" rIns="0" bIns="0" anchor="t" upright="1"/>
            <a:lstStyle/>
            <a:p>
              <a:pPr algn="l" rtl="0">
                <a:defRPr sz="1000"/>
              </a:pPr>
              <a:fld id="{DCFA92F3-2326-41EA-8FD3-6D935D078901}"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295B</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36" name="Group 35">
            <a:extLst>
              <a:ext uri="{FF2B5EF4-FFF2-40B4-BE49-F238E27FC236}">
                <a16:creationId xmlns:a16="http://schemas.microsoft.com/office/drawing/2014/main" id="{BAC34059-7FB8-4BD5-A8FA-227AF653C3F8}"/>
              </a:ext>
            </a:extLst>
          </xdr:cNvPr>
          <xdr:cNvGrpSpPr/>
        </xdr:nvGrpSpPr>
        <xdr:grpSpPr>
          <a:xfrm>
            <a:off x="4434947" y="634623"/>
            <a:ext cx="1811114" cy="734911"/>
            <a:chOff x="238977" y="594032"/>
            <a:chExt cx="2437581" cy="658898"/>
          </a:xfrm>
        </xdr:grpSpPr>
        <xdr:sp macro="" textlink="">
          <xdr:nvSpPr>
            <xdr:cNvPr id="37" name="Rectangle: Rounded Corners 36">
              <a:extLst>
                <a:ext uri="{FF2B5EF4-FFF2-40B4-BE49-F238E27FC236}">
                  <a16:creationId xmlns:a16="http://schemas.microsoft.com/office/drawing/2014/main" id="{713FE3AB-79D0-C7FB-FBFE-2D2B1F7A1FB8}"/>
                </a:ext>
              </a:extLst>
            </xdr:cNvPr>
            <xdr:cNvSpPr/>
          </xdr:nvSpPr>
          <xdr:spPr>
            <a:xfrm>
              <a:off x="238977" y="594032"/>
              <a:ext cx="2437581" cy="641828"/>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TextBox 37">
              <a:extLst>
                <a:ext uri="{FF2B5EF4-FFF2-40B4-BE49-F238E27FC236}">
                  <a16:creationId xmlns:a16="http://schemas.microsoft.com/office/drawing/2014/main" id="{CEE3E8D8-9D17-DEF3-34C0-DB19CD937FAC}"/>
                </a:ext>
              </a:extLst>
            </xdr:cNvPr>
            <xdr:cNvSpPr txBox="1"/>
          </xdr:nvSpPr>
          <xdr:spPr>
            <a:xfrm>
              <a:off x="420951" y="932016"/>
              <a:ext cx="2083421" cy="320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baseline="0">
                  <a:solidFill>
                    <a:schemeClr val="bg1"/>
                  </a:solidFill>
                </a:rPr>
                <a:t> E-Stamp Revenue</a:t>
              </a:r>
              <a:endParaRPr lang="en-IN" sz="1100">
                <a:solidFill>
                  <a:schemeClr val="bg1"/>
                </a:solidFill>
              </a:endParaRPr>
            </a:p>
          </xdr:txBody>
        </xdr:sp>
        <xdr:sp macro="" textlink="'Pivot Table'!CC7">
          <xdr:nvSpPr>
            <xdr:cNvPr id="39" name="Text Box 1">
              <a:extLst>
                <a:ext uri="{FF2B5EF4-FFF2-40B4-BE49-F238E27FC236}">
                  <a16:creationId xmlns:a16="http://schemas.microsoft.com/office/drawing/2014/main" id="{DE068DA9-B903-41D4-A54B-E227C38869B9}"/>
                </a:ext>
              </a:extLst>
            </xdr:cNvPr>
            <xdr:cNvSpPr txBox="1">
              <a:spLocks noChangeArrowheads="1"/>
            </xdr:cNvSpPr>
          </xdr:nvSpPr>
          <xdr:spPr bwMode="auto">
            <a:xfrm>
              <a:off x="941713" y="600632"/>
              <a:ext cx="1078085" cy="533810"/>
            </a:xfrm>
            <a:prstGeom prst="rect">
              <a:avLst/>
            </a:prstGeom>
            <a:noFill/>
            <a:ln w="9525">
              <a:noFill/>
              <a:miter lim="800000"/>
              <a:headEnd/>
              <a:tailEnd/>
            </a:ln>
          </xdr:spPr>
          <xdr:txBody>
            <a:bodyPr vertOverflow="clip" wrap="square" lIns="36576" tIns="36576" rIns="0" bIns="0" anchor="t" upright="1"/>
            <a:lstStyle/>
            <a:p>
              <a:pPr algn="l" rtl="0">
                <a:defRPr sz="1000"/>
              </a:pPr>
              <a:fld id="{88A327C4-D69F-44D4-B0E1-D58285958672}"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221B</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31" name="Group 30">
            <a:extLst>
              <a:ext uri="{FF2B5EF4-FFF2-40B4-BE49-F238E27FC236}">
                <a16:creationId xmlns:a16="http://schemas.microsoft.com/office/drawing/2014/main" id="{9B0BECDE-569E-63C4-50C2-9D8584DE1E93}"/>
              </a:ext>
            </a:extLst>
          </xdr:cNvPr>
          <xdr:cNvGrpSpPr/>
        </xdr:nvGrpSpPr>
        <xdr:grpSpPr>
          <a:xfrm>
            <a:off x="6547247" y="634501"/>
            <a:ext cx="1811241" cy="735155"/>
            <a:chOff x="6584459" y="546077"/>
            <a:chExt cx="1819338" cy="732236"/>
          </a:xfrm>
        </xdr:grpSpPr>
        <xdr:sp macro="" textlink="">
          <xdr:nvSpPr>
            <xdr:cNvPr id="24" name="Rectangle: Rounded Corners 23">
              <a:extLst>
                <a:ext uri="{FF2B5EF4-FFF2-40B4-BE49-F238E27FC236}">
                  <a16:creationId xmlns:a16="http://schemas.microsoft.com/office/drawing/2014/main" id="{124080A7-53F5-45D2-8736-1CC5DF943083}"/>
                </a:ext>
              </a:extLst>
            </xdr:cNvPr>
            <xdr:cNvSpPr/>
          </xdr:nvSpPr>
          <xdr:spPr>
            <a:xfrm>
              <a:off x="6584459" y="546077"/>
              <a:ext cx="1819338" cy="714060"/>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C3293172-8BC9-4634-8ED2-DC39A7330A94}"/>
                </a:ext>
              </a:extLst>
            </xdr:cNvPr>
            <xdr:cNvSpPr txBox="1"/>
          </xdr:nvSpPr>
          <xdr:spPr>
            <a:xfrm>
              <a:off x="6719575" y="921283"/>
              <a:ext cx="1556373" cy="35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baseline="0">
                  <a:solidFill>
                    <a:schemeClr val="bg1"/>
                  </a:solidFill>
                </a:rPr>
                <a:t> Document Count</a:t>
              </a:r>
              <a:endParaRPr lang="en-IN" sz="1100">
                <a:solidFill>
                  <a:schemeClr val="bg1"/>
                </a:solidFill>
              </a:endParaRPr>
            </a:p>
          </xdr:txBody>
        </xdr:sp>
        <xdr:sp macro="" textlink="'Pivot Table'!G53">
          <xdr:nvSpPr>
            <xdr:cNvPr id="26" name="Text Box 1">
              <a:extLst>
                <a:ext uri="{FF2B5EF4-FFF2-40B4-BE49-F238E27FC236}">
                  <a16:creationId xmlns:a16="http://schemas.microsoft.com/office/drawing/2014/main" id="{C6A2B6F6-898E-4D58-80CD-FC8479C62434}"/>
                </a:ext>
              </a:extLst>
            </xdr:cNvPr>
            <xdr:cNvSpPr txBox="1">
              <a:spLocks noChangeArrowheads="1"/>
            </xdr:cNvSpPr>
          </xdr:nvSpPr>
          <xdr:spPr bwMode="auto">
            <a:xfrm>
              <a:off x="6974058" y="563514"/>
              <a:ext cx="1020696" cy="599042"/>
            </a:xfrm>
            <a:prstGeom prst="rect">
              <a:avLst/>
            </a:prstGeom>
            <a:noFill/>
            <a:ln w="9525">
              <a:noFill/>
              <a:miter lim="800000"/>
              <a:headEnd/>
              <a:tailEnd/>
            </a:ln>
          </xdr:spPr>
          <xdr:txBody>
            <a:bodyPr vertOverflow="clip" wrap="square" lIns="36576" tIns="36576" rIns="0" bIns="0" anchor="t" upright="1"/>
            <a:lstStyle/>
            <a:p>
              <a:pPr algn="l" rtl="0">
                <a:defRPr sz="1000"/>
              </a:pPr>
              <a:fld id="{2CAED05B-A086-477F-9131-A1D5420F74FB}"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4.87 M</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30" name="Group 29">
            <a:extLst>
              <a:ext uri="{FF2B5EF4-FFF2-40B4-BE49-F238E27FC236}">
                <a16:creationId xmlns:a16="http://schemas.microsoft.com/office/drawing/2014/main" id="{DC19D054-0005-E3BF-2D45-1D30484DC2E4}"/>
              </a:ext>
            </a:extLst>
          </xdr:cNvPr>
          <xdr:cNvGrpSpPr/>
        </xdr:nvGrpSpPr>
        <xdr:grpSpPr>
          <a:xfrm>
            <a:off x="8659676" y="613598"/>
            <a:ext cx="1811241" cy="776961"/>
            <a:chOff x="8728689" y="551576"/>
            <a:chExt cx="1819338" cy="773876"/>
          </a:xfrm>
        </xdr:grpSpPr>
        <xdr:sp macro="" textlink="">
          <xdr:nvSpPr>
            <xdr:cNvPr id="27" name="Rectangle: Rounded Corners 26">
              <a:extLst>
                <a:ext uri="{FF2B5EF4-FFF2-40B4-BE49-F238E27FC236}">
                  <a16:creationId xmlns:a16="http://schemas.microsoft.com/office/drawing/2014/main" id="{97F4CC7B-A510-4D7A-85CB-CC4A65845978}"/>
                </a:ext>
              </a:extLst>
            </xdr:cNvPr>
            <xdr:cNvSpPr/>
          </xdr:nvSpPr>
          <xdr:spPr>
            <a:xfrm>
              <a:off x="8728689" y="551576"/>
              <a:ext cx="1819338" cy="714060"/>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TextBox 27">
              <a:extLst>
                <a:ext uri="{FF2B5EF4-FFF2-40B4-BE49-F238E27FC236}">
                  <a16:creationId xmlns:a16="http://schemas.microsoft.com/office/drawing/2014/main" id="{C09F517C-B309-4BD5-ACEA-55ADF3F3BC5C}"/>
                </a:ext>
              </a:extLst>
            </xdr:cNvPr>
            <xdr:cNvSpPr txBox="1"/>
          </xdr:nvSpPr>
          <xdr:spPr>
            <a:xfrm>
              <a:off x="8978313" y="968422"/>
              <a:ext cx="1556373" cy="35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baseline="0">
                  <a:solidFill>
                    <a:schemeClr val="bg1"/>
                  </a:solidFill>
                </a:rPr>
                <a:t> E-Stamp Count</a:t>
              </a:r>
              <a:endParaRPr lang="en-IN" sz="1100">
                <a:solidFill>
                  <a:schemeClr val="bg1"/>
                </a:solidFill>
              </a:endParaRPr>
            </a:p>
          </xdr:txBody>
        </xdr:sp>
        <xdr:sp macro="" textlink="'Pivot Table'!G54">
          <xdr:nvSpPr>
            <xdr:cNvPr id="29" name="Text Box 1">
              <a:extLst>
                <a:ext uri="{FF2B5EF4-FFF2-40B4-BE49-F238E27FC236}">
                  <a16:creationId xmlns:a16="http://schemas.microsoft.com/office/drawing/2014/main" id="{0E5E00CB-A6F7-4F49-BA16-AADCFBAD8B45}"/>
                </a:ext>
              </a:extLst>
            </xdr:cNvPr>
            <xdr:cNvSpPr txBox="1">
              <a:spLocks noChangeArrowheads="1"/>
            </xdr:cNvSpPr>
          </xdr:nvSpPr>
          <xdr:spPr bwMode="auto">
            <a:xfrm>
              <a:off x="9159927" y="569014"/>
              <a:ext cx="1000073" cy="599042"/>
            </a:xfrm>
            <a:prstGeom prst="rect">
              <a:avLst/>
            </a:prstGeom>
            <a:noFill/>
            <a:ln w="9525">
              <a:noFill/>
              <a:miter lim="800000"/>
              <a:headEnd/>
              <a:tailEnd/>
            </a:ln>
          </xdr:spPr>
          <xdr:txBody>
            <a:bodyPr vertOverflow="clip" wrap="square" lIns="36576" tIns="36576" rIns="0" bIns="0" anchor="t" upright="1"/>
            <a:lstStyle/>
            <a:p>
              <a:pPr algn="l" rtl="0">
                <a:defRPr sz="1000"/>
              </a:pPr>
              <a:fld id="{F55ACEC5-F2F4-4C26-9DAE-F3388DD6E376}"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2.93 M</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clientData/>
  </xdr:twoCellAnchor>
  <xdr:twoCellAnchor editAs="absolute">
    <xdr:from>
      <xdr:col>1</xdr:col>
      <xdr:colOff>156150</xdr:colOff>
      <xdr:row>40</xdr:row>
      <xdr:rowOff>19408</xdr:rowOff>
    </xdr:from>
    <xdr:to>
      <xdr:col>12</xdr:col>
      <xdr:colOff>544185</xdr:colOff>
      <xdr:row>58</xdr:row>
      <xdr:rowOff>173017</xdr:rowOff>
    </xdr:to>
    <xdr:graphicFrame macro="">
      <xdr:nvGraphicFramePr>
        <xdr:cNvPr id="22" name="Chart 21">
          <a:extLst>
            <a:ext uri="{FF2B5EF4-FFF2-40B4-BE49-F238E27FC236}">
              <a16:creationId xmlns:a16="http://schemas.microsoft.com/office/drawing/2014/main" id="{8D2D1FA0-05A4-4CC3-93F2-B32BFDCEC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13</xdr:col>
      <xdr:colOff>543579</xdr:colOff>
      <xdr:row>39</xdr:row>
      <xdr:rowOff>171257</xdr:rowOff>
    </xdr:from>
    <xdr:to>
      <xdr:col>21</xdr:col>
      <xdr:colOff>393675</xdr:colOff>
      <xdr:row>59</xdr:row>
      <xdr:rowOff>21167</xdr:rowOff>
    </xdr:to>
    <xdr:graphicFrame macro="">
      <xdr:nvGraphicFramePr>
        <xdr:cNvPr id="57" name="Chart 56">
          <a:extLst>
            <a:ext uri="{FF2B5EF4-FFF2-40B4-BE49-F238E27FC236}">
              <a16:creationId xmlns:a16="http://schemas.microsoft.com/office/drawing/2014/main" id="{C079CA6F-B5F1-4B02-832A-659346F57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17</xdr:col>
      <xdr:colOff>257025</xdr:colOff>
      <xdr:row>2</xdr:row>
      <xdr:rowOff>171925</xdr:rowOff>
    </xdr:from>
    <xdr:to>
      <xdr:col>19</xdr:col>
      <xdr:colOff>287262</xdr:colOff>
      <xdr:row>7</xdr:row>
      <xdr:rowOff>126723</xdr:rowOff>
    </xdr:to>
    <mc:AlternateContent xmlns:mc="http://schemas.openxmlformats.org/markup-compatibility/2006">
      <mc:Choice xmlns:a14="http://schemas.microsoft.com/office/drawing/2010/main" Requires="a14">
        <xdr:graphicFrame macro="">
          <xdr:nvGraphicFramePr>
            <xdr:cNvPr id="44" name="district 2">
              <a:extLst>
                <a:ext uri="{FF2B5EF4-FFF2-40B4-BE49-F238E27FC236}">
                  <a16:creationId xmlns:a16="http://schemas.microsoft.com/office/drawing/2014/main" id="{9863A7AC-7045-4D10-A38D-98C01EDF7AD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trict 2"/>
            </a:graphicData>
          </a:graphic>
        </xdr:graphicFrame>
      </mc:Choice>
      <mc:Fallback>
        <xdr:sp macro="" textlink="">
          <xdr:nvSpPr>
            <xdr:cNvPr id="0" name=""/>
            <xdr:cNvSpPr>
              <a:spLocks noTextEdit="1"/>
            </xdr:cNvSpPr>
          </xdr:nvSpPr>
          <xdr:spPr>
            <a:xfrm>
              <a:off x="10652210" y="548221"/>
              <a:ext cx="1253200" cy="89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540117</xdr:colOff>
      <xdr:row>2</xdr:row>
      <xdr:rowOff>176792</xdr:rowOff>
    </xdr:from>
    <xdr:to>
      <xdr:col>21</xdr:col>
      <xdr:colOff>536696</xdr:colOff>
      <xdr:row>7</xdr:row>
      <xdr:rowOff>121855</xdr:rowOff>
    </xdr:to>
    <mc:AlternateContent xmlns:mc="http://schemas.openxmlformats.org/markup-compatibility/2006">
      <mc:Choice xmlns:a14="http://schemas.microsoft.com/office/drawing/2010/main" Requires="a14">
        <xdr:graphicFrame macro="">
          <xdr:nvGraphicFramePr>
            <xdr:cNvPr id="45" name="fiscal_year 2">
              <a:extLst>
                <a:ext uri="{FF2B5EF4-FFF2-40B4-BE49-F238E27FC236}">
                  <a16:creationId xmlns:a16="http://schemas.microsoft.com/office/drawing/2014/main" id="{0456D50A-305C-4859-83CE-0508E9E387C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iscal_year 2"/>
            </a:graphicData>
          </a:graphic>
        </xdr:graphicFrame>
      </mc:Choice>
      <mc:Fallback>
        <xdr:sp macro="" textlink="">
          <xdr:nvSpPr>
            <xdr:cNvPr id="0" name=""/>
            <xdr:cNvSpPr>
              <a:spLocks noTextEdit="1"/>
            </xdr:cNvSpPr>
          </xdr:nvSpPr>
          <xdr:spPr>
            <a:xfrm>
              <a:off x="12158265" y="553088"/>
              <a:ext cx="1219542" cy="885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23</xdr:col>
      <xdr:colOff>267889</xdr:colOff>
      <xdr:row>2</xdr:row>
      <xdr:rowOff>26738</xdr:rowOff>
    </xdr:to>
    <xdr:grpSp>
      <xdr:nvGrpSpPr>
        <xdr:cNvPr id="3" name="Group 2">
          <a:extLst>
            <a:ext uri="{FF2B5EF4-FFF2-40B4-BE49-F238E27FC236}">
              <a16:creationId xmlns:a16="http://schemas.microsoft.com/office/drawing/2014/main" id="{0E2DF8AE-30CB-2A66-9976-B0C46DD87A45}"/>
            </a:ext>
          </a:extLst>
        </xdr:cNvPr>
        <xdr:cNvGrpSpPr/>
      </xdr:nvGrpSpPr>
      <xdr:grpSpPr>
        <a:xfrm>
          <a:off x="0" y="0"/>
          <a:ext cx="14351282" cy="389595"/>
          <a:chOff x="0" y="0"/>
          <a:chExt cx="8993243" cy="390864"/>
        </a:xfrm>
      </xdr:grpSpPr>
      <xdr:grpSp>
        <xdr:nvGrpSpPr>
          <xdr:cNvPr id="14" name="Group 13">
            <a:extLst>
              <a:ext uri="{FF2B5EF4-FFF2-40B4-BE49-F238E27FC236}">
                <a16:creationId xmlns:a16="http://schemas.microsoft.com/office/drawing/2014/main" id="{17784715-BC81-4B72-AB75-E71AE69BA673}"/>
              </a:ext>
            </a:extLst>
          </xdr:cNvPr>
          <xdr:cNvGrpSpPr/>
        </xdr:nvGrpSpPr>
        <xdr:grpSpPr>
          <a:xfrm>
            <a:off x="0" y="0"/>
            <a:ext cx="8993243" cy="390864"/>
            <a:chOff x="26737" y="0"/>
            <a:chExt cx="8991934" cy="401054"/>
          </a:xfrm>
        </xdr:grpSpPr>
        <xdr:grpSp>
          <xdr:nvGrpSpPr>
            <xdr:cNvPr id="15" name="Group 14">
              <a:extLst>
                <a:ext uri="{FF2B5EF4-FFF2-40B4-BE49-F238E27FC236}">
                  <a16:creationId xmlns:a16="http://schemas.microsoft.com/office/drawing/2014/main" id="{FEF52258-A030-A857-0D5D-F5BA808CBF9C}"/>
                </a:ext>
              </a:extLst>
            </xdr:cNvPr>
            <xdr:cNvGrpSpPr/>
          </xdr:nvGrpSpPr>
          <xdr:grpSpPr>
            <a:xfrm>
              <a:off x="26737" y="21209"/>
              <a:ext cx="8991934" cy="358635"/>
              <a:chOff x="88900" y="76200"/>
              <a:chExt cx="9026195" cy="304314"/>
            </a:xfrm>
          </xdr:grpSpPr>
          <xdr:sp macro="" textlink="">
            <xdr:nvSpPr>
              <xdr:cNvPr id="24" name="Rectangle 23">
                <a:extLst>
                  <a:ext uri="{FF2B5EF4-FFF2-40B4-BE49-F238E27FC236}">
                    <a16:creationId xmlns:a16="http://schemas.microsoft.com/office/drawing/2014/main" id="{C58EDA9A-4AFC-F2E1-72BB-0408E71826E2}"/>
                  </a:ext>
                </a:extLst>
              </xdr:cNvPr>
              <xdr:cNvSpPr/>
            </xdr:nvSpPr>
            <xdr:spPr>
              <a:xfrm>
                <a:off x="88900" y="76200"/>
                <a:ext cx="9026195" cy="304314"/>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5" name="Picture 24">
                <a:extLst>
                  <a:ext uri="{FF2B5EF4-FFF2-40B4-BE49-F238E27FC236}">
                    <a16:creationId xmlns:a16="http://schemas.microsoft.com/office/drawing/2014/main" id="{6BA63C6B-13BE-4AB3-BCBA-52C38B98A110}"/>
                  </a:ext>
                </a:extLst>
              </xdr:cNvPr>
              <xdr:cNvPicPr>
                <a:picLocks noChangeAspect="1"/>
              </xdr:cNvPicPr>
            </xdr:nvPicPr>
            <xdr:blipFill>
              <a:blip xmlns:r="http://schemas.openxmlformats.org/officeDocument/2006/relationships" r:embed="rId1" cstate="print">
                <a:alphaModFix amt="47000"/>
                <a:extLst>
                  <a:ext uri="{28A0092B-C50C-407E-A947-70E740481C1C}">
                    <a14:useLocalDpi xmlns:a14="http://schemas.microsoft.com/office/drawing/2010/main" val="0"/>
                  </a:ext>
                </a:extLst>
              </a:blip>
              <a:stretch>
                <a:fillRect/>
              </a:stretch>
            </xdr:blipFill>
            <xdr:spPr>
              <a:xfrm>
                <a:off x="88900" y="79376"/>
                <a:ext cx="490758" cy="297963"/>
              </a:xfrm>
              <a:prstGeom prst="rect">
                <a:avLst/>
              </a:prstGeom>
            </xdr:spPr>
          </xdr:pic>
        </xdr:grpSp>
        <xdr:sp macro="" textlink="">
          <xdr:nvSpPr>
            <xdr:cNvPr id="16" name="TextBox 15">
              <a:extLst>
                <a:ext uri="{FF2B5EF4-FFF2-40B4-BE49-F238E27FC236}">
                  <a16:creationId xmlns:a16="http://schemas.microsoft.com/office/drawing/2014/main" id="{445ECD0C-CCF0-44E8-28AF-C7897F6C9DC7}"/>
                </a:ext>
              </a:extLst>
            </xdr:cNvPr>
            <xdr:cNvSpPr txBox="1"/>
          </xdr:nvSpPr>
          <xdr:spPr>
            <a:xfrm>
              <a:off x="524488" y="0"/>
              <a:ext cx="2576986" cy="401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Times New Roman" panose="02020603050405020304" pitchFamily="18" charset="0"/>
                  <a:cs typeface="Times New Roman" panose="02020603050405020304" pitchFamily="18" charset="0"/>
                </a:rPr>
                <a:t>Telangana Growth Analysis</a:t>
              </a:r>
            </a:p>
          </xdr:txBody>
        </xdr:sp>
        <xdr:sp macro="" textlink="">
          <xdr:nvSpPr>
            <xdr:cNvPr id="17" name="TextBox 16">
              <a:hlinkClick xmlns:r="http://schemas.openxmlformats.org/officeDocument/2006/relationships" r:id="rId2" tooltip="Stamp"/>
              <a:extLst>
                <a:ext uri="{FF2B5EF4-FFF2-40B4-BE49-F238E27FC236}">
                  <a16:creationId xmlns:a16="http://schemas.microsoft.com/office/drawing/2014/main" id="{F92E6D4E-686E-3353-ECD5-9E27733EF616}"/>
                </a:ext>
              </a:extLst>
            </xdr:cNvPr>
            <xdr:cNvSpPr txBox="1"/>
          </xdr:nvSpPr>
          <xdr:spPr>
            <a:xfrm>
              <a:off x="6115607"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Stamp</a:t>
              </a:r>
            </a:p>
          </xdr:txBody>
        </xdr:sp>
        <xdr:sp macro="" textlink="">
          <xdr:nvSpPr>
            <xdr:cNvPr id="18" name="TextBox 17">
              <a:hlinkClick xmlns:r="http://schemas.openxmlformats.org/officeDocument/2006/relationships" r:id="rId3" tooltip="Ts-Ipass"/>
              <a:extLst>
                <a:ext uri="{FF2B5EF4-FFF2-40B4-BE49-F238E27FC236}">
                  <a16:creationId xmlns:a16="http://schemas.microsoft.com/office/drawing/2014/main" id="{73663D98-AC89-4790-5FE7-C862206B8D48}"/>
                </a:ext>
              </a:extLst>
            </xdr:cNvPr>
            <xdr:cNvSpPr txBox="1"/>
          </xdr:nvSpPr>
          <xdr:spPr>
            <a:xfrm>
              <a:off x="8153400"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Ts-Ipass</a:t>
              </a:r>
            </a:p>
          </xdr:txBody>
        </xdr:sp>
        <xdr:sp macro="" textlink="">
          <xdr:nvSpPr>
            <xdr:cNvPr id="19" name="TextBox 18">
              <a:hlinkClick xmlns:r="http://schemas.openxmlformats.org/officeDocument/2006/relationships" r:id="rId4" tooltip="Transport"/>
              <a:extLst>
                <a:ext uri="{FF2B5EF4-FFF2-40B4-BE49-F238E27FC236}">
                  <a16:creationId xmlns:a16="http://schemas.microsoft.com/office/drawing/2014/main" id="{2FCB126B-0C07-4BB4-1C87-31FE0461AD20}"/>
                </a:ext>
              </a:extLst>
            </xdr:cNvPr>
            <xdr:cNvSpPr txBox="1"/>
          </xdr:nvSpPr>
          <xdr:spPr>
            <a:xfrm>
              <a:off x="7029561" y="38768"/>
              <a:ext cx="871621" cy="27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Transport</a:t>
              </a:r>
            </a:p>
          </xdr:txBody>
        </xdr:sp>
        <xdr:sp macro="" textlink="">
          <xdr:nvSpPr>
            <xdr:cNvPr id="20" name="TextBox 19">
              <a:hlinkClick xmlns:r="http://schemas.openxmlformats.org/officeDocument/2006/relationships" r:id="rId5" tooltip="Open Data Telangana"/>
              <a:extLst>
                <a:ext uri="{FF2B5EF4-FFF2-40B4-BE49-F238E27FC236}">
                  <a16:creationId xmlns:a16="http://schemas.microsoft.com/office/drawing/2014/main" id="{D43FDD0E-E394-1AD1-4C96-53970A152658}"/>
                </a:ext>
              </a:extLst>
            </xdr:cNvPr>
            <xdr:cNvSpPr txBox="1"/>
          </xdr:nvSpPr>
          <xdr:spPr>
            <a:xfrm>
              <a:off x="5201653"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Browse </a:t>
              </a:r>
            </a:p>
          </xdr:txBody>
        </xdr:sp>
        <xdr:sp macro="" textlink="">
          <xdr:nvSpPr>
            <xdr:cNvPr id="21" name="Rectangle: Rounded Corners 20">
              <a:extLst>
                <a:ext uri="{FF2B5EF4-FFF2-40B4-BE49-F238E27FC236}">
                  <a16:creationId xmlns:a16="http://schemas.microsoft.com/office/drawing/2014/main" id="{BA6A4961-D685-3871-1D8A-A7CBD1B3D028}"/>
                </a:ext>
              </a:extLst>
            </xdr:cNvPr>
            <xdr:cNvSpPr/>
          </xdr:nvSpPr>
          <xdr:spPr>
            <a:xfrm>
              <a:off x="7167185" y="254713"/>
              <a:ext cx="198000" cy="53474"/>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2" name="Graphic 21" descr="Internet with solid fill">
              <a:hlinkClick xmlns:r="http://schemas.openxmlformats.org/officeDocument/2006/relationships" r:id="rId5" tooltip="https://data.telangana.gov.in/"/>
              <a:extLst>
                <a:ext uri="{FF2B5EF4-FFF2-40B4-BE49-F238E27FC236}">
                  <a16:creationId xmlns:a16="http://schemas.microsoft.com/office/drawing/2014/main" id="{A77F8EE4-C286-50FE-F32F-080FA978E24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999791" y="66845"/>
              <a:ext cx="220577" cy="220577"/>
            </a:xfrm>
            <a:prstGeom prst="rect">
              <a:avLst/>
            </a:prstGeom>
          </xdr:spPr>
        </xdr:pic>
        <xdr:pic>
          <xdr:nvPicPr>
            <xdr:cNvPr id="23" name="Picture 22">
              <a:extLst>
                <a:ext uri="{FF2B5EF4-FFF2-40B4-BE49-F238E27FC236}">
                  <a16:creationId xmlns:a16="http://schemas.microsoft.com/office/drawing/2014/main" id="{8EC7914E-2B7F-FA8E-6172-36CCE22E0EA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041489" y="53474"/>
              <a:ext cx="312981" cy="274053"/>
            </a:xfrm>
            <a:prstGeom prst="rect">
              <a:avLst/>
            </a:prstGeom>
          </xdr:spPr>
        </xdr:pic>
      </xdr:grpSp>
      <xdr:sp macro="" textlink="">
        <xdr:nvSpPr>
          <xdr:cNvPr id="2" name="TextBox 1">
            <a:hlinkClick xmlns:r="http://schemas.openxmlformats.org/officeDocument/2006/relationships" r:id="rId9" tooltip="Dashboard"/>
            <a:extLst>
              <a:ext uri="{FF2B5EF4-FFF2-40B4-BE49-F238E27FC236}">
                <a16:creationId xmlns:a16="http://schemas.microsoft.com/office/drawing/2014/main" id="{C126B2D2-EF13-42A6-93AD-16DD885050F9}"/>
              </a:ext>
            </a:extLst>
          </xdr:cNvPr>
          <xdr:cNvSpPr txBox="1"/>
        </xdr:nvSpPr>
        <xdr:spPr>
          <a:xfrm>
            <a:off x="3808224" y="36857"/>
            <a:ext cx="966655" cy="25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Dashboard</a:t>
            </a:r>
          </a:p>
        </xdr:txBody>
      </xdr:sp>
    </xdr:grpSp>
    <xdr:clientData/>
  </xdr:twoCellAnchor>
  <xdr:twoCellAnchor editAs="absolute">
    <xdr:from>
      <xdr:col>0</xdr:col>
      <xdr:colOff>241576</xdr:colOff>
      <xdr:row>2</xdr:row>
      <xdr:rowOff>133322</xdr:rowOff>
    </xdr:from>
    <xdr:to>
      <xdr:col>16</xdr:col>
      <xdr:colOff>423809</xdr:colOff>
      <xdr:row>6</xdr:row>
      <xdr:rowOff>153638</xdr:rowOff>
    </xdr:to>
    <xdr:grpSp>
      <xdr:nvGrpSpPr>
        <xdr:cNvPr id="37" name="Group 36">
          <a:extLst>
            <a:ext uri="{FF2B5EF4-FFF2-40B4-BE49-F238E27FC236}">
              <a16:creationId xmlns:a16="http://schemas.microsoft.com/office/drawing/2014/main" id="{D37B752B-470B-8939-49A0-1E067629E7FE}"/>
            </a:ext>
          </a:extLst>
        </xdr:cNvPr>
        <xdr:cNvGrpSpPr/>
      </xdr:nvGrpSpPr>
      <xdr:grpSpPr>
        <a:xfrm>
          <a:off x="241576" y="496179"/>
          <a:ext cx="9979376" cy="746030"/>
          <a:chOff x="241576" y="498664"/>
          <a:chExt cx="9924699" cy="751001"/>
        </a:xfrm>
      </xdr:grpSpPr>
      <xdr:grpSp>
        <xdr:nvGrpSpPr>
          <xdr:cNvPr id="7" name="Group 6">
            <a:extLst>
              <a:ext uri="{FF2B5EF4-FFF2-40B4-BE49-F238E27FC236}">
                <a16:creationId xmlns:a16="http://schemas.microsoft.com/office/drawing/2014/main" id="{AF02918E-554C-B316-EB08-B95AEC7A6DB7}"/>
              </a:ext>
            </a:extLst>
          </xdr:cNvPr>
          <xdr:cNvGrpSpPr/>
        </xdr:nvGrpSpPr>
        <xdr:grpSpPr>
          <a:xfrm>
            <a:off x="241576" y="505566"/>
            <a:ext cx="1809058" cy="737197"/>
            <a:chOff x="241576" y="438197"/>
            <a:chExt cx="1804520" cy="751947"/>
          </a:xfrm>
        </xdr:grpSpPr>
        <xdr:sp macro="" textlink="">
          <xdr:nvSpPr>
            <xdr:cNvPr id="4" name="Rectangle: Rounded Corners 3">
              <a:extLst>
                <a:ext uri="{FF2B5EF4-FFF2-40B4-BE49-F238E27FC236}">
                  <a16:creationId xmlns:a16="http://schemas.microsoft.com/office/drawing/2014/main" id="{DCF25802-AEBF-4413-B5C7-33040661BEF1}"/>
                </a:ext>
              </a:extLst>
            </xdr:cNvPr>
            <xdr:cNvSpPr/>
          </xdr:nvSpPr>
          <xdr:spPr>
            <a:xfrm>
              <a:off x="241576" y="441739"/>
              <a:ext cx="1799860" cy="702905"/>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820F93E8-B209-4E94-AA44-B6DDC6AA23D0}"/>
                </a:ext>
              </a:extLst>
            </xdr:cNvPr>
            <xdr:cNvSpPr txBox="1"/>
          </xdr:nvSpPr>
          <xdr:spPr>
            <a:xfrm>
              <a:off x="506386" y="838692"/>
              <a:ext cx="1539710" cy="351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baseline="0">
                  <a:solidFill>
                    <a:schemeClr val="bg1"/>
                  </a:solidFill>
                </a:rPr>
                <a:t> Vehicles Sold</a:t>
              </a:r>
              <a:endParaRPr lang="en-IN" sz="1100">
                <a:solidFill>
                  <a:schemeClr val="bg1"/>
                </a:solidFill>
              </a:endParaRPr>
            </a:p>
          </xdr:txBody>
        </xdr:sp>
        <xdr:sp macro="" textlink="'Pivot Table'!U76">
          <xdr:nvSpPr>
            <xdr:cNvPr id="6" name="Text Box 1">
              <a:extLst>
                <a:ext uri="{FF2B5EF4-FFF2-40B4-BE49-F238E27FC236}">
                  <a16:creationId xmlns:a16="http://schemas.microsoft.com/office/drawing/2014/main" id="{4F91938B-F7DE-4E74-9D88-4FFF7EA7CF4F}"/>
                </a:ext>
              </a:extLst>
            </xdr:cNvPr>
            <xdr:cNvSpPr txBox="1">
              <a:spLocks noChangeArrowheads="1"/>
            </xdr:cNvSpPr>
          </xdr:nvSpPr>
          <xdr:spPr bwMode="auto">
            <a:xfrm>
              <a:off x="551079" y="438197"/>
              <a:ext cx="1084735" cy="589684"/>
            </a:xfrm>
            <a:prstGeom prst="rect">
              <a:avLst/>
            </a:prstGeom>
            <a:noFill/>
            <a:ln w="9525">
              <a:noFill/>
              <a:miter lim="800000"/>
              <a:headEnd/>
              <a:tailEnd/>
            </a:ln>
          </xdr:spPr>
          <xdr:txBody>
            <a:bodyPr vertOverflow="clip" wrap="square" lIns="36576" tIns="36576" rIns="0" bIns="0" anchor="t" upright="1"/>
            <a:lstStyle/>
            <a:p>
              <a:pPr algn="l" rtl="0">
                <a:defRPr sz="1000"/>
              </a:pPr>
              <a:fld id="{0E6D725F-9607-4D6E-B676-9C6FC0C02CCC}"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33.33 M</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8" name="Group 7">
            <a:extLst>
              <a:ext uri="{FF2B5EF4-FFF2-40B4-BE49-F238E27FC236}">
                <a16:creationId xmlns:a16="http://schemas.microsoft.com/office/drawing/2014/main" id="{CFB778C4-C61B-4B20-AA3E-EAB7410952DA}"/>
              </a:ext>
            </a:extLst>
          </xdr:cNvPr>
          <xdr:cNvGrpSpPr/>
        </xdr:nvGrpSpPr>
        <xdr:grpSpPr>
          <a:xfrm>
            <a:off x="2254140" y="498664"/>
            <a:ext cx="1809059" cy="751001"/>
            <a:chOff x="241576" y="424393"/>
            <a:chExt cx="1804520" cy="765751"/>
          </a:xfrm>
        </xdr:grpSpPr>
        <xdr:sp macro="" textlink="">
          <xdr:nvSpPr>
            <xdr:cNvPr id="9" name="Rectangle: Rounded Corners 8">
              <a:extLst>
                <a:ext uri="{FF2B5EF4-FFF2-40B4-BE49-F238E27FC236}">
                  <a16:creationId xmlns:a16="http://schemas.microsoft.com/office/drawing/2014/main" id="{7B76AA2B-C719-64A6-FC08-663C3AC4EE5B}"/>
                </a:ext>
              </a:extLst>
            </xdr:cNvPr>
            <xdr:cNvSpPr/>
          </xdr:nvSpPr>
          <xdr:spPr>
            <a:xfrm>
              <a:off x="241576" y="441739"/>
              <a:ext cx="1799860" cy="702905"/>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EF73EE30-FAAE-67BC-52BF-1ACA0D2CC11A}"/>
                </a:ext>
              </a:extLst>
            </xdr:cNvPr>
            <xdr:cNvSpPr txBox="1"/>
          </xdr:nvSpPr>
          <xdr:spPr>
            <a:xfrm>
              <a:off x="506386" y="838692"/>
              <a:ext cx="1539710" cy="351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Brand</a:t>
              </a:r>
              <a:r>
                <a:rPr lang="en-IN" sz="1100" baseline="0">
                  <a:solidFill>
                    <a:schemeClr val="bg1"/>
                  </a:solidFill>
                </a:rPr>
                <a:t> New Vehicles</a:t>
              </a:r>
              <a:endParaRPr lang="en-IN" sz="1100">
                <a:solidFill>
                  <a:schemeClr val="bg1"/>
                </a:solidFill>
              </a:endParaRPr>
            </a:p>
          </xdr:txBody>
        </xdr:sp>
        <xdr:sp macro="" textlink="'Pivot Table'!R76">
          <xdr:nvSpPr>
            <xdr:cNvPr id="11" name="Text Box 1">
              <a:extLst>
                <a:ext uri="{FF2B5EF4-FFF2-40B4-BE49-F238E27FC236}">
                  <a16:creationId xmlns:a16="http://schemas.microsoft.com/office/drawing/2014/main" id="{145F89DA-C19D-9089-D055-DEDB5873B1FC}"/>
                </a:ext>
              </a:extLst>
            </xdr:cNvPr>
            <xdr:cNvSpPr txBox="1">
              <a:spLocks noChangeArrowheads="1"/>
            </xdr:cNvSpPr>
          </xdr:nvSpPr>
          <xdr:spPr bwMode="auto">
            <a:xfrm>
              <a:off x="627003" y="424393"/>
              <a:ext cx="1084735" cy="589684"/>
            </a:xfrm>
            <a:prstGeom prst="rect">
              <a:avLst/>
            </a:prstGeom>
            <a:noFill/>
            <a:ln w="9525">
              <a:noFill/>
              <a:miter lim="800000"/>
              <a:headEnd/>
              <a:tailEnd/>
            </a:ln>
          </xdr:spPr>
          <xdr:txBody>
            <a:bodyPr vertOverflow="clip" wrap="square" lIns="36576" tIns="36576" rIns="0" bIns="0" anchor="t" upright="1"/>
            <a:lstStyle/>
            <a:p>
              <a:pPr algn="l" rtl="0">
                <a:defRPr sz="1000"/>
              </a:pPr>
              <a:fld id="{B1A771B6-06A0-4B06-A136-B148E73D15A4}"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6.22 M</a:t>
              </a:fld>
              <a:endParaRPr lang="en-US"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12" name="Group 11">
            <a:extLst>
              <a:ext uri="{FF2B5EF4-FFF2-40B4-BE49-F238E27FC236}">
                <a16:creationId xmlns:a16="http://schemas.microsoft.com/office/drawing/2014/main" id="{44D6E68F-D511-4C2F-92F9-D87F7F6E85B0}"/>
              </a:ext>
            </a:extLst>
          </xdr:cNvPr>
          <xdr:cNvGrpSpPr/>
        </xdr:nvGrpSpPr>
        <xdr:grpSpPr>
          <a:xfrm>
            <a:off x="8361877" y="502115"/>
            <a:ext cx="1804398" cy="744099"/>
            <a:chOff x="241576" y="438197"/>
            <a:chExt cx="1799860" cy="758849"/>
          </a:xfrm>
        </xdr:grpSpPr>
        <xdr:sp macro="" textlink="">
          <xdr:nvSpPr>
            <xdr:cNvPr id="13" name="Rectangle: Rounded Corners 12">
              <a:extLst>
                <a:ext uri="{FF2B5EF4-FFF2-40B4-BE49-F238E27FC236}">
                  <a16:creationId xmlns:a16="http://schemas.microsoft.com/office/drawing/2014/main" id="{C07353DD-FFE6-B520-5BBF-4A8894CDDCC0}"/>
                </a:ext>
              </a:extLst>
            </xdr:cNvPr>
            <xdr:cNvSpPr/>
          </xdr:nvSpPr>
          <xdr:spPr>
            <a:xfrm>
              <a:off x="241576" y="441739"/>
              <a:ext cx="1799860" cy="702905"/>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82F10388-5140-DF48-9ABB-4B211F0D0578}"/>
                </a:ext>
              </a:extLst>
            </xdr:cNvPr>
            <xdr:cNvSpPr txBox="1"/>
          </xdr:nvSpPr>
          <xdr:spPr>
            <a:xfrm>
              <a:off x="395952" y="845594"/>
              <a:ext cx="1539710" cy="351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Transport</a:t>
              </a:r>
              <a:r>
                <a:rPr lang="en-IN" sz="1100" baseline="0">
                  <a:solidFill>
                    <a:schemeClr val="bg1"/>
                  </a:solidFill>
                </a:rPr>
                <a:t> Vehicle </a:t>
              </a:r>
              <a:endParaRPr lang="en-IN" sz="1100">
                <a:solidFill>
                  <a:schemeClr val="bg1"/>
                </a:solidFill>
              </a:endParaRPr>
            </a:p>
          </xdr:txBody>
        </xdr:sp>
        <xdr:sp macro="" textlink="'Pivot Table'!R79">
          <xdr:nvSpPr>
            <xdr:cNvPr id="27" name="Text Box 1">
              <a:extLst>
                <a:ext uri="{FF2B5EF4-FFF2-40B4-BE49-F238E27FC236}">
                  <a16:creationId xmlns:a16="http://schemas.microsoft.com/office/drawing/2014/main" id="{BAFA5267-CC9C-2EBB-F31F-F218CA86E1F5}"/>
                </a:ext>
              </a:extLst>
            </xdr:cNvPr>
            <xdr:cNvSpPr txBox="1">
              <a:spLocks noChangeArrowheads="1"/>
            </xdr:cNvSpPr>
          </xdr:nvSpPr>
          <xdr:spPr bwMode="auto">
            <a:xfrm>
              <a:off x="758144" y="438197"/>
              <a:ext cx="1084735" cy="589684"/>
            </a:xfrm>
            <a:prstGeom prst="rect">
              <a:avLst/>
            </a:prstGeom>
            <a:noFill/>
            <a:ln w="9525">
              <a:noFill/>
              <a:miter lim="800000"/>
              <a:headEnd/>
              <a:tailEnd/>
            </a:ln>
          </xdr:spPr>
          <xdr:txBody>
            <a:bodyPr vertOverflow="clip" wrap="square" lIns="36576" tIns="36576" rIns="0" bIns="0" anchor="t" upright="1"/>
            <a:lstStyle/>
            <a:p>
              <a:pPr algn="l" rtl="0">
                <a:defRPr sz="1000"/>
              </a:pPr>
              <a:fld id="{33DBF3F1-B2E0-4744-9C61-0629D6C7FCEE}"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599 k</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28" name="Group 27">
            <a:extLst>
              <a:ext uri="{FF2B5EF4-FFF2-40B4-BE49-F238E27FC236}">
                <a16:creationId xmlns:a16="http://schemas.microsoft.com/office/drawing/2014/main" id="{437D0010-5E8D-45B6-9240-F245CF305836}"/>
              </a:ext>
            </a:extLst>
          </xdr:cNvPr>
          <xdr:cNvGrpSpPr/>
        </xdr:nvGrpSpPr>
        <xdr:grpSpPr>
          <a:xfrm>
            <a:off x="6278669" y="502115"/>
            <a:ext cx="2070996" cy="744099"/>
            <a:chOff x="212311" y="431295"/>
            <a:chExt cx="2063750" cy="758849"/>
          </a:xfrm>
        </xdr:grpSpPr>
        <xdr:sp macro="" textlink="">
          <xdr:nvSpPr>
            <xdr:cNvPr id="29" name="Rectangle: Rounded Corners 28">
              <a:extLst>
                <a:ext uri="{FF2B5EF4-FFF2-40B4-BE49-F238E27FC236}">
                  <a16:creationId xmlns:a16="http://schemas.microsoft.com/office/drawing/2014/main" id="{89B64777-53EC-2DCF-A110-75AA5C335D3C}"/>
                </a:ext>
              </a:extLst>
            </xdr:cNvPr>
            <xdr:cNvSpPr/>
          </xdr:nvSpPr>
          <xdr:spPr>
            <a:xfrm>
              <a:off x="241576" y="441739"/>
              <a:ext cx="1799860" cy="702905"/>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D0523B30-4D1A-7105-7167-D6C0C2C816E8}"/>
                </a:ext>
              </a:extLst>
            </xdr:cNvPr>
            <xdr:cNvSpPr txBox="1"/>
          </xdr:nvSpPr>
          <xdr:spPr>
            <a:xfrm>
              <a:off x="212311" y="838692"/>
              <a:ext cx="2063750" cy="351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Non-Transport</a:t>
              </a:r>
              <a:r>
                <a:rPr lang="en-IN" sz="1100" baseline="0">
                  <a:solidFill>
                    <a:schemeClr val="bg1"/>
                  </a:solidFill>
                </a:rPr>
                <a:t> Vehicles</a:t>
              </a:r>
              <a:endParaRPr lang="en-IN" sz="1100">
                <a:solidFill>
                  <a:schemeClr val="bg1"/>
                </a:solidFill>
              </a:endParaRPr>
            </a:p>
          </xdr:txBody>
        </xdr:sp>
        <xdr:sp macro="" textlink="'Pivot Table'!R78">
          <xdr:nvSpPr>
            <xdr:cNvPr id="31" name="Text Box 1">
              <a:extLst>
                <a:ext uri="{FF2B5EF4-FFF2-40B4-BE49-F238E27FC236}">
                  <a16:creationId xmlns:a16="http://schemas.microsoft.com/office/drawing/2014/main" id="{901676FA-FFD3-C7C8-9306-ED332B846178}"/>
                </a:ext>
              </a:extLst>
            </xdr:cNvPr>
            <xdr:cNvSpPr txBox="1">
              <a:spLocks noChangeArrowheads="1"/>
            </xdr:cNvSpPr>
          </xdr:nvSpPr>
          <xdr:spPr bwMode="auto">
            <a:xfrm>
              <a:off x="661513" y="431295"/>
              <a:ext cx="1084735" cy="589684"/>
            </a:xfrm>
            <a:prstGeom prst="rect">
              <a:avLst/>
            </a:prstGeom>
            <a:noFill/>
            <a:ln w="9525">
              <a:noFill/>
              <a:miter lim="800000"/>
              <a:headEnd/>
              <a:tailEnd/>
            </a:ln>
          </xdr:spPr>
          <xdr:txBody>
            <a:bodyPr vertOverflow="clip" wrap="square" lIns="36576" tIns="36576" rIns="0" bIns="0" anchor="t" upright="1"/>
            <a:lstStyle/>
            <a:p>
              <a:pPr algn="l" rtl="0">
                <a:defRPr sz="1000"/>
              </a:pPr>
              <a:fld id="{8A0F93E1-C6B7-4EBA-85D1-43D24531D206}"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6.07 M</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32" name="Group 31">
            <a:extLst>
              <a:ext uri="{FF2B5EF4-FFF2-40B4-BE49-F238E27FC236}">
                <a16:creationId xmlns:a16="http://schemas.microsoft.com/office/drawing/2014/main" id="{072F743F-B064-4720-B87B-C3E1010CB5B2}"/>
              </a:ext>
            </a:extLst>
          </xdr:cNvPr>
          <xdr:cNvGrpSpPr/>
        </xdr:nvGrpSpPr>
        <xdr:grpSpPr>
          <a:xfrm>
            <a:off x="4262295" y="505566"/>
            <a:ext cx="1809058" cy="737196"/>
            <a:chOff x="241576" y="438197"/>
            <a:chExt cx="1804520" cy="751947"/>
          </a:xfrm>
        </xdr:grpSpPr>
        <xdr:sp macro="" textlink="">
          <xdr:nvSpPr>
            <xdr:cNvPr id="33" name="Rectangle: Rounded Corners 32">
              <a:extLst>
                <a:ext uri="{FF2B5EF4-FFF2-40B4-BE49-F238E27FC236}">
                  <a16:creationId xmlns:a16="http://schemas.microsoft.com/office/drawing/2014/main" id="{DF3F5003-89E7-D138-9D0D-6B064B7D447B}"/>
                </a:ext>
              </a:extLst>
            </xdr:cNvPr>
            <xdr:cNvSpPr/>
          </xdr:nvSpPr>
          <xdr:spPr>
            <a:xfrm>
              <a:off x="241576" y="441739"/>
              <a:ext cx="1799860" cy="702905"/>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TextBox 33">
              <a:extLst>
                <a:ext uri="{FF2B5EF4-FFF2-40B4-BE49-F238E27FC236}">
                  <a16:creationId xmlns:a16="http://schemas.microsoft.com/office/drawing/2014/main" id="{DDBF292A-6255-D7D5-FA39-1959413404A1}"/>
                </a:ext>
              </a:extLst>
            </xdr:cNvPr>
            <xdr:cNvSpPr txBox="1"/>
          </xdr:nvSpPr>
          <xdr:spPr>
            <a:xfrm>
              <a:off x="301487" y="838692"/>
              <a:ext cx="1744609" cy="351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baseline="0">
                  <a:solidFill>
                    <a:schemeClr val="bg1"/>
                  </a:solidFill>
                </a:rPr>
                <a:t> Pre-Owned Vehicles</a:t>
              </a:r>
              <a:endParaRPr lang="en-IN" sz="1100">
                <a:solidFill>
                  <a:schemeClr val="bg1"/>
                </a:solidFill>
              </a:endParaRPr>
            </a:p>
          </xdr:txBody>
        </xdr:sp>
        <xdr:sp macro="" textlink="'Pivot Table'!R77">
          <xdr:nvSpPr>
            <xdr:cNvPr id="35" name="Text Box 1">
              <a:extLst>
                <a:ext uri="{FF2B5EF4-FFF2-40B4-BE49-F238E27FC236}">
                  <a16:creationId xmlns:a16="http://schemas.microsoft.com/office/drawing/2014/main" id="{256FC75D-300C-5F0F-4DFE-6D926373A167}"/>
                </a:ext>
              </a:extLst>
            </xdr:cNvPr>
            <xdr:cNvSpPr txBox="1">
              <a:spLocks noChangeArrowheads="1"/>
            </xdr:cNvSpPr>
          </xdr:nvSpPr>
          <xdr:spPr bwMode="auto">
            <a:xfrm>
              <a:off x="709829" y="438197"/>
              <a:ext cx="1084735" cy="589684"/>
            </a:xfrm>
            <a:prstGeom prst="rect">
              <a:avLst/>
            </a:prstGeom>
            <a:noFill/>
            <a:ln w="9525">
              <a:noFill/>
              <a:miter lim="800000"/>
              <a:headEnd/>
              <a:tailEnd/>
            </a:ln>
          </xdr:spPr>
          <xdr:txBody>
            <a:bodyPr vertOverflow="clip" wrap="square" lIns="36576" tIns="36576" rIns="0" bIns="0" anchor="t" upright="1"/>
            <a:lstStyle/>
            <a:p>
              <a:pPr algn="l" rtl="0">
                <a:defRPr sz="1000"/>
              </a:pPr>
              <a:fld id="{5FE44DAC-714F-4368-8E85-1EE8F3269EA9}"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448 k</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clientData/>
  </xdr:twoCellAnchor>
  <xdr:twoCellAnchor editAs="absolute">
    <xdr:from>
      <xdr:col>0</xdr:col>
      <xdr:colOff>214069</xdr:colOff>
      <xdr:row>9</xdr:row>
      <xdr:rowOff>85775</xdr:rowOff>
    </xdr:from>
    <xdr:to>
      <xdr:col>23</xdr:col>
      <xdr:colOff>236124</xdr:colOff>
      <xdr:row>32</xdr:row>
      <xdr:rowOff>62593</xdr:rowOff>
    </xdr:to>
    <xdr:grpSp>
      <xdr:nvGrpSpPr>
        <xdr:cNvPr id="49" name="Group 48">
          <a:extLst>
            <a:ext uri="{FF2B5EF4-FFF2-40B4-BE49-F238E27FC236}">
              <a16:creationId xmlns:a16="http://schemas.microsoft.com/office/drawing/2014/main" id="{DDA8CF59-9A61-5486-3AF4-F677F9390FF0}"/>
            </a:ext>
          </a:extLst>
        </xdr:cNvPr>
        <xdr:cNvGrpSpPr/>
      </xdr:nvGrpSpPr>
      <xdr:grpSpPr>
        <a:xfrm>
          <a:off x="214069" y="1718632"/>
          <a:ext cx="14105448" cy="4149675"/>
          <a:chOff x="214069" y="1697698"/>
          <a:chExt cx="13878081" cy="4096177"/>
        </a:xfrm>
      </xdr:grpSpPr>
      <xdr:graphicFrame macro="">
        <xdr:nvGraphicFramePr>
          <xdr:cNvPr id="38" name="Chart 37">
            <a:extLst>
              <a:ext uri="{FF2B5EF4-FFF2-40B4-BE49-F238E27FC236}">
                <a16:creationId xmlns:a16="http://schemas.microsoft.com/office/drawing/2014/main" id="{A35D15F6-C7F0-4595-8F60-C6420BCE2DD6}"/>
              </a:ext>
            </a:extLst>
          </xdr:cNvPr>
          <xdr:cNvGraphicFramePr>
            <a:graphicFrameLocks/>
          </xdr:cNvGraphicFramePr>
        </xdr:nvGraphicFramePr>
        <xdr:xfrm>
          <a:off x="214069" y="1829897"/>
          <a:ext cx="9313150" cy="3831779"/>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40" name="Chart 39">
            <a:extLst>
              <a:ext uri="{FF2B5EF4-FFF2-40B4-BE49-F238E27FC236}">
                <a16:creationId xmlns:a16="http://schemas.microsoft.com/office/drawing/2014/main" id="{E37266AD-7E43-4E51-8BB3-33DA9C8B94DE}"/>
              </a:ext>
            </a:extLst>
          </xdr:cNvPr>
          <xdr:cNvGraphicFramePr>
            <a:graphicFrameLocks/>
          </xdr:cNvGraphicFramePr>
        </xdr:nvGraphicFramePr>
        <xdr:xfrm>
          <a:off x="9798052" y="1697698"/>
          <a:ext cx="4294098" cy="4096177"/>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absolute">
    <xdr:from>
      <xdr:col>0</xdr:col>
      <xdr:colOff>282453</xdr:colOff>
      <xdr:row>36</xdr:row>
      <xdr:rowOff>147658</xdr:rowOff>
    </xdr:from>
    <xdr:to>
      <xdr:col>22</xdr:col>
      <xdr:colOff>576534</xdr:colOff>
      <xdr:row>70</xdr:row>
      <xdr:rowOff>93993</xdr:rowOff>
    </xdr:to>
    <xdr:grpSp>
      <xdr:nvGrpSpPr>
        <xdr:cNvPr id="48" name="Group 47">
          <a:extLst>
            <a:ext uri="{FF2B5EF4-FFF2-40B4-BE49-F238E27FC236}">
              <a16:creationId xmlns:a16="http://schemas.microsoft.com/office/drawing/2014/main" id="{8FF60592-8389-C916-0EA6-69D54E975E20}"/>
            </a:ext>
          </a:extLst>
        </xdr:cNvPr>
        <xdr:cNvGrpSpPr/>
      </xdr:nvGrpSpPr>
      <xdr:grpSpPr>
        <a:xfrm>
          <a:off x="282453" y="6679087"/>
          <a:ext cx="13765152" cy="6114906"/>
          <a:chOff x="282453" y="6679087"/>
          <a:chExt cx="13765152" cy="6114906"/>
        </a:xfrm>
      </xdr:grpSpPr>
      <xdr:graphicFrame macro="">
        <xdr:nvGraphicFramePr>
          <xdr:cNvPr id="41" name="Chart 40">
            <a:extLst>
              <a:ext uri="{FF2B5EF4-FFF2-40B4-BE49-F238E27FC236}">
                <a16:creationId xmlns:a16="http://schemas.microsoft.com/office/drawing/2014/main" id="{81DB2186-70C8-4F87-9F8F-368A2882FC1C}"/>
              </a:ext>
            </a:extLst>
          </xdr:cNvPr>
          <xdr:cNvGraphicFramePr>
            <a:graphicFrameLocks/>
          </xdr:cNvGraphicFramePr>
        </xdr:nvGraphicFramePr>
        <xdr:xfrm>
          <a:off x="9684575" y="7661617"/>
          <a:ext cx="4363030" cy="4149847"/>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36" name="Chart 35">
            <a:extLst>
              <a:ext uri="{FF2B5EF4-FFF2-40B4-BE49-F238E27FC236}">
                <a16:creationId xmlns:a16="http://schemas.microsoft.com/office/drawing/2014/main" id="{8B794C44-36BC-4B0D-8DA5-2978AB783351}"/>
              </a:ext>
            </a:extLst>
          </xdr:cNvPr>
          <xdr:cNvGraphicFramePr>
            <a:graphicFrameLocks/>
          </xdr:cNvGraphicFramePr>
        </xdr:nvGraphicFramePr>
        <xdr:xfrm>
          <a:off x="282453" y="6679087"/>
          <a:ext cx="6463480" cy="6114906"/>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44" name="Chart 43">
            <a:extLst>
              <a:ext uri="{FF2B5EF4-FFF2-40B4-BE49-F238E27FC236}">
                <a16:creationId xmlns:a16="http://schemas.microsoft.com/office/drawing/2014/main" id="{4EB98CDA-B6C0-4A17-A7BB-8B3996B95D1E}"/>
              </a:ext>
            </a:extLst>
          </xdr:cNvPr>
          <xdr:cNvGraphicFramePr>
            <a:graphicFrameLocks/>
          </xdr:cNvGraphicFramePr>
        </xdr:nvGraphicFramePr>
        <xdr:xfrm>
          <a:off x="5444738" y="7664616"/>
          <a:ext cx="4363030" cy="4143848"/>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absolute">
    <xdr:from>
      <xdr:col>0</xdr:col>
      <xdr:colOff>309377</xdr:colOff>
      <xdr:row>74</xdr:row>
      <xdr:rowOff>98096</xdr:rowOff>
    </xdr:from>
    <xdr:to>
      <xdr:col>23</xdr:col>
      <xdr:colOff>493953</xdr:colOff>
      <xdr:row>97</xdr:row>
      <xdr:rowOff>70200</xdr:rowOff>
    </xdr:to>
    <xdr:grpSp>
      <xdr:nvGrpSpPr>
        <xdr:cNvPr id="52" name="Group 51">
          <a:extLst>
            <a:ext uri="{FF2B5EF4-FFF2-40B4-BE49-F238E27FC236}">
              <a16:creationId xmlns:a16="http://schemas.microsoft.com/office/drawing/2014/main" id="{FC693435-A93A-043B-9AFE-7CC388C076CD}"/>
            </a:ext>
          </a:extLst>
        </xdr:cNvPr>
        <xdr:cNvGrpSpPr/>
      </xdr:nvGrpSpPr>
      <xdr:grpSpPr>
        <a:xfrm>
          <a:off x="309377" y="13523810"/>
          <a:ext cx="14267969" cy="4144961"/>
          <a:chOff x="309377" y="13523810"/>
          <a:chExt cx="14267969" cy="4144961"/>
        </a:xfrm>
      </xdr:grpSpPr>
      <xdr:graphicFrame macro="">
        <xdr:nvGraphicFramePr>
          <xdr:cNvPr id="42" name="Chart 41">
            <a:extLst>
              <a:ext uri="{FF2B5EF4-FFF2-40B4-BE49-F238E27FC236}">
                <a16:creationId xmlns:a16="http://schemas.microsoft.com/office/drawing/2014/main" id="{7A938682-7AA3-412B-8203-0B2F925082BB}"/>
              </a:ext>
            </a:extLst>
          </xdr:cNvPr>
          <xdr:cNvGraphicFramePr>
            <a:graphicFrameLocks/>
          </xdr:cNvGraphicFramePr>
        </xdr:nvGraphicFramePr>
        <xdr:xfrm>
          <a:off x="309377" y="13523810"/>
          <a:ext cx="4363633" cy="4144961"/>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45" name="Chart 44">
            <a:extLst>
              <a:ext uri="{FF2B5EF4-FFF2-40B4-BE49-F238E27FC236}">
                <a16:creationId xmlns:a16="http://schemas.microsoft.com/office/drawing/2014/main" id="{0531281D-8614-4412-BD14-79D06A9FE472}"/>
              </a:ext>
            </a:extLst>
          </xdr:cNvPr>
          <xdr:cNvGraphicFramePr>
            <a:graphicFrameLocks/>
          </xdr:cNvGraphicFramePr>
        </xdr:nvGraphicFramePr>
        <xdr:xfrm>
          <a:off x="10213711" y="13523810"/>
          <a:ext cx="4363635" cy="4144961"/>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47" name="Chart 46">
            <a:extLst>
              <a:ext uri="{FF2B5EF4-FFF2-40B4-BE49-F238E27FC236}">
                <a16:creationId xmlns:a16="http://schemas.microsoft.com/office/drawing/2014/main" id="{A20A56FF-158F-4CC3-834E-E86D68E863AC}"/>
              </a:ext>
            </a:extLst>
          </xdr:cNvPr>
          <xdr:cNvGraphicFramePr>
            <a:graphicFrameLocks/>
          </xdr:cNvGraphicFramePr>
        </xdr:nvGraphicFramePr>
        <xdr:xfrm>
          <a:off x="5261544" y="13523810"/>
          <a:ext cx="4363634" cy="4144961"/>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editAs="absolute">
    <xdr:from>
      <xdr:col>0</xdr:col>
      <xdr:colOff>241576</xdr:colOff>
      <xdr:row>4</xdr:row>
      <xdr:rowOff>167583</xdr:rowOff>
    </xdr:from>
    <xdr:to>
      <xdr:col>2</xdr:col>
      <xdr:colOff>567943</xdr:colOff>
      <xdr:row>6</xdr:row>
      <xdr:rowOff>146700</xdr:rowOff>
    </xdr:to>
    <xdr:sp macro="" textlink="">
      <xdr:nvSpPr>
        <xdr:cNvPr id="54" name="TextBox 53">
          <a:extLst>
            <a:ext uri="{FF2B5EF4-FFF2-40B4-BE49-F238E27FC236}">
              <a16:creationId xmlns:a16="http://schemas.microsoft.com/office/drawing/2014/main" id="{0450FEA4-036B-4879-95F0-9F1F3002C31D}"/>
            </a:ext>
          </a:extLst>
        </xdr:cNvPr>
        <xdr:cNvSpPr txBox="1"/>
      </xdr:nvSpPr>
      <xdr:spPr>
        <a:xfrm>
          <a:off x="241576" y="902191"/>
          <a:ext cx="1546563" cy="346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Transport</a:t>
          </a:r>
          <a:r>
            <a:rPr lang="en-IN" sz="1100" baseline="0">
              <a:solidFill>
                <a:schemeClr val="bg1"/>
              </a:solidFill>
            </a:rPr>
            <a:t> Vehicle </a:t>
          </a:r>
          <a:endParaRPr lang="en-IN" sz="1100">
            <a:solidFill>
              <a:schemeClr val="bg1"/>
            </a:solidFill>
          </a:endParaRPr>
        </a:p>
      </xdr:txBody>
    </xdr:sp>
    <xdr:clientData/>
  </xdr:twoCellAnchor>
  <xdr:twoCellAnchor editAs="absolute">
    <xdr:from>
      <xdr:col>0</xdr:col>
      <xdr:colOff>605380</xdr:colOff>
      <xdr:row>2</xdr:row>
      <xdr:rowOff>133322</xdr:rowOff>
    </xdr:from>
    <xdr:to>
      <xdr:col>2</xdr:col>
      <xdr:colOff>474747</xdr:colOff>
      <xdr:row>5</xdr:row>
      <xdr:rowOff>163609</xdr:rowOff>
    </xdr:to>
    <xdr:sp macro="" textlink="'Pivot Table'!R79">
      <xdr:nvSpPr>
        <xdr:cNvPr id="55" name="Text Box 1">
          <a:extLst>
            <a:ext uri="{FF2B5EF4-FFF2-40B4-BE49-F238E27FC236}">
              <a16:creationId xmlns:a16="http://schemas.microsoft.com/office/drawing/2014/main" id="{43FD01C8-4FAB-46F8-AEF9-FB2173812BD1}"/>
            </a:ext>
          </a:extLst>
        </xdr:cNvPr>
        <xdr:cNvSpPr txBox="1">
          <a:spLocks noChangeArrowheads="1"/>
        </xdr:cNvSpPr>
      </xdr:nvSpPr>
      <xdr:spPr bwMode="auto">
        <a:xfrm>
          <a:off x="605380" y="500626"/>
          <a:ext cx="1089563" cy="581243"/>
        </a:xfrm>
        <a:prstGeom prst="rect">
          <a:avLst/>
        </a:prstGeom>
        <a:noFill/>
        <a:ln w="9525">
          <a:noFill/>
          <a:miter lim="800000"/>
          <a:headEnd/>
          <a:tailEnd/>
        </a:ln>
      </xdr:spPr>
      <xdr:txBody>
        <a:bodyPr vertOverflow="clip" wrap="square" lIns="36576" tIns="36576" rIns="0" bIns="0" anchor="t" upright="1"/>
        <a:lstStyle/>
        <a:p>
          <a:pPr algn="l" rtl="0">
            <a:defRPr sz="1000"/>
          </a:pPr>
          <a:fld id="{33DBF3F1-B2E0-4744-9C61-0629D6C7FCEE}"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599 k</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editAs="absolute">
    <xdr:from>
      <xdr:col>17</xdr:col>
      <xdr:colOff>286793</xdr:colOff>
      <xdr:row>2</xdr:row>
      <xdr:rowOff>170354</xdr:rowOff>
    </xdr:from>
    <xdr:to>
      <xdr:col>20</xdr:col>
      <xdr:colOff>324087</xdr:colOff>
      <xdr:row>7</xdr:row>
      <xdr:rowOff>98471</xdr:rowOff>
    </xdr:to>
    <mc:AlternateContent xmlns:mc="http://schemas.openxmlformats.org/markup-compatibility/2006">
      <mc:Choice xmlns:a14="http://schemas.microsoft.com/office/drawing/2010/main" Requires="a14">
        <xdr:graphicFrame macro="">
          <xdr:nvGraphicFramePr>
            <xdr:cNvPr id="43" name="district 1">
              <a:extLst>
                <a:ext uri="{FF2B5EF4-FFF2-40B4-BE49-F238E27FC236}">
                  <a16:creationId xmlns:a16="http://schemas.microsoft.com/office/drawing/2014/main" id="{48976206-70A1-46DD-8836-D73FA1C59ED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dr:sp macro="" textlink="">
          <xdr:nvSpPr>
            <xdr:cNvPr id="0" name=""/>
            <xdr:cNvSpPr>
              <a:spLocks noTextEdit="1"/>
            </xdr:cNvSpPr>
          </xdr:nvSpPr>
          <xdr:spPr>
            <a:xfrm>
              <a:off x="10696257" y="533211"/>
              <a:ext cx="1874259" cy="835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21</xdr:col>
      <xdr:colOff>102973</xdr:colOff>
      <xdr:row>2</xdr:row>
      <xdr:rowOff>178030</xdr:rowOff>
    </xdr:from>
    <xdr:to>
      <xdr:col>23</xdr:col>
      <xdr:colOff>88880</xdr:colOff>
      <xdr:row>7</xdr:row>
      <xdr:rowOff>97252</xdr:rowOff>
    </xdr:to>
    <mc:AlternateContent xmlns:mc="http://schemas.openxmlformats.org/markup-compatibility/2006">
      <mc:Choice xmlns:a14="http://schemas.microsoft.com/office/drawing/2010/main" Requires="a14">
        <xdr:graphicFrame macro="">
          <xdr:nvGraphicFramePr>
            <xdr:cNvPr id="46" name="fiscal_year 1">
              <a:extLst>
                <a:ext uri="{FF2B5EF4-FFF2-40B4-BE49-F238E27FC236}">
                  <a16:creationId xmlns:a16="http://schemas.microsoft.com/office/drawing/2014/main" id="{E0E2F6D9-AAF3-4115-B846-3CF63A952CE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iscal_year 1"/>
            </a:graphicData>
          </a:graphic>
        </xdr:graphicFrame>
      </mc:Choice>
      <mc:Fallback>
        <xdr:sp macro="" textlink="">
          <xdr:nvSpPr>
            <xdr:cNvPr id="0" name=""/>
            <xdr:cNvSpPr>
              <a:spLocks noTextEdit="1"/>
            </xdr:cNvSpPr>
          </xdr:nvSpPr>
          <xdr:spPr>
            <a:xfrm>
              <a:off x="12961723" y="540887"/>
              <a:ext cx="1210550" cy="826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158750</xdr:colOff>
      <xdr:row>2</xdr:row>
      <xdr:rowOff>26738</xdr:rowOff>
    </xdr:to>
    <xdr:grpSp>
      <xdr:nvGrpSpPr>
        <xdr:cNvPr id="15" name="Group 14">
          <a:extLst>
            <a:ext uri="{FF2B5EF4-FFF2-40B4-BE49-F238E27FC236}">
              <a16:creationId xmlns:a16="http://schemas.microsoft.com/office/drawing/2014/main" id="{08B2E731-BF05-3D4F-7567-0A36441C623B}"/>
            </a:ext>
          </a:extLst>
        </xdr:cNvPr>
        <xdr:cNvGrpSpPr/>
      </xdr:nvGrpSpPr>
      <xdr:grpSpPr>
        <a:xfrm>
          <a:off x="0" y="0"/>
          <a:ext cx="10513138" cy="389595"/>
          <a:chOff x="0" y="0"/>
          <a:chExt cx="9010650" cy="395038"/>
        </a:xfrm>
      </xdr:grpSpPr>
      <xdr:grpSp>
        <xdr:nvGrpSpPr>
          <xdr:cNvPr id="2" name="Group 1">
            <a:extLst>
              <a:ext uri="{FF2B5EF4-FFF2-40B4-BE49-F238E27FC236}">
                <a16:creationId xmlns:a16="http://schemas.microsoft.com/office/drawing/2014/main" id="{7237C717-0B23-4E74-9174-7CE70B5B9276}"/>
              </a:ext>
            </a:extLst>
          </xdr:cNvPr>
          <xdr:cNvGrpSpPr/>
        </xdr:nvGrpSpPr>
        <xdr:grpSpPr>
          <a:xfrm>
            <a:off x="0" y="0"/>
            <a:ext cx="9010650" cy="395038"/>
            <a:chOff x="26737" y="0"/>
            <a:chExt cx="8991934" cy="401054"/>
          </a:xfrm>
        </xdr:grpSpPr>
        <xdr:grpSp>
          <xdr:nvGrpSpPr>
            <xdr:cNvPr id="3" name="Group 2">
              <a:extLst>
                <a:ext uri="{FF2B5EF4-FFF2-40B4-BE49-F238E27FC236}">
                  <a16:creationId xmlns:a16="http://schemas.microsoft.com/office/drawing/2014/main" id="{283F64B6-0D18-7A18-C71D-9DAA7F5D4EDA}"/>
                </a:ext>
              </a:extLst>
            </xdr:cNvPr>
            <xdr:cNvGrpSpPr/>
          </xdr:nvGrpSpPr>
          <xdr:grpSpPr>
            <a:xfrm>
              <a:off x="26737" y="21209"/>
              <a:ext cx="8991934" cy="358635"/>
              <a:chOff x="88900" y="76200"/>
              <a:chExt cx="9026195" cy="304314"/>
            </a:xfrm>
          </xdr:grpSpPr>
          <xdr:sp macro="" textlink="">
            <xdr:nvSpPr>
              <xdr:cNvPr id="12" name="Rectangle 11">
                <a:extLst>
                  <a:ext uri="{FF2B5EF4-FFF2-40B4-BE49-F238E27FC236}">
                    <a16:creationId xmlns:a16="http://schemas.microsoft.com/office/drawing/2014/main" id="{CA0C38ED-6B92-370A-8D32-5D992BBE50AE}"/>
                  </a:ext>
                </a:extLst>
              </xdr:cNvPr>
              <xdr:cNvSpPr/>
            </xdr:nvSpPr>
            <xdr:spPr>
              <a:xfrm>
                <a:off x="88900" y="76200"/>
                <a:ext cx="9026195" cy="304314"/>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3" name="Picture 12">
                <a:extLst>
                  <a:ext uri="{FF2B5EF4-FFF2-40B4-BE49-F238E27FC236}">
                    <a16:creationId xmlns:a16="http://schemas.microsoft.com/office/drawing/2014/main" id="{B8C731B9-3149-7598-88C8-509E61870F3E}"/>
                  </a:ext>
                </a:extLst>
              </xdr:cNvPr>
              <xdr:cNvPicPr>
                <a:picLocks noChangeAspect="1"/>
              </xdr:cNvPicPr>
            </xdr:nvPicPr>
            <xdr:blipFill>
              <a:blip xmlns:r="http://schemas.openxmlformats.org/officeDocument/2006/relationships" r:embed="rId1" cstate="print">
                <a:alphaModFix amt="47000"/>
                <a:extLst>
                  <a:ext uri="{28A0092B-C50C-407E-A947-70E740481C1C}">
                    <a14:useLocalDpi xmlns:a14="http://schemas.microsoft.com/office/drawing/2010/main" val="0"/>
                  </a:ext>
                </a:extLst>
              </a:blip>
              <a:stretch>
                <a:fillRect/>
              </a:stretch>
            </xdr:blipFill>
            <xdr:spPr>
              <a:xfrm>
                <a:off x="88900" y="79376"/>
                <a:ext cx="490758" cy="297963"/>
              </a:xfrm>
              <a:prstGeom prst="rect">
                <a:avLst/>
              </a:prstGeom>
            </xdr:spPr>
          </xdr:pic>
        </xdr:grpSp>
        <xdr:sp macro="" textlink="">
          <xdr:nvSpPr>
            <xdr:cNvPr id="4" name="TextBox 3">
              <a:extLst>
                <a:ext uri="{FF2B5EF4-FFF2-40B4-BE49-F238E27FC236}">
                  <a16:creationId xmlns:a16="http://schemas.microsoft.com/office/drawing/2014/main" id="{F9F294C3-E3E5-9EB0-DC05-BCDA24487A4D}"/>
                </a:ext>
              </a:extLst>
            </xdr:cNvPr>
            <xdr:cNvSpPr txBox="1"/>
          </xdr:nvSpPr>
          <xdr:spPr>
            <a:xfrm>
              <a:off x="524488" y="0"/>
              <a:ext cx="2576986" cy="401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Times New Roman" panose="02020603050405020304" pitchFamily="18" charset="0"/>
                  <a:cs typeface="Times New Roman" panose="02020603050405020304" pitchFamily="18" charset="0"/>
                </a:rPr>
                <a:t>Telangana Growth Analysis</a:t>
              </a:r>
            </a:p>
          </xdr:txBody>
        </xdr:sp>
        <xdr:sp macro="" textlink="">
          <xdr:nvSpPr>
            <xdr:cNvPr id="5" name="TextBox 4">
              <a:hlinkClick xmlns:r="http://schemas.openxmlformats.org/officeDocument/2006/relationships" r:id="rId2" tooltip="Stamp"/>
              <a:extLst>
                <a:ext uri="{FF2B5EF4-FFF2-40B4-BE49-F238E27FC236}">
                  <a16:creationId xmlns:a16="http://schemas.microsoft.com/office/drawing/2014/main" id="{F74420A4-FDD7-8DE2-0041-3D0DCC8C559D}"/>
                </a:ext>
              </a:extLst>
            </xdr:cNvPr>
            <xdr:cNvSpPr txBox="1"/>
          </xdr:nvSpPr>
          <xdr:spPr>
            <a:xfrm>
              <a:off x="6115607"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Stamp</a:t>
              </a:r>
            </a:p>
          </xdr:txBody>
        </xdr:sp>
        <xdr:sp macro="" textlink="">
          <xdr:nvSpPr>
            <xdr:cNvPr id="6" name="TextBox 5">
              <a:hlinkClick xmlns:r="http://schemas.openxmlformats.org/officeDocument/2006/relationships" r:id="rId3" tooltip="Ts-Ipass"/>
              <a:extLst>
                <a:ext uri="{FF2B5EF4-FFF2-40B4-BE49-F238E27FC236}">
                  <a16:creationId xmlns:a16="http://schemas.microsoft.com/office/drawing/2014/main" id="{56B431CA-A848-259F-97BC-D1071774D3A3}"/>
                </a:ext>
              </a:extLst>
            </xdr:cNvPr>
            <xdr:cNvSpPr txBox="1"/>
          </xdr:nvSpPr>
          <xdr:spPr>
            <a:xfrm>
              <a:off x="8153400"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Ts-Ipass</a:t>
              </a:r>
            </a:p>
          </xdr:txBody>
        </xdr:sp>
        <xdr:sp macro="" textlink="">
          <xdr:nvSpPr>
            <xdr:cNvPr id="7" name="TextBox 6">
              <a:hlinkClick xmlns:r="http://schemas.openxmlformats.org/officeDocument/2006/relationships" r:id="rId4" tooltip="Transport"/>
              <a:extLst>
                <a:ext uri="{FF2B5EF4-FFF2-40B4-BE49-F238E27FC236}">
                  <a16:creationId xmlns:a16="http://schemas.microsoft.com/office/drawing/2014/main" id="{E68F8292-B614-81FE-2954-EAA71927D6FE}"/>
                </a:ext>
              </a:extLst>
            </xdr:cNvPr>
            <xdr:cNvSpPr txBox="1"/>
          </xdr:nvSpPr>
          <xdr:spPr>
            <a:xfrm>
              <a:off x="7029561" y="38768"/>
              <a:ext cx="871621" cy="27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Transport</a:t>
              </a:r>
            </a:p>
          </xdr:txBody>
        </xdr:sp>
        <xdr:sp macro="" textlink="">
          <xdr:nvSpPr>
            <xdr:cNvPr id="8" name="TextBox 7">
              <a:hlinkClick xmlns:r="http://schemas.openxmlformats.org/officeDocument/2006/relationships" r:id="rId5" tooltip="Open Data Telangana"/>
              <a:extLst>
                <a:ext uri="{FF2B5EF4-FFF2-40B4-BE49-F238E27FC236}">
                  <a16:creationId xmlns:a16="http://schemas.microsoft.com/office/drawing/2014/main" id="{1249086C-C3BD-681E-3F10-CA1FA27053DF}"/>
                </a:ext>
              </a:extLst>
            </xdr:cNvPr>
            <xdr:cNvSpPr txBox="1"/>
          </xdr:nvSpPr>
          <xdr:spPr>
            <a:xfrm>
              <a:off x="5201653" y="38768"/>
              <a:ext cx="66173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Browse </a:t>
              </a:r>
            </a:p>
          </xdr:txBody>
        </xdr:sp>
        <xdr:sp macro="" textlink="">
          <xdr:nvSpPr>
            <xdr:cNvPr id="9" name="Rectangle: Rounded Corners 8">
              <a:extLst>
                <a:ext uri="{FF2B5EF4-FFF2-40B4-BE49-F238E27FC236}">
                  <a16:creationId xmlns:a16="http://schemas.microsoft.com/office/drawing/2014/main" id="{E2E2A6D7-BF3C-C0DA-7F06-F63E8BF026E5}"/>
                </a:ext>
              </a:extLst>
            </xdr:cNvPr>
            <xdr:cNvSpPr/>
          </xdr:nvSpPr>
          <xdr:spPr>
            <a:xfrm>
              <a:off x="8276127" y="267606"/>
              <a:ext cx="198000" cy="53474"/>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 name="Graphic 9" descr="Internet with solid fill">
              <a:hlinkClick xmlns:r="http://schemas.openxmlformats.org/officeDocument/2006/relationships" r:id="rId5" tooltip="https://data.telangana.gov.in/"/>
              <a:extLst>
                <a:ext uri="{FF2B5EF4-FFF2-40B4-BE49-F238E27FC236}">
                  <a16:creationId xmlns:a16="http://schemas.microsoft.com/office/drawing/2014/main" id="{A0C88414-0373-05BD-B97C-18EBC9517E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999791" y="66845"/>
              <a:ext cx="220577" cy="220577"/>
            </a:xfrm>
            <a:prstGeom prst="rect">
              <a:avLst/>
            </a:prstGeom>
          </xdr:spPr>
        </xdr:pic>
        <xdr:pic>
          <xdr:nvPicPr>
            <xdr:cNvPr id="11" name="Picture 10">
              <a:extLst>
                <a:ext uri="{FF2B5EF4-FFF2-40B4-BE49-F238E27FC236}">
                  <a16:creationId xmlns:a16="http://schemas.microsoft.com/office/drawing/2014/main" id="{A98CAB38-65C9-D876-DD7F-B5B5531605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041489" y="53474"/>
              <a:ext cx="312981" cy="274053"/>
            </a:xfrm>
            <a:prstGeom prst="rect">
              <a:avLst/>
            </a:prstGeom>
          </xdr:spPr>
        </xdr:pic>
      </xdr:grpSp>
      <xdr:sp macro="" textlink="">
        <xdr:nvSpPr>
          <xdr:cNvPr id="14" name="TextBox 13">
            <a:hlinkClick xmlns:r="http://schemas.openxmlformats.org/officeDocument/2006/relationships" r:id="rId9" tooltip="Dashboard"/>
            <a:extLst>
              <a:ext uri="{FF2B5EF4-FFF2-40B4-BE49-F238E27FC236}">
                <a16:creationId xmlns:a16="http://schemas.microsoft.com/office/drawing/2014/main" id="{C0D2B7CF-F6C9-471E-B748-237F491F99F4}"/>
              </a:ext>
            </a:extLst>
          </xdr:cNvPr>
          <xdr:cNvSpPr txBox="1"/>
        </xdr:nvSpPr>
        <xdr:spPr>
          <a:xfrm>
            <a:off x="3721100" y="50800"/>
            <a:ext cx="967898"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Dashboard</a:t>
            </a:r>
          </a:p>
        </xdr:txBody>
      </xdr:sp>
    </xdr:grpSp>
    <xdr:clientData/>
  </xdr:twoCellAnchor>
  <xdr:twoCellAnchor editAs="absolute">
    <xdr:from>
      <xdr:col>0</xdr:col>
      <xdr:colOff>89184</xdr:colOff>
      <xdr:row>10</xdr:row>
      <xdr:rowOff>49494</xdr:rowOff>
    </xdr:from>
    <xdr:to>
      <xdr:col>9</xdr:col>
      <xdr:colOff>-1</xdr:colOff>
      <xdr:row>25</xdr:row>
      <xdr:rowOff>12405</xdr:rowOff>
    </xdr:to>
    <xdr:graphicFrame macro="">
      <xdr:nvGraphicFramePr>
        <xdr:cNvPr id="39" name="Chart 38">
          <a:extLst>
            <a:ext uri="{FF2B5EF4-FFF2-40B4-BE49-F238E27FC236}">
              <a16:creationId xmlns:a16="http://schemas.microsoft.com/office/drawing/2014/main" id="{AB4E3582-8292-4DEA-96F4-B84AA395C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9</xdr:col>
      <xdr:colOff>334047</xdr:colOff>
      <xdr:row>10</xdr:row>
      <xdr:rowOff>47185</xdr:rowOff>
    </xdr:from>
    <xdr:to>
      <xdr:col>17</xdr:col>
      <xdr:colOff>45666</xdr:colOff>
      <xdr:row>25</xdr:row>
      <xdr:rowOff>14713</xdr:rowOff>
    </xdr:to>
    <xdr:graphicFrame macro="">
      <xdr:nvGraphicFramePr>
        <xdr:cNvPr id="40" name="Chart 39">
          <a:extLst>
            <a:ext uri="{FF2B5EF4-FFF2-40B4-BE49-F238E27FC236}">
              <a16:creationId xmlns:a16="http://schemas.microsoft.com/office/drawing/2014/main" id="{7D6A038C-1590-4575-8069-086356922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0</xdr:col>
      <xdr:colOff>0</xdr:colOff>
      <xdr:row>28</xdr:row>
      <xdr:rowOff>109497</xdr:rowOff>
    </xdr:from>
    <xdr:to>
      <xdr:col>8</xdr:col>
      <xdr:colOff>177277</xdr:colOff>
      <xdr:row>43</xdr:row>
      <xdr:rowOff>15413</xdr:rowOff>
    </xdr:to>
    <xdr:graphicFrame macro="">
      <xdr:nvGraphicFramePr>
        <xdr:cNvPr id="47" name="Chart 40">
          <a:extLst>
            <a:ext uri="{FF2B5EF4-FFF2-40B4-BE49-F238E27FC236}">
              <a16:creationId xmlns:a16="http://schemas.microsoft.com/office/drawing/2014/main" id="{F357C337-A1F3-4E42-9AC9-94C0F089B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0</xdr:col>
      <xdr:colOff>269068</xdr:colOff>
      <xdr:row>3</xdr:row>
      <xdr:rowOff>27221</xdr:rowOff>
    </xdr:from>
    <xdr:to>
      <xdr:col>11</xdr:col>
      <xdr:colOff>43848</xdr:colOff>
      <xdr:row>7</xdr:row>
      <xdr:rowOff>15704</xdr:rowOff>
    </xdr:to>
    <xdr:grpSp>
      <xdr:nvGrpSpPr>
        <xdr:cNvPr id="17" name="Group 16">
          <a:extLst>
            <a:ext uri="{FF2B5EF4-FFF2-40B4-BE49-F238E27FC236}">
              <a16:creationId xmlns:a16="http://schemas.microsoft.com/office/drawing/2014/main" id="{AF701532-59A2-FF2F-D7B0-AC3BF332C356}"/>
            </a:ext>
          </a:extLst>
        </xdr:cNvPr>
        <xdr:cNvGrpSpPr/>
      </xdr:nvGrpSpPr>
      <xdr:grpSpPr>
        <a:xfrm>
          <a:off x="269068" y="571507"/>
          <a:ext cx="6474678" cy="714197"/>
          <a:chOff x="269068" y="584067"/>
          <a:chExt cx="6437395" cy="730945"/>
        </a:xfrm>
      </xdr:grpSpPr>
      <xdr:grpSp>
        <xdr:nvGrpSpPr>
          <xdr:cNvPr id="80" name="Group 17">
            <a:extLst>
              <a:ext uri="{FF2B5EF4-FFF2-40B4-BE49-F238E27FC236}">
                <a16:creationId xmlns:a16="http://schemas.microsoft.com/office/drawing/2014/main" id="{A7FB2C8B-AF3C-D7D0-2624-11A912A93E2C}"/>
              </a:ext>
            </a:extLst>
          </xdr:cNvPr>
          <xdr:cNvGrpSpPr/>
        </xdr:nvGrpSpPr>
        <xdr:grpSpPr>
          <a:xfrm>
            <a:off x="269068" y="584067"/>
            <a:ext cx="1889932" cy="730945"/>
            <a:chOff x="241576" y="438197"/>
            <a:chExt cx="1799860" cy="744674"/>
          </a:xfrm>
        </xdr:grpSpPr>
        <xdr:sp macro="" textlink="">
          <xdr:nvSpPr>
            <xdr:cNvPr id="81" name="Rectangle: Rounded Corners 34">
              <a:extLst>
                <a:ext uri="{FF2B5EF4-FFF2-40B4-BE49-F238E27FC236}">
                  <a16:creationId xmlns:a16="http://schemas.microsoft.com/office/drawing/2014/main" id="{EDC657DB-6DD5-884C-85B3-4B2231A9F84F}"/>
                </a:ext>
              </a:extLst>
            </xdr:cNvPr>
            <xdr:cNvSpPr/>
          </xdr:nvSpPr>
          <xdr:spPr>
            <a:xfrm>
              <a:off x="241576" y="441739"/>
              <a:ext cx="1799860" cy="702905"/>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2" name="TextBox 35">
              <a:extLst>
                <a:ext uri="{FF2B5EF4-FFF2-40B4-BE49-F238E27FC236}">
                  <a16:creationId xmlns:a16="http://schemas.microsoft.com/office/drawing/2014/main" id="{B8C8852B-FA11-5910-C04A-70858D76891D}"/>
                </a:ext>
              </a:extLst>
            </xdr:cNvPr>
            <xdr:cNvSpPr txBox="1"/>
          </xdr:nvSpPr>
          <xdr:spPr>
            <a:xfrm>
              <a:off x="391598" y="831419"/>
              <a:ext cx="1539710" cy="351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baseline="0">
                  <a:solidFill>
                    <a:schemeClr val="bg1"/>
                  </a:solidFill>
                </a:rPr>
                <a:t> Investment (Cr)</a:t>
              </a:r>
              <a:endParaRPr lang="en-IN" sz="1100">
                <a:solidFill>
                  <a:schemeClr val="bg1"/>
                </a:solidFill>
              </a:endParaRPr>
            </a:p>
          </xdr:txBody>
        </xdr:sp>
        <xdr:sp macro="" textlink="'Tipasspivot table'!AI2">
          <xdr:nvSpPr>
            <xdr:cNvPr id="83" name="Text Box 1">
              <a:extLst>
                <a:ext uri="{FF2B5EF4-FFF2-40B4-BE49-F238E27FC236}">
                  <a16:creationId xmlns:a16="http://schemas.microsoft.com/office/drawing/2014/main" id="{06E4C52A-D5ED-8FCF-EDD0-89F968CB824E}"/>
                </a:ext>
              </a:extLst>
            </xdr:cNvPr>
            <xdr:cNvSpPr txBox="1">
              <a:spLocks noChangeArrowheads="1"/>
            </xdr:cNvSpPr>
          </xdr:nvSpPr>
          <xdr:spPr bwMode="auto">
            <a:xfrm>
              <a:off x="551079" y="438197"/>
              <a:ext cx="1084735" cy="589684"/>
            </a:xfrm>
            <a:prstGeom prst="rect">
              <a:avLst/>
            </a:prstGeom>
            <a:noFill/>
            <a:ln w="9525">
              <a:noFill/>
              <a:miter lim="800000"/>
              <a:headEnd/>
              <a:tailEnd/>
            </a:ln>
          </xdr:spPr>
          <xdr:txBody>
            <a:bodyPr vertOverflow="clip" wrap="square" lIns="36576" tIns="36576" rIns="0" bIns="0" anchor="t" upright="1"/>
            <a:lstStyle/>
            <a:p>
              <a:pPr algn="l" rtl="0">
                <a:defRPr sz="1000"/>
              </a:pPr>
              <a:fld id="{C7EE5E3F-6854-4DAC-B355-2C0AFF2FE504}"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 99,133 </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72" name="Group 20">
            <a:extLst>
              <a:ext uri="{FF2B5EF4-FFF2-40B4-BE49-F238E27FC236}">
                <a16:creationId xmlns:a16="http://schemas.microsoft.com/office/drawing/2014/main" id="{20B15A6B-9CD2-D3C9-B6A4-88D5E6BED7F6}"/>
              </a:ext>
            </a:extLst>
          </xdr:cNvPr>
          <xdr:cNvGrpSpPr/>
        </xdr:nvGrpSpPr>
        <xdr:grpSpPr>
          <a:xfrm>
            <a:off x="2487753" y="587743"/>
            <a:ext cx="2084247" cy="723594"/>
            <a:chOff x="241576" y="424024"/>
            <a:chExt cx="1905172" cy="737032"/>
          </a:xfrm>
        </xdr:grpSpPr>
        <xdr:sp macro="" textlink="">
          <xdr:nvSpPr>
            <xdr:cNvPr id="73" name="Rectangle: Rounded Corners 25">
              <a:extLst>
                <a:ext uri="{FF2B5EF4-FFF2-40B4-BE49-F238E27FC236}">
                  <a16:creationId xmlns:a16="http://schemas.microsoft.com/office/drawing/2014/main" id="{BB40743D-6C0D-7830-F9D3-72106920A579}"/>
                </a:ext>
              </a:extLst>
            </xdr:cNvPr>
            <xdr:cNvSpPr/>
          </xdr:nvSpPr>
          <xdr:spPr>
            <a:xfrm>
              <a:off x="241576" y="441739"/>
              <a:ext cx="1799860" cy="702905"/>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4" name="TextBox 26">
              <a:extLst>
                <a:ext uri="{FF2B5EF4-FFF2-40B4-BE49-F238E27FC236}">
                  <a16:creationId xmlns:a16="http://schemas.microsoft.com/office/drawing/2014/main" id="{85D99B9C-D584-7E2F-9C8D-02CF5FBB81C0}"/>
                </a:ext>
              </a:extLst>
            </xdr:cNvPr>
            <xdr:cNvSpPr txBox="1"/>
          </xdr:nvSpPr>
          <xdr:spPr>
            <a:xfrm>
              <a:off x="405824" y="809604"/>
              <a:ext cx="1740924" cy="351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No</a:t>
              </a:r>
              <a:r>
                <a:rPr lang="en-IN" sz="1100" baseline="0">
                  <a:solidFill>
                    <a:schemeClr val="bg1"/>
                  </a:solidFill>
                </a:rPr>
                <a:t> of Employees</a:t>
              </a:r>
              <a:endParaRPr lang="en-IN" sz="1100">
                <a:solidFill>
                  <a:schemeClr val="bg1"/>
                </a:solidFill>
              </a:endParaRPr>
            </a:p>
          </xdr:txBody>
        </xdr:sp>
        <xdr:sp macro="" textlink="'Tipasspivot table'!AM2">
          <xdr:nvSpPr>
            <xdr:cNvPr id="75" name="Text Box 1">
              <a:extLst>
                <a:ext uri="{FF2B5EF4-FFF2-40B4-BE49-F238E27FC236}">
                  <a16:creationId xmlns:a16="http://schemas.microsoft.com/office/drawing/2014/main" id="{72E70881-7F3E-F190-3E2C-26913AF3C227}"/>
                </a:ext>
              </a:extLst>
            </xdr:cNvPr>
            <xdr:cNvSpPr txBox="1">
              <a:spLocks noChangeArrowheads="1"/>
            </xdr:cNvSpPr>
          </xdr:nvSpPr>
          <xdr:spPr bwMode="auto">
            <a:xfrm>
              <a:off x="740352" y="424024"/>
              <a:ext cx="1084735" cy="589684"/>
            </a:xfrm>
            <a:prstGeom prst="rect">
              <a:avLst/>
            </a:prstGeom>
            <a:noFill/>
            <a:ln w="9525">
              <a:noFill/>
              <a:miter lim="800000"/>
              <a:headEnd/>
              <a:tailEnd/>
            </a:ln>
          </xdr:spPr>
          <xdr:txBody>
            <a:bodyPr vertOverflow="clip" wrap="square" lIns="36576" tIns="36576" rIns="0" bIns="0" anchor="t" upright="1"/>
            <a:lstStyle/>
            <a:p>
              <a:pPr algn="l" rtl="0">
                <a:defRPr sz="1000"/>
              </a:pPr>
              <a:fld id="{122CDFEC-4CB3-433A-8A99-1B5FC735B2A9}" type="TxLink">
                <a:rPr lang="en-US" sz="2400" b="0" i="0" u="none" strike="noStrike" baseline="0">
                  <a:solidFill>
                    <a:schemeClr val="bg1"/>
                  </a:solidFill>
                  <a:latin typeface="Times New Roman" panose="02020603050405020304" pitchFamily="18" charset="0"/>
                  <a:ea typeface="Calibri"/>
                  <a:cs typeface="Times New Roman" panose="02020603050405020304" pitchFamily="18" charset="0"/>
                </a:rPr>
                <a:pPr algn="l" rtl="0">
                  <a:defRPr sz="1000"/>
                </a:pPr>
                <a:t>675 k</a:t>
              </a:fld>
              <a:endParaRPr lang="en-IN" sz="2400" b="0" i="0" u="none" strike="noStrike" baseline="0">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92" name="Group 20">
            <a:extLst>
              <a:ext uri="{FF2B5EF4-FFF2-40B4-BE49-F238E27FC236}">
                <a16:creationId xmlns:a16="http://schemas.microsoft.com/office/drawing/2014/main" id="{F80F30AA-4C57-493F-8CF8-8ACCF4F6C578}"/>
              </a:ext>
            </a:extLst>
          </xdr:cNvPr>
          <xdr:cNvGrpSpPr/>
        </xdr:nvGrpSpPr>
        <xdr:grpSpPr>
          <a:xfrm>
            <a:off x="4812676" y="587743"/>
            <a:ext cx="1893787" cy="723594"/>
            <a:chOff x="241576" y="424024"/>
            <a:chExt cx="1905172" cy="737032"/>
          </a:xfrm>
        </xdr:grpSpPr>
        <xdr:sp macro="" textlink="">
          <xdr:nvSpPr>
            <xdr:cNvPr id="93" name="Rectangle: Rounded Corners 25">
              <a:extLst>
                <a:ext uri="{FF2B5EF4-FFF2-40B4-BE49-F238E27FC236}">
                  <a16:creationId xmlns:a16="http://schemas.microsoft.com/office/drawing/2014/main" id="{07556E27-5AEB-52F6-5E5C-856E800EE7BD}"/>
                </a:ext>
              </a:extLst>
            </xdr:cNvPr>
            <xdr:cNvSpPr/>
          </xdr:nvSpPr>
          <xdr:spPr>
            <a:xfrm>
              <a:off x="241576" y="441739"/>
              <a:ext cx="1799860" cy="702905"/>
            </a:xfrm>
            <a:prstGeom prst="roundRect">
              <a:avLst/>
            </a:prstGeom>
            <a:gradFill flip="none" rotWithShape="1">
              <a:gsLst>
                <a:gs pos="5000">
                  <a:srgbClr val="1D1D3C"/>
                </a:gs>
                <a:gs pos="97000">
                  <a:srgbClr val="002060"/>
                </a:gs>
              </a:gsLst>
              <a:lin ang="0" scaled="1"/>
              <a:tileRect/>
            </a:gradFill>
            <a:ln>
              <a:solidFill>
                <a:srgbClr val="5FDEEB"/>
              </a:solidFill>
            </a:ln>
            <a:effectLst>
              <a:outerShdw blurRad="50800" dist="50800" dir="5400000" algn="ctr" rotWithShape="0">
                <a:srgbClr val="5FDEE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4" name="TextBox 26">
              <a:extLst>
                <a:ext uri="{FF2B5EF4-FFF2-40B4-BE49-F238E27FC236}">
                  <a16:creationId xmlns:a16="http://schemas.microsoft.com/office/drawing/2014/main" id="{A7F12513-B89A-F678-B4D4-C95205811AAF}"/>
                </a:ext>
              </a:extLst>
            </xdr:cNvPr>
            <xdr:cNvSpPr txBox="1"/>
          </xdr:nvSpPr>
          <xdr:spPr>
            <a:xfrm>
              <a:off x="405824" y="809604"/>
              <a:ext cx="1740924" cy="351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No</a:t>
              </a:r>
              <a:r>
                <a:rPr lang="en-IN" sz="1100" baseline="0">
                  <a:solidFill>
                    <a:schemeClr val="bg1"/>
                  </a:solidFill>
                </a:rPr>
                <a:t> of Employees</a:t>
              </a:r>
              <a:endParaRPr lang="en-IN" sz="1100">
                <a:solidFill>
                  <a:schemeClr val="bg1"/>
                </a:solidFill>
              </a:endParaRPr>
            </a:p>
          </xdr:txBody>
        </xdr:sp>
        <xdr:sp macro="" textlink="'Tipasspivot table'!AM2">
          <xdr:nvSpPr>
            <xdr:cNvPr id="95" name="Text Box 1">
              <a:extLst>
                <a:ext uri="{FF2B5EF4-FFF2-40B4-BE49-F238E27FC236}">
                  <a16:creationId xmlns:a16="http://schemas.microsoft.com/office/drawing/2014/main" id="{38B23EA1-6226-02C2-A2E0-961C1B20912C}"/>
                </a:ext>
              </a:extLst>
            </xdr:cNvPr>
            <xdr:cNvSpPr txBox="1">
              <a:spLocks noChangeArrowheads="1"/>
            </xdr:cNvSpPr>
          </xdr:nvSpPr>
          <xdr:spPr bwMode="auto">
            <a:xfrm>
              <a:off x="740352" y="424024"/>
              <a:ext cx="1084735" cy="589684"/>
            </a:xfrm>
            <a:prstGeom prst="rect">
              <a:avLst/>
            </a:prstGeom>
            <a:noFill/>
            <a:ln w="9525">
              <a:noFill/>
              <a:miter lim="800000"/>
              <a:headEnd/>
              <a:tailEnd/>
            </a:ln>
          </xdr:spPr>
          <xdr:txBody>
            <a:bodyPr vertOverflow="clip" wrap="square" lIns="36576" tIns="36576" rIns="0" bIns="0" anchor="t" upright="1"/>
            <a:lstStyle/>
            <a:p>
              <a:pPr algn="l" rtl="0">
                <a:defRPr sz="1000"/>
              </a:pPr>
              <a:r>
                <a:rPr lang="en-IN" sz="2400" b="0" i="0" u="none" strike="noStrike" baseline="0">
                  <a:solidFill>
                    <a:schemeClr val="bg1"/>
                  </a:solidFill>
                  <a:latin typeface="Times New Roman" panose="02020603050405020304" pitchFamily="18" charset="0"/>
                  <a:ea typeface="Calibri"/>
                  <a:cs typeface="Times New Roman" panose="02020603050405020304" pitchFamily="18" charset="0"/>
                </a:rPr>
                <a:t>  20 </a:t>
              </a:r>
            </a:p>
          </xdr:txBody>
        </xdr:sp>
      </xdr:grpSp>
    </xdr:grpSp>
    <xdr:clientData/>
  </xdr:twoCellAnchor>
  <xdr:twoCellAnchor editAs="absolute">
    <xdr:from>
      <xdr:col>9</xdr:col>
      <xdr:colOff>158751</xdr:colOff>
      <xdr:row>28</xdr:row>
      <xdr:rowOff>97189</xdr:rowOff>
    </xdr:from>
    <xdr:to>
      <xdr:col>16</xdr:col>
      <xdr:colOff>450380</xdr:colOff>
      <xdr:row>43</xdr:row>
      <xdr:rowOff>27721</xdr:rowOff>
    </xdr:to>
    <xdr:graphicFrame macro="">
      <xdr:nvGraphicFramePr>
        <xdr:cNvPr id="98" name="Chart 97">
          <a:extLst>
            <a:ext uri="{FF2B5EF4-FFF2-40B4-BE49-F238E27FC236}">
              <a16:creationId xmlns:a16="http://schemas.microsoft.com/office/drawing/2014/main" id="{BC674293-6A55-4D8B-9AEF-912112048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0</xdr:col>
      <xdr:colOff>61950</xdr:colOff>
      <xdr:row>45</xdr:row>
      <xdr:rowOff>39687</xdr:rowOff>
    </xdr:from>
    <xdr:to>
      <xdr:col>16</xdr:col>
      <xdr:colOff>577890</xdr:colOff>
      <xdr:row>59</xdr:row>
      <xdr:rowOff>168181</xdr:rowOff>
    </xdr:to>
    <xdr:graphicFrame macro="">
      <xdr:nvGraphicFramePr>
        <xdr:cNvPr id="99" name="Chart 98">
          <a:extLst>
            <a:ext uri="{FF2B5EF4-FFF2-40B4-BE49-F238E27FC236}">
              <a16:creationId xmlns:a16="http://schemas.microsoft.com/office/drawing/2014/main" id="{A54EA0A8-BEF1-409F-B520-13EDE2729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0</xdr:col>
      <xdr:colOff>315317</xdr:colOff>
      <xdr:row>63</xdr:row>
      <xdr:rowOff>53803</xdr:rowOff>
    </xdr:from>
    <xdr:to>
      <xdr:col>16</xdr:col>
      <xdr:colOff>557561</xdr:colOff>
      <xdr:row>78</xdr:row>
      <xdr:rowOff>21998</xdr:rowOff>
    </xdr:to>
    <xdr:grpSp>
      <xdr:nvGrpSpPr>
        <xdr:cNvPr id="21" name="Group 20">
          <a:extLst>
            <a:ext uri="{FF2B5EF4-FFF2-40B4-BE49-F238E27FC236}">
              <a16:creationId xmlns:a16="http://schemas.microsoft.com/office/drawing/2014/main" id="{BAF7E147-0156-CA1F-AA9A-4542A8AAED6C}"/>
            </a:ext>
          </a:extLst>
        </xdr:cNvPr>
        <xdr:cNvGrpSpPr/>
      </xdr:nvGrpSpPr>
      <xdr:grpSpPr>
        <a:xfrm>
          <a:off x="315317" y="11483803"/>
          <a:ext cx="9987550" cy="2689624"/>
          <a:chOff x="361781" y="11274718"/>
          <a:chExt cx="10324402" cy="2614028"/>
        </a:xfrm>
      </xdr:grpSpPr>
      <xdr:graphicFrame macro="">
        <xdr:nvGraphicFramePr>
          <xdr:cNvPr id="18" name="Chart 17">
            <a:extLst>
              <a:ext uri="{FF2B5EF4-FFF2-40B4-BE49-F238E27FC236}">
                <a16:creationId xmlns:a16="http://schemas.microsoft.com/office/drawing/2014/main" id="{9D2E1C78-ADD4-48BF-88EE-9F4F8180C907}"/>
              </a:ext>
            </a:extLst>
          </xdr:cNvPr>
          <xdr:cNvGraphicFramePr>
            <a:graphicFrameLocks/>
          </xdr:cNvGraphicFramePr>
        </xdr:nvGraphicFramePr>
        <xdr:xfrm>
          <a:off x="361781" y="11279331"/>
          <a:ext cx="4656862" cy="2604802"/>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19" name="Chart 18">
            <a:extLst>
              <a:ext uri="{FF2B5EF4-FFF2-40B4-BE49-F238E27FC236}">
                <a16:creationId xmlns:a16="http://schemas.microsoft.com/office/drawing/2014/main" id="{8F449629-190B-47AC-B8D1-2BC6C858B442}"/>
              </a:ext>
            </a:extLst>
          </xdr:cNvPr>
          <xdr:cNvGraphicFramePr>
            <a:graphicFrameLocks/>
          </xdr:cNvGraphicFramePr>
        </xdr:nvGraphicFramePr>
        <xdr:xfrm>
          <a:off x="6032501" y="11274718"/>
          <a:ext cx="4653682" cy="2614028"/>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editAs="absolute">
    <xdr:from>
      <xdr:col>11</xdr:col>
      <xdr:colOff>335139</xdr:colOff>
      <xdr:row>2</xdr:row>
      <xdr:rowOff>158750</xdr:rowOff>
    </xdr:from>
    <xdr:to>
      <xdr:col>14</xdr:col>
      <xdr:colOff>344285</xdr:colOff>
      <xdr:row>7</xdr:row>
      <xdr:rowOff>116891</xdr:rowOff>
    </xdr:to>
    <mc:AlternateContent xmlns:mc="http://schemas.openxmlformats.org/markup-compatibility/2006">
      <mc:Choice xmlns:a14="http://schemas.microsoft.com/office/drawing/2010/main" Requires="a14">
        <xdr:graphicFrame macro="">
          <xdr:nvGraphicFramePr>
            <xdr:cNvPr id="24" name="district 3">
              <a:extLst>
                <a:ext uri="{FF2B5EF4-FFF2-40B4-BE49-F238E27FC236}">
                  <a16:creationId xmlns:a16="http://schemas.microsoft.com/office/drawing/2014/main" id="{EE588303-F4F0-49DB-B615-B403238194D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trict 3"/>
            </a:graphicData>
          </a:graphic>
        </xdr:graphicFrame>
      </mc:Choice>
      <mc:Fallback>
        <xdr:sp macro="" textlink="">
          <xdr:nvSpPr>
            <xdr:cNvPr id="0" name=""/>
            <xdr:cNvSpPr>
              <a:spLocks noTextEdit="1"/>
            </xdr:cNvSpPr>
          </xdr:nvSpPr>
          <xdr:spPr>
            <a:xfrm>
              <a:off x="7035037" y="521607"/>
              <a:ext cx="1836391" cy="865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151142</xdr:colOff>
      <xdr:row>3</xdr:row>
      <xdr:rowOff>2488</xdr:rowOff>
    </xdr:from>
    <xdr:to>
      <xdr:col>17</xdr:col>
      <xdr:colOff>118285</xdr:colOff>
      <xdr:row>7</xdr:row>
      <xdr:rowOff>128123</xdr:rowOff>
    </xdr:to>
    <mc:AlternateContent xmlns:mc="http://schemas.openxmlformats.org/markup-compatibility/2006">
      <mc:Choice xmlns:a14="http://schemas.microsoft.com/office/drawing/2010/main" Requires="a14">
        <xdr:graphicFrame macro="">
          <xdr:nvGraphicFramePr>
            <xdr:cNvPr id="25" name="fiscal_year 3">
              <a:extLst>
                <a:ext uri="{FF2B5EF4-FFF2-40B4-BE49-F238E27FC236}">
                  <a16:creationId xmlns:a16="http://schemas.microsoft.com/office/drawing/2014/main" id="{8E04D8DB-9C80-4F2F-8B5A-15772891BFB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iscal_year 3"/>
            </a:graphicData>
          </a:graphic>
        </xdr:graphicFrame>
      </mc:Choice>
      <mc:Fallback>
        <xdr:sp macro="" textlink="">
          <xdr:nvSpPr>
            <xdr:cNvPr id="0" name=""/>
            <xdr:cNvSpPr>
              <a:spLocks noTextEdit="1"/>
            </xdr:cNvSpPr>
          </xdr:nvSpPr>
          <xdr:spPr>
            <a:xfrm>
              <a:off x="9287366" y="546774"/>
              <a:ext cx="1185307" cy="851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3402776" backgroundQuery="1" createdVersion="8" refreshedVersion="8" minRefreshableVersion="3" recordCount="0" supportSubquery="1" supportAdvancedDrill="1" xr:uid="{01C6D87F-42EF-4A11-A5BA-F0F67259D7F1}">
  <cacheSource type="external" connectionId="7"/>
  <cacheFields count="6">
    <cacheField name="[Fact_Stamp].[FY].[FY]" caption="FY" numFmtId="0" hierarchy="10" level="1">
      <sharedItems count="2">
        <s v="2021"/>
        <s v="2022"/>
      </sharedItems>
    </cacheField>
    <cacheField name="[Fact_Stamp].[district].[district]" caption="district" numFmtId="0" hierarchy="7" level="1">
      <sharedItems count="32">
        <s v="Adilabad"/>
        <s v="Bhadradri Kothagudem"/>
        <s v="Hanumakonda"/>
        <s v="Hyderabad"/>
        <s v="Jagtial"/>
        <s v="Jangoan"/>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Stamp].[district].&amp;[Adilabad]"/>
            <x15:cachedUniqueName index="1" name="[Fact_Stamp].[district].&amp;[Bhadradri Kothagudem]"/>
            <x15:cachedUniqueName index="2" name="[Fact_Stamp].[district].&amp;[Hanumakonda]"/>
            <x15:cachedUniqueName index="3" name="[Fact_Stamp].[district].&amp;[Hyderabad]"/>
            <x15:cachedUniqueName index="4" name="[Fact_Stamp].[district].&amp;[Jagtial]"/>
            <x15:cachedUniqueName index="5" name="[Fact_Stamp].[district].&amp;[Jangoan]"/>
            <x15:cachedUniqueName index="6" name="[Fact_Stamp].[district].&amp;[Jogulamba Gadwal]"/>
            <x15:cachedUniqueName index="7" name="[Fact_Stamp].[district].&amp;[Kamareddy]"/>
            <x15:cachedUniqueName index="8" name="[Fact_Stamp].[district].&amp;[Karimnagar]"/>
            <x15:cachedUniqueName index="9" name="[Fact_Stamp].[district].&amp;[Khammam]"/>
            <x15:cachedUniqueName index="10" name="[Fact_Stamp].[district].&amp;[Kumurambheem Asifabad]"/>
            <x15:cachedUniqueName index="11" name="[Fact_Stamp].[district].&amp;[Mahabubabad]"/>
            <x15:cachedUniqueName index="12" name="[Fact_Stamp].[district].&amp;[Mahabubnagar]"/>
            <x15:cachedUniqueName index="13" name="[Fact_Stamp].[district].&amp;[Mancherial]"/>
            <x15:cachedUniqueName index="14" name="[Fact_Stamp].[district].&amp;[Medak]"/>
            <x15:cachedUniqueName index="15" name="[Fact_Stamp].[district].&amp;[Medchal_Malkajgiri]"/>
            <x15:cachedUniqueName index="16" name="[Fact_Stamp].[district].&amp;[Mulugu]"/>
            <x15:cachedUniqueName index="17" name="[Fact_Stamp].[district].&amp;[Nagarkurnool]"/>
            <x15:cachedUniqueName index="18" name="[Fact_Stamp].[district].&amp;[Nalgonda]"/>
            <x15:cachedUniqueName index="19" name="[Fact_Stamp].[district].&amp;[Narayanpet]"/>
            <x15:cachedUniqueName index="20" name="[Fact_Stamp].[district].&amp;[Nirmal]"/>
            <x15:cachedUniqueName index="21" name="[Fact_Stamp].[district].&amp;[Nizamabad]"/>
            <x15:cachedUniqueName index="22" name="[Fact_Stamp].[district].&amp;[Peddapalli]"/>
            <x15:cachedUniqueName index="23" name="[Fact_Stamp].[district].&amp;[Rajanna Sircilla]"/>
            <x15:cachedUniqueName index="24" name="[Fact_Stamp].[district].&amp;[Rangareddy]"/>
            <x15:cachedUniqueName index="25" name="[Fact_Stamp].[district].&amp;[Sangareddy]"/>
            <x15:cachedUniqueName index="26" name="[Fact_Stamp].[district].&amp;[Siddipet]"/>
            <x15:cachedUniqueName index="27" name="[Fact_Stamp].[district].&amp;[Suryapet]"/>
            <x15:cachedUniqueName index="28" name="[Fact_Stamp].[district].&amp;[Vikarabad]"/>
            <x15:cachedUniqueName index="29" name="[Fact_Stamp].[district].&amp;[Wanaparthy]"/>
            <x15:cachedUniqueName index="30" name="[Fact_Stamp].[district].&amp;[Warangal]"/>
            <x15:cachedUniqueName index="31" name="[Fact_Stamp].[district].&amp;[Yadadri Bhuvanagiri]"/>
          </x15:cachedUniqueNames>
        </ext>
      </extLst>
    </cacheField>
    <cacheField name="[Fact_Stamp].[Segment].[Segment]" caption="Segment" numFmtId="0" hierarchy="17" level="1">
      <sharedItems containsSemiMixedTypes="0" containsNonDate="0" containsString="0"/>
    </cacheField>
    <cacheField name="[Measures].[Net_Doc_Revenue]" caption="Net_Doc_Revenue" numFmtId="0" hierarchy="86" level="32767"/>
    <cacheField name="[Measures].[Net_Estamp_Revenue]" caption="Net_Estamp_Revenue" numFmtId="0" hierarchy="91"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2" memberValueDatatype="7" unbalanced="0"/>
    <cacheHierarchy uniqueName="[Dim_Date].[Mmm]" caption="Mmm" attribute="1" defaultMemberUniqueName="[Dim_Date].[Mmm].[All]" allUniqueName="[Dim_Date].[Mmm].[All]" dimensionUniqueName="[Dim_Date]" displayFolder="" count="2" memberValueDatatype="130" unbalanced="0"/>
    <cacheHierarchy uniqueName="[Dim_Date].[quarter]" caption="quarter" attribute="1" defaultMemberUniqueName="[Dim_Date].[quarter].[All]" allUniqueName="[Dim_Date].[quarter].[All]" dimensionUniqueName="[Dim_Date]" displayFolder="" count="2"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5"/>
      </fieldsUsage>
    </cacheHierarchy>
    <cacheHierarchy uniqueName="[Dim_District].[dist_code]" caption="dist_code" attribute="1" defaultMemberUniqueName="[Dim_District].[dist_code].[All]" allUniqueName="[Dim_District].[dist_code].[All]" dimensionUniqueName="[Dim_District]" displayFolder="" count="2"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2"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1"/>
      </fieldsUsage>
    </cacheHierarchy>
    <cacheHierarchy uniqueName="[Fact_Stamp].[month]" caption="month" attribute="1" time="1" defaultMemberUniqueName="[Fact_Stamp].[month].[All]" allUniqueName="[Fact_Stamp].[month].[All]" dimensionUniqueName="[Fact_Stamp]" displayFolder="" count="2" memberValueDatatype="7" unbalanced="0"/>
    <cacheHierarchy uniqueName="[Fact_Stamp].[Month Name]" caption="Month Name" attribute="1" defaultMemberUniqueName="[Fact_Stamp].[Month Name].[All]" allUniqueName="[Fact_Stamp].[Month Name].[All]" dimensionUniqueName="[Fact_Stamp]" displayFolder="" count="2"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0"/>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2"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2"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2"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2" memberValueDatatype="20" unbalanced="0"/>
    <cacheHierarchy uniqueName="[Fact_Stamp].[Total Count]" caption="Total Count" attribute="1" defaultMemberUniqueName="[Fact_Stamp].[Total Count].[All]" allUniqueName="[Fact_Stamp].[Total Count].[All]" dimensionUniqueName="[Fact_Stamp]" displayFolder="" count="2" memberValueDatatype="130" unbalanced="0"/>
    <cacheHierarchy uniqueName="[Fact_Stamp].[Total Revenue]" caption="Total Revenue" attribute="1" defaultMemberUniqueName="[Fact_Stamp].[Total Revenue].[All]" allUniqueName="[Fact_Stamp].[Total Revenue].[All]" dimensionUniqueName="[Fact_Stamp]" displayFolder="" count="2" memberValueDatatype="130" unbalanced="0"/>
    <cacheHierarchy uniqueName="[Fact_Stamp].[Segment]" caption="Segment" attribute="1" defaultMemberUniqueName="[Fact_Stamp].[Segment].[All]" allUniqueName="[Fact_Stamp].[Segment].[All]" dimensionUniqueName="[Fact_Stamp]" displayFolder="" count="2" memberValueDatatype="130" unbalanced="0">
      <fieldsUsage count="2">
        <fieldUsage x="-1"/>
        <fieldUsage x="2"/>
      </fieldsUsage>
    </cacheHierarchy>
    <cacheHierarchy uniqueName="[Fact_Stamp].[month (Year)]" caption="month (Year)" attribute="1" defaultMemberUniqueName="[Fact_Stamp].[month (Year)].[All]" allUniqueName="[Fact_Stamp].[month (Year)].[All]" dimensionUniqueName="[Fact_Stamp]" displayFolder="" count="2" memberValueDatatype="130" unbalanced="0"/>
    <cacheHierarchy uniqueName="[Fact_Stamp].[month (Quarter)]" caption="month (Quarter)" attribute="1" defaultMemberUniqueName="[Fact_Stamp].[month (Quarter)].[All]" allUniqueName="[Fact_Stamp].[month (Quarter)].[All]" dimensionUniqueName="[Fact_Stamp]" displayFolder="" count="2" memberValueDatatype="130" unbalanced="0"/>
    <cacheHierarchy uniqueName="[Fact_Stamp].[month (Month)]" caption="month (Month)" attribute="1" defaultMemberUniqueName="[Fact_Stamp].[month (Month)].[All]" allUniqueName="[Fact_Stamp].[month (Month)].[All]" dimensionUniqueName="[Fact_Stamp]" displayFolder="" count="2" memberValueDatatype="130" unbalanced="0"/>
    <cacheHierarchy uniqueName="[Fact_Transport].[dist_code]" caption="dist_code" attribute="1" defaultMemberUniqueName="[Fact_Transport].[dist_code].[All]" allUniqueName="[Fact_Transport].[dist_code].[All]" dimensionUniqueName="[Fact_Transport]" displayFolder="" count="2"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cacheHierarchy uniqueName="[Fact_Transport].[month]" caption="month" attribute="1" time="1" defaultMemberUniqueName="[Fact_Transport].[month].[All]" allUniqueName="[Fact_Transport].[month].[All]" dimensionUniqueName="[Fact_Transport]" displayFolder="" count="2"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2" memberValueDatatype="7" unbalanced="0"/>
    <cacheHierarchy uniqueName="[Fact_Transport].[Month Name]" caption="Month Name" attribute="1" defaultMemberUniqueName="[Fact_Transport].[Month Name].[All]" allUniqueName="[Fact_Transport].[Month Name].[All]" dimensionUniqueName="[Fact_Transport]" displayFolder="" count="2"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2"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2"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2"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2"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2"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2"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2"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2"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2"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2"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2"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2"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2"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2"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2"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2" memberValueDatatype="20" unbalanced="0"/>
    <cacheHierarchy uniqueName="[Fact_Transport].[month (Year)]" caption="month (Year)" attribute="1" defaultMemberUniqueName="[Fact_Transport].[month (Year)].[All]" allUniqueName="[Fact_Transport].[month (Year)].[All]" dimensionUniqueName="[Fact_Transport]" displayFolder="" count="2" memberValueDatatype="130" unbalanced="0"/>
    <cacheHierarchy uniqueName="[Fact_Transport].[month (Quarter)]" caption="month (Quarter)" attribute="1" defaultMemberUniqueName="[Fact_Transport].[month (Quarter)].[All]" allUniqueName="[Fact_Transport].[month (Quarter)].[All]" dimensionUniqueName="[Fact_Transport]" displayFolder="" count="2" memberValueDatatype="130" unbalanced="0"/>
    <cacheHierarchy uniqueName="[Fact_Transport].[month (Month)]" caption="month (Month)" attribute="1" defaultMemberUniqueName="[Fact_Transport].[month (Month)].[All]" allUniqueName="[Fact_Transport].[month (Month)].[All]" dimensionUniqueName="[Fact_Transport]" displayFolder="" count="2" memberValueDatatype="130" unbalanced="0"/>
    <cacheHierarchy uniqueName="[Fact_Transport].[Vehicle sold]" caption="Vehicle sold" attribute="1" defaultMemberUniqueName="[Fact_Transport].[Vehicle sold].[All]" allUniqueName="[Fact_Transport].[Vehicle sold].[All]" dimensionUniqueName="[Fact_Transport]" displayFolder="" count="2"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2"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2"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2" memberValueDatatype="130" unbalanced="0"/>
    <cacheHierarchy uniqueName="[Fact_TSIpass].[dist_code]" caption="dist_code" attribute="1" defaultMemberUniqueName="[Fact_TSIpass].[dist_code].[All]" allUniqueName="[Fact_TSIpass].[dist_code].[All]" dimensionUniqueName="[Fact_TSIpass]" displayFolder="" count="2"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cacheHierarchy uniqueName="[Fact_TSIpass].[month]" caption="month" attribute="1" time="1" defaultMemberUniqueName="[Fact_TSIpass].[month].[All]" allUniqueName="[Fact_TSIpass].[month].[All]" dimensionUniqueName="[Fact_TSIpass]" displayFolder="" count="2" memberValueDatatype="7" unbalanced="0"/>
    <cacheHierarchy uniqueName="[Fact_TSIpass].[Month Name]" caption="Month Name" attribute="1" defaultMemberUniqueName="[Fact_TSIpass].[Month Name].[All]" allUniqueName="[Fact_TSIpass].[Month Name].[All]" dimensionUniqueName="[Fact_TSIpass]" displayFolder="" count="2" memberValueDatatype="130" unbalanced="0"/>
    <cacheHierarchy uniqueName="[Fact_TSIpass].[FYtpass]" caption="FYtpass" attribute="1" defaultMemberUniqueName="[Fact_TSIpass].[FYtpass].[All]" allUniqueName="[Fact_TSIpass].[FYtpass].[All]" dimensionUniqueName="[Fact_TSIpass]" displayFolder="" count="2" memberValueDatatype="130" unbalanced="0"/>
    <cacheHierarchy uniqueName="[Fact_TSIpass].[Start of Month]" caption="Start of Month" attribute="1" time="1" defaultMemberUniqueName="[Fact_TSIpass].[Start of Month].[All]" allUniqueName="[Fact_TSIpass].[Start of Month].[All]" dimensionUniqueName="[Fact_TSIpass]" displayFolder="" count="2" memberValueDatatype="7" unbalanced="0"/>
    <cacheHierarchy uniqueName="[Fact_TSIpass].[sector]" caption="sector" attribute="1" defaultMemberUniqueName="[Fact_TSIpass].[sector].[All]" allUniqueName="[Fact_TSIpass].[sector].[All]" dimensionUniqueName="[Fact_TSIpass]" displayFolder="" count="2" memberValueDatatype="130" unbalanced="0"/>
    <cacheHierarchy uniqueName="[Fact_TSIpass].[investment in cr]" caption="investment in cr" attribute="1" defaultMemberUniqueName="[Fact_TSIpass].[investment in cr].[All]" allUniqueName="[Fact_TSIpass].[investment in cr].[All]" dimensionUniqueName="[Fact_TSIpass]" displayFolder="" count="2"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2" memberValueDatatype="20" unbalanced="0"/>
    <cacheHierarchy uniqueName="[Fact_Stamp].[month (Month Index)]" caption="month (Month Index)" attribute="1" defaultMemberUniqueName="[Fact_Stamp].[month (Month Index)].[All]" allUniqueName="[Fact_Stamp].[month (Month Index)].[All]" dimensionUniqueName="[Fact_Stamp]" displayFolder="" count="2"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2"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2"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oneField="1">
      <fieldsUsage count="1">
        <fieldUsage x="3"/>
      </fieldsUsage>
    </cacheHierarchy>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oneField="1">
      <fieldsUsage count="1">
        <fieldUsage x="4"/>
      </fieldsUsage>
    </cacheHierarchy>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8148148" backgroundQuery="1" createdVersion="8" refreshedVersion="8" minRefreshableVersion="3" recordCount="0" supportSubquery="1" supportAdvancedDrill="1" xr:uid="{8E1D25EA-4FEC-4063-8F9A-4BE886EA628F}">
  <cacheSource type="external" connectionId="7"/>
  <cacheFields count="6">
    <cacheField name="[Fact_Transport].[district].[district]" caption="district" numFmtId="0" hierarchy="22" level="1">
      <sharedItems count="30">
        <s v="Adilabad"/>
        <s v="Bhadradri Kothagudem"/>
        <s v="Hyderabad"/>
        <s v="Jagtial"/>
        <s v="Jangoan"/>
        <s v="Jayashankar Bhupalpally"/>
        <s v="Jogulamba Gadwal"/>
        <s v="Kamareddy"/>
        <s v="Karimnagar"/>
        <s v="Khammam"/>
        <s v="Kumurambheem Asifabad"/>
        <s v="Mahabubabad"/>
        <s v="Mahabubnagar"/>
        <s v="Mancherial"/>
        <s v="Medak"/>
        <s v="Medchal_Malkajgiri"/>
        <s v="Nagarkurnool"/>
        <s v="Nalgonda"/>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Transport].[district].&amp;[Adilabad]"/>
            <x15:cachedUniqueName index="1" name="[Fact_Transport].[district].&amp;[Bhadradri Kothagudem]"/>
            <x15:cachedUniqueName index="2" name="[Fact_Transport].[district].&amp;[Hyderabad]"/>
            <x15:cachedUniqueName index="3" name="[Fact_Transport].[district].&amp;[Jagtial]"/>
            <x15:cachedUniqueName index="4" name="[Fact_Transport].[district].&amp;[Jangoan]"/>
            <x15:cachedUniqueName index="5" name="[Fact_Transport].[district].&amp;[Jayashankar Bhupalpally]"/>
            <x15:cachedUniqueName index="6" name="[Fact_Transport].[district].&amp;[Jogulamba Gadwal]"/>
            <x15:cachedUniqueName index="7" name="[Fact_Transport].[district].&amp;[Kamareddy]"/>
            <x15:cachedUniqueName index="8" name="[Fact_Transport].[district].&amp;[Karimnagar]"/>
            <x15:cachedUniqueName index="9" name="[Fact_Transport].[district].&amp;[Khammam]"/>
            <x15:cachedUniqueName index="10" name="[Fact_Transport].[district].&amp;[Kumurambheem Asifabad]"/>
            <x15:cachedUniqueName index="11" name="[Fact_Transport].[district].&amp;[Mahabubabad]"/>
            <x15:cachedUniqueName index="12" name="[Fact_Transport].[district].&amp;[Mahabubnagar]"/>
            <x15:cachedUniqueName index="13" name="[Fact_Transport].[district].&amp;[Mancherial]"/>
            <x15:cachedUniqueName index="14" name="[Fact_Transport].[district].&amp;[Medak]"/>
            <x15:cachedUniqueName index="15" name="[Fact_Transport].[district].&amp;[Medchal_Malkajgiri]"/>
            <x15:cachedUniqueName index="16" name="[Fact_Transport].[district].&amp;[Nagarkurnool]"/>
            <x15:cachedUniqueName index="17" name="[Fact_Transport].[district].&amp;[Nalgonda]"/>
            <x15:cachedUniqueName index="18" name="[Fact_Transport].[district].&amp;[Nirmal]"/>
            <x15:cachedUniqueName index="19" name="[Fact_Transport].[district].&amp;[Nizamabad]"/>
            <x15:cachedUniqueName index="20" name="[Fact_Transport].[district].&amp;[Peddapalli]"/>
            <x15:cachedUniqueName index="21" name="[Fact_Transport].[district].&amp;[Rajanna Sircilla]"/>
            <x15:cachedUniqueName index="22" name="[Fact_Transport].[district].&amp;[Rangareddy]"/>
            <x15:cachedUniqueName index="23" name="[Fact_Transport].[district].&amp;[Sangareddy]"/>
            <x15:cachedUniqueName index="24" name="[Fact_Transport].[district].&amp;[Siddipet]"/>
            <x15:cachedUniqueName index="25" name="[Fact_Transport].[district].&amp;[Suryapet]"/>
            <x15:cachedUniqueName index="26" name="[Fact_Transport].[district].&amp;[Vikarabad]"/>
            <x15:cachedUniqueName index="27" name="[Fact_Transport].[district].&amp;[Wanaparthy]"/>
            <x15:cachedUniqueName index="28" name="[Fact_Transport].[district].&amp;[Warangal]"/>
            <x15:cachedUniqueName index="29" name="[Fact_Transport].[district].&amp;[Yadadri Bhuvanagiri]"/>
          </x15:cachedUniqueNames>
        </ext>
      </extLst>
    </cacheField>
    <cacheField name="[Fact_Transport].[Fytrans].[Fytrans]" caption="Fytrans" numFmtId="0" hierarchy="26" level="1">
      <sharedItems count="2">
        <s v="2021"/>
        <s v="2022"/>
      </sharedItems>
      <extLst>
        <ext xmlns:x15="http://schemas.microsoft.com/office/spreadsheetml/2010/11/main" uri="{4F2E5C28-24EA-4eb8-9CBF-B6C8F9C3D259}">
          <x15:cachedUniqueNames>
            <x15:cachedUniqueName index="0" name="[Fact_Transport].[Fytrans].&amp;[2021]"/>
            <x15:cachedUniqueName index="1" name="[Fact_Transport].[Fytrans].&amp;[2022]"/>
          </x15:cachedUniqueNames>
        </ext>
      </extLst>
    </cacheField>
    <cacheField name="[Measures].[PetrolFT]" caption="PetrolFT" numFmtId="0" hierarchy="104" level="32767"/>
    <cacheField name="[Measures].[DieselPT]" caption="DieselPT" numFmtId="0" hierarchy="105" level="32767"/>
    <cacheField name="[Measures].[ElectricPT]" caption="ElectricPT" numFmtId="0" hierarchy="106"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5"/>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fieldsUsage count="2">
        <fieldUsage x="-1"/>
        <fieldUsage x="0"/>
      </fieldsUsage>
    </cacheHierarchy>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1"/>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oneField="1">
      <fieldsUsage count="1">
        <fieldUsage x="2"/>
      </fieldsUsage>
    </cacheHierarchy>
    <cacheHierarchy uniqueName="[Measures].[DieselPT]" caption="DieselPT" measure="1" displayFolder="" measureGroup="Fact_Transport" count="0" oneField="1">
      <fieldsUsage count="1">
        <fieldUsage x="3"/>
      </fieldsUsage>
    </cacheHierarchy>
    <cacheHierarchy uniqueName="[Measures].[ElectricPT]" caption="ElectricPT" measure="1" displayFolder="" measureGroup="Fact_Transport" count="0" oneField="1">
      <fieldsUsage count="1">
        <fieldUsage x="4"/>
      </fieldsUsage>
    </cacheHierarchy>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8726849" backgroundQuery="1" createdVersion="8" refreshedVersion="8" minRefreshableVersion="3" recordCount="0" supportSubquery="1" supportAdvancedDrill="1" xr:uid="{5650F87E-A503-488D-8223-9D6C2E1E1953}">
  <cacheSource type="external" connectionId="7"/>
  <cacheFields count="7">
    <cacheField name="[Fact_Stamp].[FY].[FY]" caption="FY" numFmtId="0" hierarchy="10" level="1">
      <sharedItems count="2">
        <s v="2021"/>
        <s v="2022"/>
      </sharedItems>
    </cacheField>
    <cacheField name="[Fact_Stamp].[district].[district]" caption="district" numFmtId="0" hierarchy="7" level="1">
      <sharedItems count="5">
        <s v="Hanumakonda"/>
        <s v="Hyderabad"/>
        <s v="Medchal_Malkajgiri"/>
        <s v="Rangareddy"/>
        <s v="Sangareddy"/>
      </sharedItems>
      <extLst>
        <ext xmlns:x15="http://schemas.microsoft.com/office/spreadsheetml/2010/11/main" uri="{4F2E5C28-24EA-4eb8-9CBF-B6C8F9C3D259}">
          <x15:cachedUniqueNames>
            <x15:cachedUniqueName index="0" name="[Fact_Stamp].[district].&amp;[Hanumakonda]"/>
            <x15:cachedUniqueName index="1" name="[Fact_Stamp].[district].&amp;[Hyderabad]"/>
            <x15:cachedUniqueName index="2" name="[Fact_Stamp].[district].&amp;[Medchal_Malkajgiri]"/>
            <x15:cachedUniqueName index="3" name="[Fact_Stamp].[district].&amp;[Rangareddy]"/>
            <x15:cachedUniqueName index="4" name="[Fact_Stamp].[district].&amp;[Sangareddy]"/>
          </x15:cachedUniqueNames>
        </ext>
      </extLst>
    </cacheField>
    <cacheField name="[Fact_Stamp].[Segment].[Segment]" caption="Segment" numFmtId="0" hierarchy="17" level="1">
      <sharedItems containsSemiMixedTypes="0" containsNonDate="0" containsString="0"/>
    </cacheField>
    <cacheField name="[Measures].[Net_Doc_2022]" caption="Net_Doc_2022" numFmtId="0" hierarchy="90" level="32767"/>
    <cacheField name="[Measures].[Net_Doc_2019]" caption="Net_Doc_2019" numFmtId="0" hierarchy="87" level="32767"/>
    <cacheField name="[Measures].[%Growth_Doc]" caption="%Growth_Doc" numFmtId="0" hierarchy="96"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6"/>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1"/>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0"/>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2" memberValueDatatype="130" unbalanced="0">
      <fieldsUsage count="2">
        <fieldUsage x="-1"/>
        <fieldUsage x="2"/>
      </fieldsUsage>
    </cacheHierarchy>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oneField="1">
      <fieldsUsage count="1">
        <fieldUsage x="4"/>
      </fieldsUsage>
    </cacheHierarchy>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oneField="1">
      <fieldsUsage count="1">
        <fieldUsage x="3"/>
      </fieldsUsage>
    </cacheHierarchy>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oneField="1">
      <fieldsUsage count="1">
        <fieldUsage x="5"/>
      </fieldsUsage>
    </cacheHierarchy>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9074072" backgroundQuery="1" createdVersion="8" refreshedVersion="8" minRefreshableVersion="3" recordCount="0" supportSubquery="1" supportAdvancedDrill="1" xr:uid="{839253B8-0853-4206-92D0-4CA47C15F70B}">
  <cacheSource type="external" connectionId="7"/>
  <cacheFields count="4">
    <cacheField name="[Fact_Transport].[district].[district]" caption="district" numFmtId="0" hierarchy="22" level="1">
      <sharedItems count="3">
        <s v="Hyderabad"/>
        <s v="Medchal_Malkajgiri"/>
        <s v="Rangareddy"/>
      </sharedItems>
      <extLst>
        <ext xmlns:x15="http://schemas.microsoft.com/office/spreadsheetml/2010/11/main" uri="{4F2E5C28-24EA-4eb8-9CBF-B6C8F9C3D259}">
          <x15:cachedUniqueNames>
            <x15:cachedUniqueName index="0" name="[Fact_Transport].[district].&amp;[Hyderabad]"/>
            <x15:cachedUniqueName index="1" name="[Fact_Transport].[district].&amp;[Medchal_Malkajgiri]"/>
            <x15:cachedUniqueName index="2" name="[Fact_Transport].[district].&amp;[Rangareddy]"/>
          </x15:cachedUniqueNames>
        </ext>
      </extLst>
    </cacheField>
    <cacheField name="[Fact_Transport].[Fytrans].[Fytrans]" caption="Fytrans" numFmtId="0" hierarchy="26" level="1">
      <sharedItems count="2">
        <s v="2021"/>
        <s v="2022"/>
      </sharedItems>
      <extLst>
        <ext xmlns:x15="http://schemas.microsoft.com/office/spreadsheetml/2010/11/main" uri="{4F2E5C28-24EA-4eb8-9CBF-B6C8F9C3D259}">
          <x15:cachedUniqueNames>
            <x15:cachedUniqueName index="0" name="[Fact_Transport].[Fytrans].&amp;[2021]"/>
            <x15:cachedUniqueName index="1" name="[Fact_Transport].[Fytrans].&amp;[2022]"/>
          </x15:cachedUniqueNames>
        </ext>
      </extLst>
    </cacheField>
    <cacheField name="[Measures].[Sum of vehicleClass_MotorCycle]" caption="Sum of vehicleClass_MotorCycle" numFmtId="0" hierarchy="71"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fieldsUsage count="2">
        <fieldUsage x="-1"/>
        <fieldUsage x="0"/>
      </fieldsUsage>
    </cacheHierarchy>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1"/>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oneField="1">
      <fieldsUsage count="1">
        <fieldUsage x="2"/>
      </fieldsUsage>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9421295" backgroundQuery="1" createdVersion="8" refreshedVersion="8" minRefreshableVersion="3" recordCount="0" supportSubquery="1" supportAdvancedDrill="1" xr:uid="{995DF326-E467-46E4-A933-7959EB6213DF}">
  <cacheSource type="external" connectionId="7"/>
  <cacheFields count="5">
    <cacheField name="[Fact_Transport].[district].[district]" caption="district" numFmtId="0" hierarchy="22" level="1">
      <sharedItems count="3">
        <s v="Hyderabad"/>
        <s v="Medchal_Malkajgiri"/>
        <s v="Rangareddy"/>
      </sharedItems>
      <extLst>
        <ext xmlns:x15="http://schemas.microsoft.com/office/spreadsheetml/2010/11/main" uri="{4F2E5C28-24EA-4eb8-9CBF-B6C8F9C3D259}">
          <x15:cachedUniqueNames>
            <x15:cachedUniqueName index="0" name="[Fact_Transport].[district].&amp;[Hyderabad]"/>
            <x15:cachedUniqueName index="1" name="[Fact_Transport].[district].&amp;[Medchal_Malkajgiri]"/>
            <x15:cachedUniqueName index="2" name="[Fact_Transport].[district].&amp;[Rangareddy]"/>
          </x15:cachedUniqueNames>
        </ext>
      </extLst>
    </cacheField>
    <cacheField name="[Fact_Transport].[Fytrans].[Fytrans]" caption="Fytrans" numFmtId="0" hierarchy="26" level="1">
      <sharedItems count="2">
        <s v="2021"/>
        <s v="2022"/>
      </sharedItems>
      <extLst>
        <ext xmlns:x15="http://schemas.microsoft.com/office/spreadsheetml/2010/11/main" uri="{4F2E5C28-24EA-4eb8-9CBF-B6C8F9C3D259}">
          <x15:cachedUniqueNames>
            <x15:cachedUniqueName index="0" name="[Fact_Transport].[Fytrans].&amp;[2021]"/>
            <x15:cachedUniqueName index="1" name="[Fact_Transport].[Fytrans].&amp;[2022]"/>
          </x15:cachedUniqueNames>
        </ext>
      </extLst>
    </cacheField>
    <cacheField name="[Measures].[Sum of category_Transport]" caption="Sum of category_Transport" numFmtId="0" hierarchy="70" level="32767"/>
    <cacheField name="[Measures].[Sum of category_Non-Transport]" caption="Sum of category_Non-Transport" numFmtId="0" hierarchy="81"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fieldsUsage count="2">
        <fieldUsage x="-1"/>
        <fieldUsage x="0"/>
      </fieldsUsage>
    </cacheHierarchy>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1"/>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oneField="1">
      <fieldsUsage count="1">
        <fieldUsage x="2"/>
      </fieldsUsage>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oneField="1">
      <fieldsUsage count="1">
        <fieldUsage x="3"/>
      </fieldsUsage>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0694442" backgroundQuery="1" createdVersion="8" refreshedVersion="8" minRefreshableVersion="3" recordCount="0" supportSubquery="1" supportAdvancedDrill="1" xr:uid="{1BA7A131-DCCC-4DC9-AB77-F31A9E7BA096}">
  <cacheSource type="external" connectionId="7"/>
  <cacheFields count="5">
    <cacheField name="[Fact_Stamp].[district].[district]" caption="district" numFmtId="0" hierarchy="7" level="1">
      <sharedItems count="32">
        <s v="Adilabad"/>
        <s v="Bhadradri Kothagudem"/>
        <s v="Hanumakonda"/>
        <s v="Hyderabad"/>
        <s v="Jagtial"/>
        <s v="Jangoan"/>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Stamp].[district].&amp;[Adilabad]"/>
            <x15:cachedUniqueName index="1" name="[Fact_Stamp].[district].&amp;[Bhadradri Kothagudem]"/>
            <x15:cachedUniqueName index="2" name="[Fact_Stamp].[district].&amp;[Hanumakonda]"/>
            <x15:cachedUniqueName index="3" name="[Fact_Stamp].[district].&amp;[Hyderabad]"/>
            <x15:cachedUniqueName index="4" name="[Fact_Stamp].[district].&amp;[Jagtial]"/>
            <x15:cachedUniqueName index="5" name="[Fact_Stamp].[district].&amp;[Jangoan]"/>
            <x15:cachedUniqueName index="6" name="[Fact_Stamp].[district].&amp;[Jogulamba Gadwal]"/>
            <x15:cachedUniqueName index="7" name="[Fact_Stamp].[district].&amp;[Kamareddy]"/>
            <x15:cachedUniqueName index="8" name="[Fact_Stamp].[district].&amp;[Karimnagar]"/>
            <x15:cachedUniqueName index="9" name="[Fact_Stamp].[district].&amp;[Khammam]"/>
            <x15:cachedUniqueName index="10" name="[Fact_Stamp].[district].&amp;[Kumurambheem Asifabad]"/>
            <x15:cachedUniqueName index="11" name="[Fact_Stamp].[district].&amp;[Mahabubabad]"/>
            <x15:cachedUniqueName index="12" name="[Fact_Stamp].[district].&amp;[Mahabubnagar]"/>
            <x15:cachedUniqueName index="13" name="[Fact_Stamp].[district].&amp;[Mancherial]"/>
            <x15:cachedUniqueName index="14" name="[Fact_Stamp].[district].&amp;[Medak]"/>
            <x15:cachedUniqueName index="15" name="[Fact_Stamp].[district].&amp;[Medchal_Malkajgiri]"/>
            <x15:cachedUniqueName index="16" name="[Fact_Stamp].[district].&amp;[Mulugu]"/>
            <x15:cachedUniqueName index="17" name="[Fact_Stamp].[district].&amp;[Nagarkurnool]"/>
            <x15:cachedUniqueName index="18" name="[Fact_Stamp].[district].&amp;[Nalgonda]"/>
            <x15:cachedUniqueName index="19" name="[Fact_Stamp].[district].&amp;[Narayanpet]"/>
            <x15:cachedUniqueName index="20" name="[Fact_Stamp].[district].&amp;[Nirmal]"/>
            <x15:cachedUniqueName index="21" name="[Fact_Stamp].[district].&amp;[Nizamabad]"/>
            <x15:cachedUniqueName index="22" name="[Fact_Stamp].[district].&amp;[Peddapalli]"/>
            <x15:cachedUniqueName index="23" name="[Fact_Stamp].[district].&amp;[Rajanna Sircilla]"/>
            <x15:cachedUniqueName index="24" name="[Fact_Stamp].[district].&amp;[Rangareddy]"/>
            <x15:cachedUniqueName index="25" name="[Fact_Stamp].[district].&amp;[Sangareddy]"/>
            <x15:cachedUniqueName index="26" name="[Fact_Stamp].[district].&amp;[Siddipet]"/>
            <x15:cachedUniqueName index="27" name="[Fact_Stamp].[district].&amp;[Suryapet]"/>
            <x15:cachedUniqueName index="28" name="[Fact_Stamp].[district].&amp;[Vikarabad]"/>
            <x15:cachedUniqueName index="29" name="[Fact_Stamp].[district].&amp;[Wanaparthy]"/>
            <x15:cachedUniqueName index="30" name="[Fact_Stamp].[district].&amp;[Warangal]"/>
            <x15:cachedUniqueName index="31" name="[Fact_Stamp].[district].&amp;[Yadadri Bhuvanagiri]"/>
          </x15:cachedUniqueNames>
        </ext>
      </extLst>
    </cacheField>
    <cacheField name="[Fact_Stamp].[Segment].[Segment]" caption="Segment" numFmtId="0" hierarchy="17" level="1">
      <sharedItems containsSemiMixedTypes="0" containsNonDate="0" containsString="0"/>
    </cacheField>
    <cacheField name="[Measures].[Sum of documents_registered_cnt]" caption="Sum of documents_registered_cnt" numFmtId="0" hierarchy="63" level="32767"/>
    <cacheField name="[Measures].[Sum of estamps_challans_cnt]" caption="Sum of estamps_challans_cnt" numFmtId="0" hierarchy="65"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0"/>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2" memberValueDatatype="130" unbalanced="0">
      <fieldsUsage count="2">
        <fieldUsage x="-1"/>
        <fieldUsage x="1"/>
      </fieldsUsage>
    </cacheHierarchy>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oneField="1">
      <fieldsUsage count="1">
        <fieldUsage x="2"/>
      </fieldsUsage>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oneField="1">
      <fieldsUsage count="1">
        <fieldUsage x="3"/>
      </fieldsUsage>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127315" backgroundQuery="1" createdVersion="8" refreshedVersion="8" minRefreshableVersion="3" recordCount="0" supportSubquery="1" supportAdvancedDrill="1" xr:uid="{BE597764-3B64-4B3C-A869-C1847566DF0D}">
  <cacheSource type="external" connectionId="7"/>
  <cacheFields count="5">
    <cacheField name="[Fact_Stamp].[district].[district]" caption="district" numFmtId="0" hierarchy="7" level="1">
      <sharedItems count="5">
        <s v="Bhadradri Kothagudem"/>
        <s v="Kumurambheem Asifabad"/>
        <s v="Mulugu"/>
        <s v="Narayanpet"/>
        <s v="Warangal"/>
      </sharedItems>
      <extLst>
        <ext xmlns:x15="http://schemas.microsoft.com/office/spreadsheetml/2010/11/main" uri="{4F2E5C28-24EA-4eb8-9CBF-B6C8F9C3D259}">
          <x15:cachedUniqueNames>
            <x15:cachedUniqueName index="0" name="[Fact_Stamp].[district].&amp;[Bhadradri Kothagudem]"/>
            <x15:cachedUniqueName index="1" name="[Fact_Stamp].[district].&amp;[Kumurambheem Asifabad]"/>
            <x15:cachedUniqueName index="2" name="[Fact_Stamp].[district].&amp;[Mulugu]"/>
            <x15:cachedUniqueName index="3" name="[Fact_Stamp].[district].&amp;[Narayanpet]"/>
            <x15:cachedUniqueName index="4" name="[Fact_Stamp].[district].&amp;[Warangal]"/>
          </x15:cachedUniqueNames>
        </ext>
      </extLst>
    </cacheField>
    <cacheField name="[Fact_Stamp].[Segment].[Segment]" caption="Segment" numFmtId="0" hierarchy="17" level="1">
      <sharedItems containsSemiMixedTypes="0" containsNonDate="0" containsString="0"/>
    </cacheField>
    <cacheField name="[Measures].[Total Rev]" caption="Total Rev" numFmtId="0" hierarchy="97" level="32767"/>
    <cacheField name="[Dim_Date].[fiscal_year].[fiscal_year]" caption="fiscal_year" numFmtId="0" hierarchy="3" level="1">
      <sharedItems containsSemiMixedTypes="0" containsNonDate="0" containsString="0"/>
    </cacheField>
    <cacheField name="Dummy0" numFmtId="0" hierarchy="129" level="32767">
      <extLst>
        <ext xmlns:x14="http://schemas.microsoft.com/office/spreadsheetml/2009/9/main" uri="{63CAB8AC-B538-458d-9737-405883B0398D}">
          <x14:cacheField ignore="1"/>
        </ext>
      </extLst>
    </cacheField>
  </cacheFields>
  <cacheHierarchies count="130">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0"/>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2" memberValueDatatype="130" unbalanced="0">
      <fieldsUsage count="2">
        <fieldUsage x="-1"/>
        <fieldUsage x="1"/>
      </fieldsUsage>
    </cacheHierarchy>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oneField="1">
      <fieldsUsage count="1">
        <fieldUsage x="2"/>
      </fieldsUsage>
    </cacheHierarchy>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y uniqueName="Dummy0" caption="month" measure="1" count="0">
      <extLst>
        <ext xmlns:x14="http://schemas.microsoft.com/office/spreadsheetml/2009/9/main" uri="{8CF416AD-EC4C-4aba-99F5-12A058AE0983}">
          <x14:cacheHierarchy ignore="1"/>
        </ext>
      </extLst>
    </cacheHierarchy>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1851851" backgroundQuery="1" createdVersion="8" refreshedVersion="8" minRefreshableVersion="3" recordCount="0" supportSubquery="1" supportAdvancedDrill="1" xr:uid="{E249221F-8615-4E79-9B20-DE2E033F69A0}">
  <cacheSource type="external" connectionId="7"/>
  <cacheFields count="7">
    <cacheField name="[Fact_Transport].[district].[district]" caption="district" numFmtId="0" hierarchy="22" level="1">
      <sharedItems count="30">
        <s v="Adilabad"/>
        <s v="Bhadradri Kothagudem"/>
        <s v="Hyderabad"/>
        <s v="Jagtial"/>
        <s v="Jangoan"/>
        <s v="Jayashankar Bhupalpally"/>
        <s v="Jogulamba Gadwal"/>
        <s v="Kamareddy"/>
        <s v="Karimnagar"/>
        <s v="Khammam"/>
        <s v="Kumurambheem Asifabad"/>
        <s v="Mahabubabad"/>
        <s v="Mahabubnagar"/>
        <s v="Mancherial"/>
        <s v="Medak"/>
        <s v="Medchal_Malkajgiri"/>
        <s v="Nagarkurnool"/>
        <s v="Nalgonda"/>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Transport].[district].&amp;[Adilabad]"/>
            <x15:cachedUniqueName index="1" name="[Fact_Transport].[district].&amp;[Bhadradri Kothagudem]"/>
            <x15:cachedUniqueName index="2" name="[Fact_Transport].[district].&amp;[Hyderabad]"/>
            <x15:cachedUniqueName index="3" name="[Fact_Transport].[district].&amp;[Jagtial]"/>
            <x15:cachedUniqueName index="4" name="[Fact_Transport].[district].&amp;[Jangoan]"/>
            <x15:cachedUniqueName index="5" name="[Fact_Transport].[district].&amp;[Jayashankar Bhupalpally]"/>
            <x15:cachedUniqueName index="6" name="[Fact_Transport].[district].&amp;[Jogulamba Gadwal]"/>
            <x15:cachedUniqueName index="7" name="[Fact_Transport].[district].&amp;[Kamareddy]"/>
            <x15:cachedUniqueName index="8" name="[Fact_Transport].[district].&amp;[Karimnagar]"/>
            <x15:cachedUniqueName index="9" name="[Fact_Transport].[district].&amp;[Khammam]"/>
            <x15:cachedUniqueName index="10" name="[Fact_Transport].[district].&amp;[Kumurambheem Asifabad]"/>
            <x15:cachedUniqueName index="11" name="[Fact_Transport].[district].&amp;[Mahabubabad]"/>
            <x15:cachedUniqueName index="12" name="[Fact_Transport].[district].&amp;[Mahabubnagar]"/>
            <x15:cachedUniqueName index="13" name="[Fact_Transport].[district].&amp;[Mancherial]"/>
            <x15:cachedUniqueName index="14" name="[Fact_Transport].[district].&amp;[Medak]"/>
            <x15:cachedUniqueName index="15" name="[Fact_Transport].[district].&amp;[Medchal_Malkajgiri]"/>
            <x15:cachedUniqueName index="16" name="[Fact_Transport].[district].&amp;[Nagarkurnool]"/>
            <x15:cachedUniqueName index="17" name="[Fact_Transport].[district].&amp;[Nalgonda]"/>
            <x15:cachedUniqueName index="18" name="[Fact_Transport].[district].&amp;[Nirmal]"/>
            <x15:cachedUniqueName index="19" name="[Fact_Transport].[district].&amp;[Nizamabad]"/>
            <x15:cachedUniqueName index="20" name="[Fact_Transport].[district].&amp;[Peddapalli]"/>
            <x15:cachedUniqueName index="21" name="[Fact_Transport].[district].&amp;[Rajanna Sircilla]"/>
            <x15:cachedUniqueName index="22" name="[Fact_Transport].[district].&amp;[Rangareddy]"/>
            <x15:cachedUniqueName index="23" name="[Fact_Transport].[district].&amp;[Sangareddy]"/>
            <x15:cachedUniqueName index="24" name="[Fact_Transport].[district].&amp;[Siddipet]"/>
            <x15:cachedUniqueName index="25" name="[Fact_Transport].[district].&amp;[Suryapet]"/>
            <x15:cachedUniqueName index="26" name="[Fact_Transport].[district].&amp;[Vikarabad]"/>
            <x15:cachedUniqueName index="27" name="[Fact_Transport].[district].&amp;[Wanaparthy]"/>
            <x15:cachedUniqueName index="28" name="[Fact_Transport].[district].&amp;[Warangal]"/>
            <x15:cachedUniqueName index="29" name="[Fact_Transport].[district].&amp;[Yadadri Bhuvanagiri]"/>
          </x15:cachedUniqueNames>
        </ext>
      </extLst>
    </cacheField>
    <cacheField name="[Measures].[Sum of Brand_new_vehicles]" caption="Sum of Brand_new_vehicles" numFmtId="0" hierarchy="79" level="32767"/>
    <cacheField name="[Measures].[Sum of Pre-owned_vehicles]" caption="Sum of Pre-owned_vehicles" numFmtId="0" hierarchy="80" level="32767"/>
    <cacheField name="[Measures].[Sum of category_Non-Transport]" caption="Sum of category_Non-Transport" numFmtId="0" hierarchy="81" level="32767"/>
    <cacheField name="[Measures].[Sum of category_Transport]" caption="Sum of category_Transport" numFmtId="0" hierarchy="70" level="32767"/>
    <cacheField name="[Measures].[Total_vehicle_sold]" caption="Total_vehicle_sold" numFmtId="0" hierarchy="99"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6"/>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fieldsUsage count="2">
        <fieldUsage x="-1"/>
        <fieldUsage x="0"/>
      </fieldsUsage>
    </cacheHierarchy>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oneField="1">
      <fieldsUsage count="1">
        <fieldUsage x="4"/>
      </fieldsUsage>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oneField="1">
      <fieldsUsage count="1">
        <fieldUsage x="1"/>
      </fieldsUsage>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oneField="1">
      <fieldsUsage count="1">
        <fieldUsage x="2"/>
      </fieldsUsage>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oneField="1">
      <fieldsUsage count="1">
        <fieldUsage x="3"/>
      </fieldsUsage>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oneField="1">
      <fieldsUsage count="1">
        <fieldUsage x="5"/>
      </fieldsUsage>
    </cacheHierarchy>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2430559" backgroundQuery="1" createdVersion="8" refreshedVersion="8" minRefreshableVersion="3" recordCount="0" supportSubquery="1" supportAdvancedDrill="1" xr:uid="{F281F65D-E227-4AC5-B96E-13E70A71D424}">
  <cacheSource type="external" connectionId="7"/>
  <cacheFields count="5">
    <cacheField name="[Measures].[PetrolFT]" caption="PetrolFT" numFmtId="0" hierarchy="104" level="32767"/>
    <cacheField name="[Measures].[DieselPT]" caption="DieselPT" numFmtId="0" hierarchy="105" level="32767"/>
    <cacheField name="[Measures].[ElectricPT]" caption="ElectricPT" numFmtId="0" hierarchy="106" level="32767"/>
    <cacheField name="[Measures].[OtherPT]" caption="OtherPT" numFmtId="0" hierarchy="107"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oneField="1">
      <fieldsUsage count="1">
        <fieldUsage x="0"/>
      </fieldsUsage>
    </cacheHierarchy>
    <cacheHierarchy uniqueName="[Measures].[DieselPT]" caption="DieselPT" measure="1" displayFolder="" measureGroup="Fact_Transport" count="0" oneField="1">
      <fieldsUsage count="1">
        <fieldUsage x="1"/>
      </fieldsUsage>
    </cacheHierarchy>
    <cacheHierarchy uniqueName="[Measures].[ElectricPT]" caption="ElectricPT" measure="1" displayFolder="" measureGroup="Fact_Transport" count="0" oneField="1">
      <fieldsUsage count="1">
        <fieldUsage x="2"/>
      </fieldsUsage>
    </cacheHierarchy>
    <cacheHierarchy uniqueName="[Measures].[OtherPT]" caption="OtherPT" measure="1" displayFolder="" measureGroup="Fact_Transport" count="0" oneField="1">
      <fieldsUsage count="1">
        <fieldUsage x="3"/>
      </fieldsUsage>
    </cacheHierarchy>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2893521" backgroundQuery="1" createdVersion="8" refreshedVersion="8" minRefreshableVersion="3" recordCount="0" supportSubquery="1" supportAdvancedDrill="1" xr:uid="{6F12869D-6476-4553-80E2-049ED91DE8BA}">
  <cacheSource type="external" connectionId="7"/>
  <cacheFields count="7">
    <cacheField name="[Measures].[Vc-MotorcyclePT]" caption="Vc-MotorcyclePT" numFmtId="0" hierarchy="115" level="32767"/>
    <cacheField name="[Measures].[Vc-MotorcarPT]" caption="Vc-MotorcarPT" numFmtId="0" hierarchy="116" level="32767"/>
    <cacheField name="[Measures].[Vc-AgriculturePT]" caption="Vc-AgriculturePT" numFmtId="0" hierarchy="117" level="32767"/>
    <cacheField name="[Measures].[Vc-AutorikshawPT]" caption="Vc-AutorikshawPT" numFmtId="0" hierarchy="118" level="32767"/>
    <cacheField name="[Measures].[Vc-OthersPT]" caption="Vc-OthersPT" numFmtId="0" hierarchy="119" level="32767"/>
    <cacheField name="[Fact_Transport].[Fytrans].[Fytrans]" caption="Fytrans" numFmtId="0" hierarchy="26" level="1">
      <sharedItems count="1">
        <s v="2022"/>
      </sharedItems>
      <extLst>
        <ext xmlns:x15="http://schemas.microsoft.com/office/spreadsheetml/2010/11/main" uri="{4F2E5C28-24EA-4eb8-9CBF-B6C8F9C3D259}">
          <x15:cachedUniqueNames>
            <x15:cachedUniqueName index="0" name="[Fact_Transport].[Fytrans].&amp;[2022]"/>
          </x15:cachedUniqueNames>
        </ext>
      </extLst>
    </cacheField>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6"/>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5"/>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oneField="1">
      <fieldsUsage count="1">
        <fieldUsage x="0"/>
      </fieldsUsage>
    </cacheHierarchy>
    <cacheHierarchy uniqueName="[Measures].[Vc-MotorcarPT]" caption="Vc-MotorcarPT" measure="1" displayFolder="" measureGroup="Fact_Transport" count="0" oneField="1">
      <fieldsUsage count="1">
        <fieldUsage x="1"/>
      </fieldsUsage>
    </cacheHierarchy>
    <cacheHierarchy uniqueName="[Measures].[Vc-AgriculturePT]" caption="Vc-AgriculturePT" measure="1" displayFolder="" measureGroup="Fact_Transport" count="0" oneField="1">
      <fieldsUsage count="1">
        <fieldUsage x="2"/>
      </fieldsUsage>
    </cacheHierarchy>
    <cacheHierarchy uniqueName="[Measures].[Vc-AutorikshawPT]" caption="Vc-AutorikshawPT" measure="1" displayFolder="" measureGroup="Fact_Transport" count="0" oneField="1">
      <fieldsUsage count="1">
        <fieldUsage x="3"/>
      </fieldsUsage>
    </cacheHierarchy>
    <cacheHierarchy uniqueName="[Measures].[Vc-OthersPT]" caption="Vc-OthersPT" measure="1" displayFolder="" measureGroup="Fact_Transport" count="0" oneField="1">
      <fieldsUsage count="1">
        <fieldUsage x="4"/>
      </fieldsUsage>
    </cacheHierarchy>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3240744" backgroundQuery="1" createdVersion="8" refreshedVersion="8" minRefreshableVersion="3" recordCount="0" supportSubquery="1" supportAdvancedDrill="1" xr:uid="{9F1D18C9-2165-4984-BEC1-0AF2072205E6}">
  <cacheSource type="external" connectionId="7"/>
  <cacheFields count="6">
    <cacheField name="[Fact_Stamp].[FY].[FY]" caption="FY" numFmtId="0" hierarchy="10" level="1">
      <sharedItems count="2">
        <s v="2021"/>
        <s v="2022"/>
      </sharedItems>
    </cacheField>
    <cacheField name="[Fact_Stamp].[district].[district]" caption="district" numFmtId="0" hierarchy="7" level="1">
      <sharedItems count="5">
        <s v="Hanumakonda"/>
        <s v="Hyderabad"/>
        <s v="Medchal_Malkajgiri"/>
        <s v="Rangareddy"/>
        <s v="Sangareddy"/>
      </sharedItems>
      <extLst>
        <ext xmlns:x15="http://schemas.microsoft.com/office/spreadsheetml/2010/11/main" uri="{4F2E5C28-24EA-4eb8-9CBF-B6C8F9C3D259}">
          <x15:cachedUniqueNames>
            <x15:cachedUniqueName index="0" name="[Fact_Stamp].[district].&amp;[Hanumakonda]"/>
            <x15:cachedUniqueName index="1" name="[Fact_Stamp].[district].&amp;[Hyderabad]"/>
            <x15:cachedUniqueName index="2" name="[Fact_Stamp].[district].&amp;[Medchal_Malkajgiri]"/>
            <x15:cachedUniqueName index="3" name="[Fact_Stamp].[district].&amp;[Rangareddy]"/>
            <x15:cachedUniqueName index="4" name="[Fact_Stamp].[district].&amp;[Sangareddy]"/>
          </x15:cachedUniqueNames>
        </ext>
      </extLst>
    </cacheField>
    <cacheField name="[Fact_Stamp].[Segment].[Segment]" caption="Segment" numFmtId="0" hierarchy="17" level="1">
      <sharedItems containsSemiMixedTypes="0" containsNonDate="0" containsString="0"/>
    </cacheField>
    <cacheField name="[Measures].[Net_Doc_2022]" caption="Net_Doc_2022" numFmtId="0" hierarchy="90" level="32767"/>
    <cacheField name="[Measures].[Net_Estamp_2022]" caption="Net_Estamp_2022" numFmtId="0" hierarchy="95"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5"/>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1"/>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0"/>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2" memberValueDatatype="130" unbalanced="0">
      <fieldsUsage count="2">
        <fieldUsage x="-1"/>
        <fieldUsage x="2"/>
      </fieldsUsage>
    </cacheHierarchy>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oneField="1">
      <fieldsUsage count="1">
        <fieldUsage x="3"/>
      </fieldsUsage>
    </cacheHierarchy>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oneField="1">
      <fieldsUsage count="1">
        <fieldUsage x="4"/>
      </fieldsUsage>
    </cacheHierarchy>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3981484" backgroundQuery="1" createdVersion="8" refreshedVersion="8" minRefreshableVersion="3" recordCount="0" supportSubquery="1" supportAdvancedDrill="1" xr:uid="{67ECC991-FF17-493D-8D46-E89313E1C809}">
  <cacheSource type="external" connectionId="7"/>
  <cacheFields count="4">
    <cacheField name="[Fact_Stamp].[FY].[FY]" caption="FY" numFmtId="0" hierarchy="10" level="1">
      <sharedItems count="4">
        <s v="2020"/>
        <s v="2021"/>
        <s v="2022"/>
        <s v="2023"/>
      </sharedItems>
      <extLst>
        <ext xmlns:x15="http://schemas.microsoft.com/office/spreadsheetml/2010/11/main" uri="{4F2E5C28-24EA-4eb8-9CBF-B6C8F9C3D259}">
          <x15:cachedUniqueNames>
            <x15:cachedUniqueName index="0" name="[Fact_Stamp].[FY].&amp;[2020]"/>
            <x15:cachedUniqueName index="1" name="[Fact_Stamp].[FY].&amp;[2021]"/>
            <x15:cachedUniqueName index="2" name="[Fact_Stamp].[FY].&amp;[2022]"/>
            <x15:cachedUniqueName index="3" name="[Fact_Stamp].[FY].&amp;[2023]"/>
          </x15:cachedUniqueNames>
        </ext>
      </extLst>
    </cacheField>
    <cacheField name="[Measures].[Sum of documents_registered_cnt]" caption="Sum of documents_registered_cnt" numFmtId="0" hierarchy="63" level="32767"/>
    <cacheField name="[Measures].[Sum of estamps_challans_cnt]" caption="Sum of estamps_challans_cnt" numFmtId="0" hierarchy="65"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0"/>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oneField="1">
      <fieldsUsage count="1">
        <fieldUsage x="1"/>
      </fieldsUsage>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oneField="1">
      <fieldsUsage count="1">
        <fieldUsage x="2"/>
      </fieldsUsage>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3703706" backgroundQuery="1" createdVersion="8" refreshedVersion="8" minRefreshableVersion="3" recordCount="0" supportSubquery="1" supportAdvancedDrill="1" xr:uid="{22002346-857E-48DD-AFAD-274AA3D20A73}">
  <cacheSource type="external" connectionId="7"/>
  <cacheFields count="5">
    <cacheField name="[Fact_Stamp].[FY].[FY]" caption="FY" numFmtId="0" hierarchy="10" level="1">
      <sharedItems count="2">
        <s v="2021"/>
        <s v="2022"/>
      </sharedItems>
    </cacheField>
    <cacheField name="[Fact_Stamp].[district].[district]" caption="district" numFmtId="0" hierarchy="7" level="1">
      <sharedItems count="5">
        <s v="Hanumakonda"/>
        <s v="Hyderabad"/>
        <s v="Medchal_Malkajgiri"/>
        <s v="Rangareddy"/>
        <s v="Sangareddy"/>
      </sharedItems>
      <extLst>
        <ext xmlns:x15="http://schemas.microsoft.com/office/spreadsheetml/2010/11/main" uri="{4F2E5C28-24EA-4eb8-9CBF-B6C8F9C3D259}">
          <x15:cachedUniqueNames>
            <x15:cachedUniqueName index="0" name="[Fact_Stamp].[district].&amp;[Hanumakonda]"/>
            <x15:cachedUniqueName index="1" name="[Fact_Stamp].[district].&amp;[Hyderabad]"/>
            <x15:cachedUniqueName index="2" name="[Fact_Stamp].[district].&amp;[Medchal_Malkajgiri]"/>
            <x15:cachedUniqueName index="3" name="[Fact_Stamp].[district].&amp;[Rangareddy]"/>
            <x15:cachedUniqueName index="4" name="[Fact_Stamp].[district].&amp;[Sangareddy]"/>
          </x15:cachedUniqueNames>
        </ext>
      </extLst>
    </cacheField>
    <cacheField name="[Fact_Stamp].[Segment].[Segment]" caption="Segment" numFmtId="0" hierarchy="17" level="1">
      <sharedItems containsSemiMixedTypes="0" containsNonDate="0" containsString="0"/>
    </cacheField>
    <cacheField name="[Measures].[Total Rev]" caption="Total Rev" numFmtId="0" hierarchy="97"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1"/>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0"/>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2" memberValueDatatype="130" unbalanced="0">
      <fieldsUsage count="2">
        <fieldUsage x="-1"/>
        <fieldUsage x="2"/>
      </fieldsUsage>
    </cacheHierarchy>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oneField="1">
      <fieldsUsage count="1">
        <fieldUsage x="3"/>
      </fieldsUsage>
    </cacheHierarchy>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4166668" backgroundQuery="1" createdVersion="8" refreshedVersion="8" minRefreshableVersion="3" recordCount="0" supportSubquery="1" supportAdvancedDrill="1" xr:uid="{4D45D938-12BE-43D4-99DD-8C3C0E03BC85}">
  <cacheSource type="external" connectionId="7"/>
  <cacheFields count="5">
    <cacheField name="[Fact_Transport].[Fytrans].[Fytrans]" caption="Fytrans" numFmtId="0" hierarchy="26" level="1">
      <sharedItems count="2">
        <s v="2021"/>
        <s v="2022"/>
      </sharedItems>
      <extLst>
        <ext xmlns:x15="http://schemas.microsoft.com/office/spreadsheetml/2010/11/main" uri="{4F2E5C28-24EA-4eb8-9CBF-B6C8F9C3D259}">
          <x15:cachedUniqueNames>
            <x15:cachedUniqueName index="0" name="[Fact_Transport].[Fytrans].&amp;[2021]"/>
            <x15:cachedUniqueName index="1" name="[Fact_Transport].[Fytrans].&amp;[2022]"/>
          </x15:cachedUniqueNames>
        </ext>
      </extLst>
    </cacheField>
    <cacheField name="[Measures].[Net_Estamp_Revenue]" caption="Net_Estamp_Revenue" numFmtId="0" hierarchy="91" level="32767"/>
    <cacheField name="[Measures].[Net_Doc_Revenue]" caption="Net_Doc_Revenue" numFmtId="0" hierarchy="86" level="32767"/>
    <cacheField name="[Measures].[Total Rev]" caption="Total Rev" numFmtId="0" hierarchy="97"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0"/>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oneField="1">
      <fieldsUsage count="1">
        <fieldUsage x="2"/>
      </fieldsUsage>
    </cacheHierarchy>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oneField="1">
      <fieldsUsage count="1">
        <fieldUsage x="1"/>
      </fieldsUsage>
    </cacheHierarchy>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oneField="1">
      <fieldsUsage count="1">
        <fieldUsage x="3"/>
      </fieldsUsage>
    </cacheHierarchy>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4745368" backgroundQuery="1" createdVersion="8" refreshedVersion="8" minRefreshableVersion="3" recordCount="0" supportSubquery="1" supportAdvancedDrill="1" xr:uid="{EEC53706-14A1-415D-BF5E-498BF8BE2B32}">
  <cacheSource type="external" connectionId="7"/>
  <cacheFields count="6">
    <cacheField name="[Fact_Stamp].[FY].[FY]" caption="FY" numFmtId="0" hierarchy="10" level="1">
      <sharedItems count="4">
        <s v="2020"/>
        <s v="2021"/>
        <s v="2022"/>
        <s v="2023"/>
      </sharedItems>
      <extLst>
        <ext xmlns:x15="http://schemas.microsoft.com/office/spreadsheetml/2010/11/main" uri="{4F2E5C28-24EA-4eb8-9CBF-B6C8F9C3D259}">
          <x15:cachedUniqueNames>
            <x15:cachedUniqueName index="0" name="[Fact_Stamp].[FY].&amp;[2020]"/>
            <x15:cachedUniqueName index="1" name="[Fact_Stamp].[FY].&amp;[2021]"/>
            <x15:cachedUniqueName index="2" name="[Fact_Stamp].[FY].&amp;[2022]"/>
            <x15:cachedUniqueName index="3" name="[Fact_Stamp].[FY].&amp;[2023]"/>
          </x15:cachedUniqueNames>
        </ext>
      </extLst>
    </cacheField>
    <cacheField name="[Fact_Stamp].[district].[district]" caption="district" numFmtId="0" hierarchy="7" level="1">
      <sharedItems containsSemiMixedTypes="0" containsNonDate="0" containsString="0"/>
    </cacheField>
    <cacheField name="[Fact_Stamp].[Segment].[Segment]" caption="Segment" numFmtId="0" hierarchy="17" level="1">
      <sharedItems containsSemiMixedTypes="0" containsNonDate="0" containsString="0"/>
    </cacheField>
    <cacheField name="[Measures].[Net_Doc_Revenue]" caption="Net_Doc_Revenue" numFmtId="0" hierarchy="86" level="32767"/>
    <cacheField name="[Measures].[Net_Estamp_Revenue]" caption="Net_Estamp_Revenue" numFmtId="0" hierarchy="91"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5"/>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1"/>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0"/>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2" memberValueDatatype="130" unbalanced="0">
      <fieldsUsage count="2">
        <fieldUsage x="-1"/>
        <fieldUsage x="2"/>
      </fieldsUsage>
    </cacheHierarchy>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oneField="1">
      <fieldsUsage count="1">
        <fieldUsage x="3"/>
      </fieldsUsage>
    </cacheHierarchy>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oneField="1">
      <fieldsUsage count="1">
        <fieldUsage x="4"/>
      </fieldsUsage>
    </cacheHierarchy>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5324076" backgroundQuery="1" createdVersion="8" refreshedVersion="8" minRefreshableVersion="3" recordCount="0" supportSubquery="1" supportAdvancedDrill="1" xr:uid="{8DFD383C-9000-452B-9CC9-8AB2706F9B3B}">
  <cacheSource type="external" connectionId="7"/>
  <cacheFields count="6">
    <cacheField name="[Fact_Stamp].[FY].[FY]" caption="FY" numFmtId="0" hierarchy="10" level="1">
      <sharedItems count="2">
        <s v="2021"/>
        <s v="2022"/>
      </sharedItems>
    </cacheField>
    <cacheField name="[Fact_Stamp].[district].[district]" caption="district" numFmtId="0" hierarchy="7" level="1">
      <sharedItems count="5">
        <s v="Hanumakonda"/>
        <s v="Hyderabad"/>
        <s v="Medchal_Malkajgiri"/>
        <s v="Rangareddy"/>
        <s v="Sangareddy"/>
      </sharedItems>
      <extLst>
        <ext xmlns:x15="http://schemas.microsoft.com/office/spreadsheetml/2010/11/main" uri="{4F2E5C28-24EA-4eb8-9CBF-B6C8F9C3D259}">
          <x15:cachedUniqueNames>
            <x15:cachedUniqueName index="0" name="[Fact_Stamp].[district].&amp;[Hanumakonda]"/>
            <x15:cachedUniqueName index="1" name="[Fact_Stamp].[district].&amp;[Hyderabad]"/>
            <x15:cachedUniqueName index="2" name="[Fact_Stamp].[district].&amp;[Medchal_Malkajgiri]"/>
            <x15:cachedUniqueName index="3" name="[Fact_Stamp].[district].&amp;[Rangareddy]"/>
            <x15:cachedUniqueName index="4" name="[Fact_Stamp].[district].&amp;[Sangareddy]"/>
          </x15:cachedUniqueNames>
        </ext>
      </extLst>
    </cacheField>
    <cacheField name="[Fact_Stamp].[Segment].[Segment]" caption="Segment" numFmtId="0" hierarchy="17" level="1">
      <sharedItems containsSemiMixedTypes="0" containsNonDate="0" containsString="0"/>
    </cacheField>
    <cacheField name="[Measures].[Net_Doc_2022]" caption="Net_Doc_2022" numFmtId="0" hierarchy="90" level="32767"/>
    <cacheField name="[Measures].[Net_Estamp_2022]" caption="Net_Estamp_2022" numFmtId="0" hierarchy="95"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5"/>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1"/>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0"/>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2" memberValueDatatype="130" unbalanced="0">
      <fieldsUsage count="2">
        <fieldUsage x="-1"/>
        <fieldUsage x="2"/>
      </fieldsUsage>
    </cacheHierarchy>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oneField="1">
      <fieldsUsage count="1">
        <fieldUsage x="3"/>
      </fieldsUsage>
    </cacheHierarchy>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oneField="1">
      <fieldsUsage count="1">
        <fieldUsage x="4"/>
      </fieldsUsage>
    </cacheHierarchy>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5787038" backgroundQuery="1" createdVersion="8" refreshedVersion="8" minRefreshableVersion="3" recordCount="0" supportSubquery="1" supportAdvancedDrill="1" xr:uid="{3C0DE2E9-18FC-4BA2-B82D-BD9E42B8B9E7}">
  <cacheSource type="external" connectionId="7"/>
  <cacheFields count="4">
    <cacheField name="[Fact_Transport].[Fytrans].[Fytrans]" caption="Fytrans" numFmtId="0" hierarchy="26" level="1">
      <sharedItems count="2">
        <s v="2021"/>
        <s v="2022"/>
      </sharedItems>
      <extLst>
        <ext xmlns:x15="http://schemas.microsoft.com/office/spreadsheetml/2010/11/main" uri="{4F2E5C28-24EA-4eb8-9CBF-B6C8F9C3D259}">
          <x15:cachedUniqueNames>
            <x15:cachedUniqueName index="0" name="[Fact_Transport].[Fytrans].&amp;[2021]"/>
            <x15:cachedUniqueName index="1" name="[Fact_Transport].[Fytrans].&amp;[2022]"/>
          </x15:cachedUniqueNames>
        </ext>
      </extLst>
    </cacheField>
    <cacheField name="[Measures].[Total_vehicle_sold]" caption="Total_vehicle_sold" numFmtId="0" hierarchy="99" level="32767"/>
    <cacheField name="[Fact_Transport].[district].[district]" caption="district" numFmtId="0" hierarchy="22" level="1">
      <sharedItems count="30">
        <s v="Adilabad"/>
        <s v="Bhadradri Kothagudem"/>
        <s v="Hyderabad"/>
        <s v="Jagtial"/>
        <s v="Jangoan"/>
        <s v="Jayashankar Bhupalpally"/>
        <s v="Jogulamba Gadwal"/>
        <s v="Kamareddy"/>
        <s v="Karimnagar"/>
        <s v="Khammam"/>
        <s v="Kumurambheem Asifabad"/>
        <s v="Mahabubabad"/>
        <s v="Mahabubnagar"/>
        <s v="Mancherial"/>
        <s v="Medak"/>
        <s v="Medchal_Malkajgiri"/>
        <s v="Nagarkurnool"/>
        <s v="Nalgonda"/>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Transport].[district].&amp;[Adilabad]"/>
            <x15:cachedUniqueName index="1" name="[Fact_Transport].[district].&amp;[Bhadradri Kothagudem]"/>
            <x15:cachedUniqueName index="2" name="[Fact_Transport].[district].&amp;[Hyderabad]"/>
            <x15:cachedUniqueName index="3" name="[Fact_Transport].[district].&amp;[Jagtial]"/>
            <x15:cachedUniqueName index="4" name="[Fact_Transport].[district].&amp;[Jangoan]"/>
            <x15:cachedUniqueName index="5" name="[Fact_Transport].[district].&amp;[Jayashankar Bhupalpally]"/>
            <x15:cachedUniqueName index="6" name="[Fact_Transport].[district].&amp;[Jogulamba Gadwal]"/>
            <x15:cachedUniqueName index="7" name="[Fact_Transport].[district].&amp;[Kamareddy]"/>
            <x15:cachedUniqueName index="8" name="[Fact_Transport].[district].&amp;[Karimnagar]"/>
            <x15:cachedUniqueName index="9" name="[Fact_Transport].[district].&amp;[Khammam]"/>
            <x15:cachedUniqueName index="10" name="[Fact_Transport].[district].&amp;[Kumurambheem Asifabad]"/>
            <x15:cachedUniqueName index="11" name="[Fact_Transport].[district].&amp;[Mahabubabad]"/>
            <x15:cachedUniqueName index="12" name="[Fact_Transport].[district].&amp;[Mahabubnagar]"/>
            <x15:cachedUniqueName index="13" name="[Fact_Transport].[district].&amp;[Mancherial]"/>
            <x15:cachedUniqueName index="14" name="[Fact_Transport].[district].&amp;[Medak]"/>
            <x15:cachedUniqueName index="15" name="[Fact_Transport].[district].&amp;[Medchal_Malkajgiri]"/>
            <x15:cachedUniqueName index="16" name="[Fact_Transport].[district].&amp;[Nagarkurnool]"/>
            <x15:cachedUniqueName index="17" name="[Fact_Transport].[district].&amp;[Nalgonda]"/>
            <x15:cachedUniqueName index="18" name="[Fact_Transport].[district].&amp;[Nirmal]"/>
            <x15:cachedUniqueName index="19" name="[Fact_Transport].[district].&amp;[Nizamabad]"/>
            <x15:cachedUniqueName index="20" name="[Fact_Transport].[district].&amp;[Peddapalli]"/>
            <x15:cachedUniqueName index="21" name="[Fact_Transport].[district].&amp;[Rajanna Sircilla]"/>
            <x15:cachedUniqueName index="22" name="[Fact_Transport].[district].&amp;[Rangareddy]"/>
            <x15:cachedUniqueName index="23" name="[Fact_Transport].[district].&amp;[Sangareddy]"/>
            <x15:cachedUniqueName index="24" name="[Fact_Transport].[district].&amp;[Siddipet]"/>
            <x15:cachedUniqueName index="25" name="[Fact_Transport].[district].&amp;[Suryapet]"/>
            <x15:cachedUniqueName index="26" name="[Fact_Transport].[district].&amp;[Vikarabad]"/>
            <x15:cachedUniqueName index="27" name="[Fact_Transport].[district].&amp;[Wanaparthy]"/>
            <x15:cachedUniqueName index="28" name="[Fact_Transport].[district].&amp;[Warangal]"/>
            <x15:cachedUniqueName index="29" name="[Fact_Transport].[district].&amp;[Yadadri Bhuvanagiri]"/>
          </x15:cachedUniqueNames>
        </ext>
      </extLst>
    </cacheField>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fieldsUsage count="2">
        <fieldUsage x="-1"/>
        <fieldUsage x="2"/>
      </fieldsUsage>
    </cacheHierarchy>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0"/>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oneField="1">
      <fieldsUsage count="1">
        <fieldUsage x="1"/>
      </fieldsUsage>
    </cacheHierarchy>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6365738" backgroundQuery="1" createdVersion="8" refreshedVersion="8" minRefreshableVersion="3" recordCount="0" supportSubquery="1" supportAdvancedDrill="1" xr:uid="{D99CD0FA-AEC6-421F-87FB-BCF4C5E17776}">
  <cacheSource type="external" connectionId="7"/>
  <cacheFields count="5">
    <cacheField name="[Fact_Transport].[district].[district]" caption="district" numFmtId="0" hierarchy="22" level="1">
      <sharedItems count="3">
        <s v="Hyderabad"/>
        <s v="Medchal_Malkajgiri"/>
        <s v="Rangareddy"/>
      </sharedItems>
      <extLst>
        <ext xmlns:x15="http://schemas.microsoft.com/office/spreadsheetml/2010/11/main" uri="{4F2E5C28-24EA-4eb8-9CBF-B6C8F9C3D259}">
          <x15:cachedUniqueNames>
            <x15:cachedUniqueName index="0" name="[Fact_Transport].[district].&amp;[Hyderabad]"/>
            <x15:cachedUniqueName index="1" name="[Fact_Transport].[district].&amp;[Medchal_Malkajgiri]"/>
            <x15:cachedUniqueName index="2" name="[Fact_Transport].[district].&amp;[Rangareddy]"/>
          </x15:cachedUniqueNames>
        </ext>
      </extLst>
    </cacheField>
    <cacheField name="[Fact_Transport].[Fytrans].[Fytrans]" caption="Fytrans" numFmtId="0" hierarchy="26" level="1">
      <sharedItems count="2">
        <s v="2021"/>
        <s v="2022"/>
      </sharedItems>
      <extLst>
        <ext xmlns:x15="http://schemas.microsoft.com/office/spreadsheetml/2010/11/main" uri="{4F2E5C28-24EA-4eb8-9CBF-B6C8F9C3D259}">
          <x15:cachedUniqueNames>
            <x15:cachedUniqueName index="0" name="[Fact_Transport].[Fytrans].&amp;[2021]"/>
            <x15:cachedUniqueName index="1" name="[Fact_Transport].[Fytrans].&amp;[2022]"/>
          </x15:cachedUniqueNames>
        </ext>
      </extLst>
    </cacheField>
    <cacheField name="[Measures].[Fueltype2021]" caption="Fueltype2021" numFmtId="0" hierarchy="121" level="32767"/>
    <cacheField name="[Measures].[Fueltype2022]" caption="Fueltype2022" numFmtId="0" hierarchy="122"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fieldsUsage count="2">
        <fieldUsage x="-1"/>
        <fieldUsage x="0"/>
      </fieldsUsage>
    </cacheHierarchy>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1"/>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oneField="1">
      <fieldsUsage count="1">
        <fieldUsage x="2"/>
      </fieldsUsage>
    </cacheHierarchy>
    <cacheHierarchy uniqueName="[Measures].[Fueltype2022]" caption="Fueltype2022" measure="1" displayFolder="" measureGroup="Fact_Transport" count="0" oneField="1">
      <fieldsUsage count="1">
        <fieldUsage x="3"/>
      </fieldsUsage>
    </cacheHierarchy>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6944446" backgroundQuery="1" createdVersion="8" refreshedVersion="8" minRefreshableVersion="3" recordCount="0" supportSubquery="1" supportAdvancedDrill="1" xr:uid="{65470573-9A1D-446B-BB13-0BF4DFC46E72}">
  <cacheSource type="external" connectionId="7"/>
  <cacheFields count="4">
    <cacheField name="[Fact_TSIpass].[sector].[sector]" caption="sector" numFmtId="0" hierarchy="56" level="1">
      <sharedItems count="3">
        <s v="Pharmaceuticals and Chemicals"/>
        <s v="Plastic and Rubber"/>
        <s v="Real Estate,Industrial Parks and IT Buildings"/>
      </sharedItems>
      <extLst>
        <ext xmlns:x15="http://schemas.microsoft.com/office/spreadsheetml/2010/11/main" uri="{4F2E5C28-24EA-4eb8-9CBF-B6C8F9C3D259}">
          <x15:cachedUniqueNames>
            <x15:cachedUniqueName index="0" name="[Fact_TSIpass].[sector].&amp;[Pharmaceuticals and Chemicals]"/>
            <x15:cachedUniqueName index="1" name="[Fact_TSIpass].[sector].&amp;[Plastic and Rubber]"/>
            <x15:cachedUniqueName index="2" name="[Fact_TSIpass].[sector].&amp;[Real Estate,Industrial Parks and IT Buildings]"/>
          </x15:cachedUniqueNames>
        </ext>
      </extLst>
    </cacheField>
    <cacheField name="[Fact_TSIpass].[district].[district]" caption="district" numFmtId="0" hierarchy="51" level="1">
      <sharedItems count="3">
        <s v="Medchal_Malkajgiri"/>
        <s v="Rangareddy"/>
        <s v="Sangareddy"/>
      </sharedItems>
      <extLst>
        <ext xmlns:x15="http://schemas.microsoft.com/office/spreadsheetml/2010/11/main" uri="{4F2E5C28-24EA-4eb8-9CBF-B6C8F9C3D259}">
          <x15:cachedUniqueNames>
            <x15:cachedUniqueName index="0" name="[Fact_TSIpass].[district].&amp;[Medchal_Malkajgiri]"/>
            <x15:cachedUniqueName index="1" name="[Fact_TSIpass].[district].&amp;[Rangareddy]"/>
            <x15:cachedUniqueName index="2" name="[Fact_TSIpass].[district].&amp;[Sangareddy]"/>
          </x15:cachedUniqueNames>
        </ext>
      </extLst>
    </cacheField>
    <cacheField name="[Measures].[Net_Investmenttp]" caption="Net_Investmenttp" numFmtId="0" hierarchy="108"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fieldsUsage count="2">
        <fieldUsage x="-1"/>
        <fieldUsage x="1"/>
      </fieldsUsage>
    </cacheHierarchy>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oneField="1">
      <fieldsUsage count="1">
        <fieldUsage x="2"/>
      </fieldsUsage>
    </cacheHierarchy>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7407408" backgroundQuery="1" createdVersion="8" refreshedVersion="8" minRefreshableVersion="3" recordCount="0" supportSubquery="1" supportAdvancedDrill="1" xr:uid="{26766CCE-B6EC-42CB-8597-F6792D852E55}">
  <cacheSource type="external" connectionId="7"/>
  <cacheFields count="8">
    <cacheField name="[Fact_TSIpass].[sector].[sector]" caption="sector" numFmtId="0" hierarchy="56" level="1">
      <sharedItems count="5">
        <s v="Fertlizers Organic and Inorganic,Pesticides,Insecticides, and Other Related"/>
        <s v="Pharmaceuticals and Chemicals"/>
        <s v="Plastic and Rubber"/>
        <s v="Real Estate,Industrial Parks and IT Buildings"/>
        <s v="Solar and Other Renewable Energy"/>
      </sharedItems>
      <extLst>
        <ext xmlns:x15="http://schemas.microsoft.com/office/spreadsheetml/2010/11/main" uri="{4F2E5C28-24EA-4eb8-9CBF-B6C8F9C3D259}">
          <x15:cachedUniqueNames>
            <x15:cachedUniqueName index="0" name="[Fact_TSIpass].[sector].&amp;[Fertlizers Organic and Inorganic,Pesticides,Insecticides, and Other Related]"/>
            <x15:cachedUniqueName index="1" name="[Fact_TSIpass].[sector].&amp;[Pharmaceuticals and Chemicals]"/>
            <x15:cachedUniqueName index="2" name="[Fact_TSIpass].[sector].&amp;[Plastic and Rubber]"/>
            <x15:cachedUniqueName index="3" name="[Fact_TSIpass].[sector].&amp;[Real Estate,Industrial Parks and IT Buildings]"/>
            <x15:cachedUniqueName index="4" name="[Fact_TSIpass].[sector].&amp;[Solar and Other Renewable Energy]"/>
          </x15:cachedUniqueNames>
        </ext>
      </extLst>
    </cacheField>
    <cacheField name="[Fact_TSIpass].[FYtpass].[FYtpass]" caption="FYtpass" numFmtId="0" hierarchy="54" level="1">
      <sharedItems count="1">
        <s v="2022"/>
      </sharedItems>
      <extLst>
        <ext xmlns:x15="http://schemas.microsoft.com/office/spreadsheetml/2010/11/main" uri="{4F2E5C28-24EA-4eb8-9CBF-B6C8F9C3D259}">
          <x15:cachedUniqueNames>
            <x15:cachedUniqueName index="0" name="[Fact_TSIpass].[FYtpass].&amp;[2022]"/>
          </x15:cachedUniqueNames>
        </ext>
      </extLst>
    </cacheField>
    <cacheField name="[Fact_Stamp].[district].[district]" caption="district" numFmtId="0" hierarchy="7" level="1">
      <sharedItems count="32">
        <s v="Adilabad"/>
        <s v="Bhadradri Kothagudem"/>
        <s v="Hanumakonda"/>
        <s v="Hyderabad"/>
        <s v="Jagtial"/>
        <s v="Jangoan"/>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Stamp].[district].&amp;[Adilabad]"/>
            <x15:cachedUniqueName index="1" name="[Fact_Stamp].[district].&amp;[Bhadradri Kothagudem]"/>
            <x15:cachedUniqueName index="2" name="[Fact_Stamp].[district].&amp;[Hanumakonda]"/>
            <x15:cachedUniqueName index="3" name="[Fact_Stamp].[district].&amp;[Hyderabad]"/>
            <x15:cachedUniqueName index="4" name="[Fact_Stamp].[district].&amp;[Jagtial]"/>
            <x15:cachedUniqueName index="5" name="[Fact_Stamp].[district].&amp;[Jangoan]"/>
            <x15:cachedUniqueName index="6" name="[Fact_Stamp].[district].&amp;[Jogulamba Gadwal]"/>
            <x15:cachedUniqueName index="7" name="[Fact_Stamp].[district].&amp;[Kamareddy]"/>
            <x15:cachedUniqueName index="8" name="[Fact_Stamp].[district].&amp;[Karimnagar]"/>
            <x15:cachedUniqueName index="9" name="[Fact_Stamp].[district].&amp;[Khammam]"/>
            <x15:cachedUniqueName index="10" name="[Fact_Stamp].[district].&amp;[Kumurambheem Asifabad]"/>
            <x15:cachedUniqueName index="11" name="[Fact_Stamp].[district].&amp;[Mahabubabad]"/>
            <x15:cachedUniqueName index="12" name="[Fact_Stamp].[district].&amp;[Mahabubnagar]"/>
            <x15:cachedUniqueName index="13" name="[Fact_Stamp].[district].&amp;[Mancherial]"/>
            <x15:cachedUniqueName index="14" name="[Fact_Stamp].[district].&amp;[Medak]"/>
            <x15:cachedUniqueName index="15" name="[Fact_Stamp].[district].&amp;[Medchal_Malkajgiri]"/>
            <x15:cachedUniqueName index="16" name="[Fact_Stamp].[district].&amp;[Mulugu]"/>
            <x15:cachedUniqueName index="17" name="[Fact_Stamp].[district].&amp;[Nagarkurnool]"/>
            <x15:cachedUniqueName index="18" name="[Fact_Stamp].[district].&amp;[Nalgonda]"/>
            <x15:cachedUniqueName index="19" name="[Fact_Stamp].[district].&amp;[Narayanpet]"/>
            <x15:cachedUniqueName index="20" name="[Fact_Stamp].[district].&amp;[Nirmal]"/>
            <x15:cachedUniqueName index="21" name="[Fact_Stamp].[district].&amp;[Nizamabad]"/>
            <x15:cachedUniqueName index="22" name="[Fact_Stamp].[district].&amp;[Peddapalli]"/>
            <x15:cachedUniqueName index="23" name="[Fact_Stamp].[district].&amp;[Rajanna Sircilla]"/>
            <x15:cachedUniqueName index="24" name="[Fact_Stamp].[district].&amp;[Rangareddy]"/>
            <x15:cachedUniqueName index="25" name="[Fact_Stamp].[district].&amp;[Sangareddy]"/>
            <x15:cachedUniqueName index="26" name="[Fact_Stamp].[district].&amp;[Siddipet]"/>
            <x15:cachedUniqueName index="27" name="[Fact_Stamp].[district].&amp;[Suryapet]"/>
            <x15:cachedUniqueName index="28" name="[Fact_Stamp].[district].&amp;[Vikarabad]"/>
            <x15:cachedUniqueName index="29" name="[Fact_Stamp].[district].&amp;[Wanaparthy]"/>
            <x15:cachedUniqueName index="30" name="[Fact_Stamp].[district].&amp;[Warangal]"/>
            <x15:cachedUniqueName index="31" name="[Fact_Stamp].[district].&amp;[Yadadri Bhuvanagiri]"/>
          </x15:cachedUniqueNames>
        </ext>
      </extLst>
    </cacheField>
    <cacheField name="[Dim_District].[district].[district]" caption="district" numFmtId="0" hierarchy="5" level="1">
      <sharedItems count="33">
        <s v="Adilabad"/>
        <s v="Bhadradri Kothagudem"/>
        <s v="Hanumakonda"/>
        <s v="Hyderabad"/>
        <s v="Jagtial"/>
        <s v="Jangoan"/>
        <s v="Jayashankar Bhupalpally"/>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Dim_District].[district].&amp;[Adilabad]"/>
            <x15:cachedUniqueName index="1" name="[Dim_District].[district].&amp;[Bhadradri Kothagudem]"/>
            <x15:cachedUniqueName index="2" name="[Dim_District].[district].&amp;[Hanumakonda]"/>
            <x15:cachedUniqueName index="3" name="[Dim_District].[district].&amp;[Hyderabad]"/>
            <x15:cachedUniqueName index="4" name="[Dim_District].[district].&amp;[Jagtial]"/>
            <x15:cachedUniqueName index="5" name="[Dim_District].[district].&amp;[Jangoan]"/>
            <x15:cachedUniqueName index="6" name="[Dim_District].[district].&amp;[Jayashankar Bhupalpally]"/>
            <x15:cachedUniqueName index="7" name="[Dim_District].[district].&amp;[Jogulamba Gadwal]"/>
            <x15:cachedUniqueName index="8" name="[Dim_District].[district].&amp;[Kamareddy]"/>
            <x15:cachedUniqueName index="9" name="[Dim_District].[district].&amp;[Karimnagar]"/>
            <x15:cachedUniqueName index="10" name="[Dim_District].[district].&amp;[Khammam]"/>
            <x15:cachedUniqueName index="11" name="[Dim_District].[district].&amp;[Kumurambheem Asifabad]"/>
            <x15:cachedUniqueName index="12" name="[Dim_District].[district].&amp;[Mahabubabad]"/>
            <x15:cachedUniqueName index="13" name="[Dim_District].[district].&amp;[Mahabubnagar]"/>
            <x15:cachedUniqueName index="14" name="[Dim_District].[district].&amp;[Mancherial]"/>
            <x15:cachedUniqueName index="15" name="[Dim_District].[district].&amp;[Medak]"/>
            <x15:cachedUniqueName index="16" name="[Dim_District].[district].&amp;[Medchal_Malkajgiri]"/>
            <x15:cachedUniqueName index="17" name="[Dim_District].[district].&amp;[Mulugu]"/>
            <x15:cachedUniqueName index="18" name="[Dim_District].[district].&amp;[Nagarkurnool]"/>
            <x15:cachedUniqueName index="19" name="[Dim_District].[district].&amp;[Nalgonda]"/>
            <x15:cachedUniqueName index="20" name="[Dim_District].[district].&amp;[Narayanpet]"/>
            <x15:cachedUniqueName index="21" name="[Dim_District].[district].&amp;[Nirmal]"/>
            <x15:cachedUniqueName index="22" name="[Dim_District].[district].&amp;[Nizamabad]"/>
            <x15:cachedUniqueName index="23" name="[Dim_District].[district].&amp;[Peddapalli]"/>
            <x15:cachedUniqueName index="24" name="[Dim_District].[district].&amp;[Rajanna Sircilla]"/>
            <x15:cachedUniqueName index="25" name="[Dim_District].[district].&amp;[Rangareddy]"/>
            <x15:cachedUniqueName index="26" name="[Dim_District].[district].&amp;[Sangareddy]"/>
            <x15:cachedUniqueName index="27" name="[Dim_District].[district].&amp;[Siddipet]"/>
            <x15:cachedUniqueName index="28" name="[Dim_District].[district].&amp;[Suryapet]"/>
            <x15:cachedUniqueName index="29" name="[Dim_District].[district].&amp;[Vikarabad]"/>
            <x15:cachedUniqueName index="30" name="[Dim_District].[district].&amp;[Wanaparthy]"/>
            <x15:cachedUniqueName index="31" name="[Dim_District].[district].&amp;[Warangal]"/>
            <x15:cachedUniqueName index="32" name="[Dim_District].[district].&amp;[Yadadri Bhuvanagiri]"/>
          </x15:cachedUniqueNames>
        </ext>
      </extLst>
    </cacheField>
    <cacheField name="[Measures].[Total Rev]" caption="Total Rev" numFmtId="0" hierarchy="97" level="32767"/>
    <cacheField name="[Fact_Stamp].[FY].[FY]" caption="FY" numFmtId="0" hierarchy="10" level="1">
      <sharedItems containsSemiMixedTypes="0" containsNonDate="0" containsString="0"/>
    </cacheField>
    <cacheField name="[Measures].[Net_Investmenttp]" caption="Net_Investmenttp" numFmtId="0" hierarchy="108"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7"/>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fieldsUsage count="2">
        <fieldUsage x="-1"/>
        <fieldUsage x="3"/>
      </fieldsUsage>
    </cacheHierarchy>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2"/>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5"/>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1"/>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oneField="1">
      <fieldsUsage count="1">
        <fieldUsage x="4"/>
      </fieldsUsage>
    </cacheHierarchy>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oneField="1">
      <fieldsUsage count="1">
        <fieldUsage x="6"/>
      </fieldsUsage>
    </cacheHierarchy>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7986109" backgroundQuery="1" createdVersion="8" refreshedVersion="8" minRefreshableVersion="3" recordCount="0" supportSubquery="1" supportAdvancedDrill="1" xr:uid="{4679254B-E826-4294-B72F-6DC8F09A5CED}">
  <cacheSource type="external" connectionId="7"/>
  <cacheFields count="8">
    <cacheField name="[Fact_TSIpass].[sector].[sector]" caption="sector" numFmtId="0" hierarchy="56" level="1">
      <sharedItems count="5">
        <s v="Fertlizers Organic and Inorganic,Pesticides,Insecticides, and Other Related"/>
        <s v="Pharmaceuticals and Chemicals"/>
        <s v="Plastic and Rubber"/>
        <s v="Real Estate,Industrial Parks and IT Buildings"/>
        <s v="Solar and Other Renewable Energy"/>
      </sharedItems>
      <extLst>
        <ext xmlns:x15="http://schemas.microsoft.com/office/spreadsheetml/2010/11/main" uri="{4F2E5C28-24EA-4eb8-9CBF-B6C8F9C3D259}">
          <x15:cachedUniqueNames>
            <x15:cachedUniqueName index="0" name="[Fact_TSIpass].[sector].&amp;[Fertlizers Organic and Inorganic,Pesticides,Insecticides, and Other Related]"/>
            <x15:cachedUniqueName index="1" name="[Fact_TSIpass].[sector].&amp;[Pharmaceuticals and Chemicals]"/>
            <x15:cachedUniqueName index="2" name="[Fact_TSIpass].[sector].&amp;[Plastic and Rubber]"/>
            <x15:cachedUniqueName index="3" name="[Fact_TSIpass].[sector].&amp;[Real Estate,Industrial Parks and IT Buildings]"/>
            <x15:cachedUniqueName index="4" name="[Fact_TSIpass].[sector].&amp;[Solar and Other Renewable Energy]"/>
          </x15:cachedUniqueNames>
        </ext>
      </extLst>
    </cacheField>
    <cacheField name="[Fact_TSIpass].[FYtpass].[FYtpass]" caption="FYtpass" numFmtId="0" hierarchy="54" level="1">
      <sharedItems count="1">
        <s v="2022"/>
      </sharedItems>
      <extLst>
        <ext xmlns:x15="http://schemas.microsoft.com/office/spreadsheetml/2010/11/main" uri="{4F2E5C28-24EA-4eb8-9CBF-B6C8F9C3D259}">
          <x15:cachedUniqueNames>
            <x15:cachedUniqueName index="0" name="[Fact_TSIpass].[FYtpass].&amp;[2022]"/>
          </x15:cachedUniqueNames>
        </ext>
      </extLst>
    </cacheField>
    <cacheField name="[Fact_Stamp].[district].[district]" caption="district" numFmtId="0" hierarchy="7" level="1">
      <sharedItems count="32">
        <s v="Adilabad"/>
        <s v="Bhadradri Kothagudem"/>
        <s v="Hanumakonda"/>
        <s v="Hyderabad"/>
        <s v="Jagtial"/>
        <s v="Jangoan"/>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Stamp].[district].&amp;[Adilabad]"/>
            <x15:cachedUniqueName index="1" name="[Fact_Stamp].[district].&amp;[Bhadradri Kothagudem]"/>
            <x15:cachedUniqueName index="2" name="[Fact_Stamp].[district].&amp;[Hanumakonda]"/>
            <x15:cachedUniqueName index="3" name="[Fact_Stamp].[district].&amp;[Hyderabad]"/>
            <x15:cachedUniqueName index="4" name="[Fact_Stamp].[district].&amp;[Jagtial]"/>
            <x15:cachedUniqueName index="5" name="[Fact_Stamp].[district].&amp;[Jangoan]"/>
            <x15:cachedUniqueName index="6" name="[Fact_Stamp].[district].&amp;[Jogulamba Gadwal]"/>
            <x15:cachedUniqueName index="7" name="[Fact_Stamp].[district].&amp;[Kamareddy]"/>
            <x15:cachedUniqueName index="8" name="[Fact_Stamp].[district].&amp;[Karimnagar]"/>
            <x15:cachedUniqueName index="9" name="[Fact_Stamp].[district].&amp;[Khammam]"/>
            <x15:cachedUniqueName index="10" name="[Fact_Stamp].[district].&amp;[Kumurambheem Asifabad]"/>
            <x15:cachedUniqueName index="11" name="[Fact_Stamp].[district].&amp;[Mahabubabad]"/>
            <x15:cachedUniqueName index="12" name="[Fact_Stamp].[district].&amp;[Mahabubnagar]"/>
            <x15:cachedUniqueName index="13" name="[Fact_Stamp].[district].&amp;[Mancherial]"/>
            <x15:cachedUniqueName index="14" name="[Fact_Stamp].[district].&amp;[Medak]"/>
            <x15:cachedUniqueName index="15" name="[Fact_Stamp].[district].&amp;[Medchal_Malkajgiri]"/>
            <x15:cachedUniqueName index="16" name="[Fact_Stamp].[district].&amp;[Mulugu]"/>
            <x15:cachedUniqueName index="17" name="[Fact_Stamp].[district].&amp;[Nagarkurnool]"/>
            <x15:cachedUniqueName index="18" name="[Fact_Stamp].[district].&amp;[Nalgonda]"/>
            <x15:cachedUniqueName index="19" name="[Fact_Stamp].[district].&amp;[Narayanpet]"/>
            <x15:cachedUniqueName index="20" name="[Fact_Stamp].[district].&amp;[Nirmal]"/>
            <x15:cachedUniqueName index="21" name="[Fact_Stamp].[district].&amp;[Nizamabad]"/>
            <x15:cachedUniqueName index="22" name="[Fact_Stamp].[district].&amp;[Peddapalli]"/>
            <x15:cachedUniqueName index="23" name="[Fact_Stamp].[district].&amp;[Rajanna Sircilla]"/>
            <x15:cachedUniqueName index="24" name="[Fact_Stamp].[district].&amp;[Rangareddy]"/>
            <x15:cachedUniqueName index="25" name="[Fact_Stamp].[district].&amp;[Sangareddy]"/>
            <x15:cachedUniqueName index="26" name="[Fact_Stamp].[district].&amp;[Siddipet]"/>
            <x15:cachedUniqueName index="27" name="[Fact_Stamp].[district].&amp;[Suryapet]"/>
            <x15:cachedUniqueName index="28" name="[Fact_Stamp].[district].&amp;[Vikarabad]"/>
            <x15:cachedUniqueName index="29" name="[Fact_Stamp].[district].&amp;[Wanaparthy]"/>
            <x15:cachedUniqueName index="30" name="[Fact_Stamp].[district].&amp;[Warangal]"/>
            <x15:cachedUniqueName index="31" name="[Fact_Stamp].[district].&amp;[Yadadri Bhuvanagiri]"/>
          </x15:cachedUniqueNames>
        </ext>
      </extLst>
    </cacheField>
    <cacheField name="[Dim_District].[district].[district]" caption="district" numFmtId="0" hierarchy="5" level="1">
      <sharedItems count="33">
        <s v="Adilabad"/>
        <s v="Bhadradri Kothagudem"/>
        <s v="Hanumakonda"/>
        <s v="Hyderabad"/>
        <s v="Jagtial"/>
        <s v="Jangoan"/>
        <s v="Jayashankar Bhupalpally"/>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Dim_District].[district].&amp;[Adilabad]"/>
            <x15:cachedUniqueName index="1" name="[Dim_District].[district].&amp;[Bhadradri Kothagudem]"/>
            <x15:cachedUniqueName index="2" name="[Dim_District].[district].&amp;[Hanumakonda]"/>
            <x15:cachedUniqueName index="3" name="[Dim_District].[district].&amp;[Hyderabad]"/>
            <x15:cachedUniqueName index="4" name="[Dim_District].[district].&amp;[Jagtial]"/>
            <x15:cachedUniqueName index="5" name="[Dim_District].[district].&amp;[Jangoan]"/>
            <x15:cachedUniqueName index="6" name="[Dim_District].[district].&amp;[Jayashankar Bhupalpally]"/>
            <x15:cachedUniqueName index="7" name="[Dim_District].[district].&amp;[Jogulamba Gadwal]"/>
            <x15:cachedUniqueName index="8" name="[Dim_District].[district].&amp;[Kamareddy]"/>
            <x15:cachedUniqueName index="9" name="[Dim_District].[district].&amp;[Karimnagar]"/>
            <x15:cachedUniqueName index="10" name="[Dim_District].[district].&amp;[Khammam]"/>
            <x15:cachedUniqueName index="11" name="[Dim_District].[district].&amp;[Kumurambheem Asifabad]"/>
            <x15:cachedUniqueName index="12" name="[Dim_District].[district].&amp;[Mahabubabad]"/>
            <x15:cachedUniqueName index="13" name="[Dim_District].[district].&amp;[Mahabubnagar]"/>
            <x15:cachedUniqueName index="14" name="[Dim_District].[district].&amp;[Mancherial]"/>
            <x15:cachedUniqueName index="15" name="[Dim_District].[district].&amp;[Medak]"/>
            <x15:cachedUniqueName index="16" name="[Dim_District].[district].&amp;[Medchal_Malkajgiri]"/>
            <x15:cachedUniqueName index="17" name="[Dim_District].[district].&amp;[Mulugu]"/>
            <x15:cachedUniqueName index="18" name="[Dim_District].[district].&amp;[Nagarkurnool]"/>
            <x15:cachedUniqueName index="19" name="[Dim_District].[district].&amp;[Nalgonda]"/>
            <x15:cachedUniqueName index="20" name="[Dim_District].[district].&amp;[Narayanpet]"/>
            <x15:cachedUniqueName index="21" name="[Dim_District].[district].&amp;[Nirmal]"/>
            <x15:cachedUniqueName index="22" name="[Dim_District].[district].&amp;[Nizamabad]"/>
            <x15:cachedUniqueName index="23" name="[Dim_District].[district].&amp;[Peddapalli]"/>
            <x15:cachedUniqueName index="24" name="[Dim_District].[district].&amp;[Rajanna Sircilla]"/>
            <x15:cachedUniqueName index="25" name="[Dim_District].[district].&amp;[Rangareddy]"/>
            <x15:cachedUniqueName index="26" name="[Dim_District].[district].&amp;[Sangareddy]"/>
            <x15:cachedUniqueName index="27" name="[Dim_District].[district].&amp;[Siddipet]"/>
            <x15:cachedUniqueName index="28" name="[Dim_District].[district].&amp;[Suryapet]"/>
            <x15:cachedUniqueName index="29" name="[Dim_District].[district].&amp;[Vikarabad]"/>
            <x15:cachedUniqueName index="30" name="[Dim_District].[district].&amp;[Wanaparthy]"/>
            <x15:cachedUniqueName index="31" name="[Dim_District].[district].&amp;[Warangal]"/>
            <x15:cachedUniqueName index="32" name="[Dim_District].[district].&amp;[Yadadri Bhuvanagiri]"/>
          </x15:cachedUniqueNames>
        </ext>
      </extLst>
    </cacheField>
    <cacheField name="[Fact_Stamp].[FY].[FY]" caption="FY" numFmtId="0" hierarchy="10" level="1">
      <sharedItems containsSemiMixedTypes="0" containsNonDate="0" containsString="0"/>
    </cacheField>
    <cacheField name="[Measures].[Net_Investmenttp]" caption="Net_Investmenttp" numFmtId="0" hierarchy="108" level="32767"/>
    <cacheField name="[Measures].[Total_vehicle_sold]" caption="Total_vehicle_sold" numFmtId="0" hierarchy="99"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7"/>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fieldsUsage count="2">
        <fieldUsage x="-1"/>
        <fieldUsage x="3"/>
      </fieldsUsage>
    </cacheHierarchy>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2"/>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4"/>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1"/>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oneField="1">
      <fieldsUsage count="1">
        <fieldUsage x="6"/>
      </fieldsUsage>
    </cacheHierarchy>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oneField="1">
      <fieldsUsage count="1">
        <fieldUsage x="5"/>
      </fieldsUsage>
    </cacheHierarchy>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8217593" backgroundQuery="1" createdVersion="8" refreshedVersion="8" minRefreshableVersion="3" recordCount="0" supportSubquery="1" supportAdvancedDrill="1" xr:uid="{FA42B140-C406-4AF0-833F-3880C3899D23}">
  <cacheSource type="external" connectionId="7"/>
  <cacheFields count="3">
    <cacheField name="[Fact_TSIpass].[FYtpass].[FYtpass]" caption="FYtpass" numFmtId="0" hierarchy="54" level="1">
      <sharedItems count="1">
        <s v="2022"/>
      </sharedItems>
      <extLst>
        <ext xmlns:x15="http://schemas.microsoft.com/office/spreadsheetml/2010/11/main" uri="{4F2E5C28-24EA-4eb8-9CBF-B6C8F9C3D259}">
          <x15:cachedUniqueNames>
            <x15:cachedUniqueName index="0" name="[Fact_TSIpass].[FYtpass].&amp;[2022]"/>
          </x15:cachedUniqueNames>
        </ext>
      </extLst>
    </cacheField>
    <cacheField name="[Measures].[Sum of number_of_employees]" caption="Sum of number_of_employees" numFmtId="0" hierarchy="84"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2"/>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0"/>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oneField="1">
      <fieldsUsage count="1">
        <fieldUsage x="1"/>
      </fieldsUsage>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4560184" backgroundQuery="1" createdVersion="8" refreshedVersion="8" minRefreshableVersion="3" recordCount="0" supportSubquery="1" supportAdvancedDrill="1" xr:uid="{F0EA2E95-6AFA-429F-83CD-4C2274B643D8}">
  <cacheSource type="external" connectionId="7"/>
  <cacheFields count="5">
    <cacheField name="[Fact_Stamp].[FY].[FY]" caption="FY" numFmtId="0" hierarchy="10" level="1">
      <sharedItems count="2">
        <s v="2021"/>
        <s v="2022"/>
      </sharedItems>
    </cacheField>
    <cacheField name="[Fact_Stamp].[district].[district]" caption="district" numFmtId="0" hierarchy="7" level="1">
      <sharedItems count="32">
        <s v="Adilabad"/>
        <s v="Bhadradri Kothagudem"/>
        <s v="Hanumakonda"/>
        <s v="Hyderabad"/>
        <s v="Jagtial"/>
        <s v="Jangoan"/>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Stamp].[district].&amp;[Adilabad]"/>
            <x15:cachedUniqueName index="1" name="[Fact_Stamp].[district].&amp;[Bhadradri Kothagudem]"/>
            <x15:cachedUniqueName index="2" name="[Fact_Stamp].[district].&amp;[Hanumakonda]"/>
            <x15:cachedUniqueName index="3" name="[Fact_Stamp].[district].&amp;[Hyderabad]"/>
            <x15:cachedUniqueName index="4" name="[Fact_Stamp].[district].&amp;[Jagtial]"/>
            <x15:cachedUniqueName index="5" name="[Fact_Stamp].[district].&amp;[Jangoan]"/>
            <x15:cachedUniqueName index="6" name="[Fact_Stamp].[district].&amp;[Jogulamba Gadwal]"/>
            <x15:cachedUniqueName index="7" name="[Fact_Stamp].[district].&amp;[Kamareddy]"/>
            <x15:cachedUniqueName index="8" name="[Fact_Stamp].[district].&amp;[Karimnagar]"/>
            <x15:cachedUniqueName index="9" name="[Fact_Stamp].[district].&amp;[Khammam]"/>
            <x15:cachedUniqueName index="10" name="[Fact_Stamp].[district].&amp;[Kumurambheem Asifabad]"/>
            <x15:cachedUniqueName index="11" name="[Fact_Stamp].[district].&amp;[Mahabubabad]"/>
            <x15:cachedUniqueName index="12" name="[Fact_Stamp].[district].&amp;[Mahabubnagar]"/>
            <x15:cachedUniqueName index="13" name="[Fact_Stamp].[district].&amp;[Mancherial]"/>
            <x15:cachedUniqueName index="14" name="[Fact_Stamp].[district].&amp;[Medak]"/>
            <x15:cachedUniqueName index="15" name="[Fact_Stamp].[district].&amp;[Medchal_Malkajgiri]"/>
            <x15:cachedUniqueName index="16" name="[Fact_Stamp].[district].&amp;[Mulugu]"/>
            <x15:cachedUniqueName index="17" name="[Fact_Stamp].[district].&amp;[Nagarkurnool]"/>
            <x15:cachedUniqueName index="18" name="[Fact_Stamp].[district].&amp;[Nalgonda]"/>
            <x15:cachedUniqueName index="19" name="[Fact_Stamp].[district].&amp;[Narayanpet]"/>
            <x15:cachedUniqueName index="20" name="[Fact_Stamp].[district].&amp;[Nirmal]"/>
            <x15:cachedUniqueName index="21" name="[Fact_Stamp].[district].&amp;[Nizamabad]"/>
            <x15:cachedUniqueName index="22" name="[Fact_Stamp].[district].&amp;[Peddapalli]"/>
            <x15:cachedUniqueName index="23" name="[Fact_Stamp].[district].&amp;[Rajanna Sircilla]"/>
            <x15:cachedUniqueName index="24" name="[Fact_Stamp].[district].&amp;[Rangareddy]"/>
            <x15:cachedUniqueName index="25" name="[Fact_Stamp].[district].&amp;[Sangareddy]"/>
            <x15:cachedUniqueName index="26" name="[Fact_Stamp].[district].&amp;[Siddipet]"/>
            <x15:cachedUniqueName index="27" name="[Fact_Stamp].[district].&amp;[Suryapet]"/>
            <x15:cachedUniqueName index="28" name="[Fact_Stamp].[district].&amp;[Vikarabad]"/>
            <x15:cachedUniqueName index="29" name="[Fact_Stamp].[district].&amp;[Wanaparthy]"/>
            <x15:cachedUniqueName index="30" name="[Fact_Stamp].[district].&amp;[Warangal]"/>
            <x15:cachedUniqueName index="31" name="[Fact_Stamp].[district].&amp;[Yadadri Bhuvanagiri]"/>
          </x15:cachedUniqueNames>
        </ext>
      </extLst>
    </cacheField>
    <cacheField name="[Measures].[Total Rev]" caption="Total Rev" numFmtId="0" hierarchy="97" level="32767"/>
    <cacheField name="[Measures].[Category]" caption="Category" numFmtId="0" hierarchy="98"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1"/>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2" memberValueDatatype="130" unbalanced="0">
      <fieldsUsage count="2">
        <fieldUsage x="-1"/>
        <fieldUsage x="0"/>
      </fieldsUsage>
    </cacheHierarchy>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oneField="1">
      <fieldsUsage count="1">
        <fieldUsage x="2"/>
      </fieldsUsage>
    </cacheHierarchy>
    <cacheHierarchy uniqueName="[Measures].[Category]" caption="Category" measure="1" displayFolder="" measureGroup="Fact_Stamp" count="0" oneField="1">
      <fieldsUsage count="1">
        <fieldUsage x="3"/>
      </fieldsUsage>
    </cacheHierarchy>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8680555" backgroundQuery="1" createdVersion="8" refreshedVersion="8" minRefreshableVersion="3" recordCount="0" supportSubquery="1" supportAdvancedDrill="1" xr:uid="{78461EA5-6D3F-48F3-957A-B32BC934AE28}">
  <cacheSource type="external" connectionId="7"/>
  <cacheFields count="4">
    <cacheField name="[Fact_TSIpass].[sector].[sector]" caption="sector" numFmtId="0" hierarchy="56" level="1">
      <sharedItems count="5">
        <s v="Fertlizers Organic and Inorganic,Pesticides,Insecticides, and Other Related"/>
        <s v="Pharmaceuticals and Chemicals"/>
        <s v="Plastic and Rubber"/>
        <s v="Real Estate,Industrial Parks and IT Buildings"/>
        <s v="Solar and Other Renewable Energy"/>
      </sharedItems>
      <extLst>
        <ext xmlns:x15="http://schemas.microsoft.com/office/spreadsheetml/2010/11/main" uri="{4F2E5C28-24EA-4eb8-9CBF-B6C8F9C3D259}">
          <x15:cachedUniqueNames>
            <x15:cachedUniqueName index="0" name="[Fact_TSIpass].[sector].&amp;[Fertlizers Organic and Inorganic,Pesticides,Insecticides, and Other Related]"/>
            <x15:cachedUniqueName index="1" name="[Fact_TSIpass].[sector].&amp;[Pharmaceuticals and Chemicals]"/>
            <x15:cachedUniqueName index="2" name="[Fact_TSIpass].[sector].&amp;[Plastic and Rubber]"/>
            <x15:cachedUniqueName index="3" name="[Fact_TSIpass].[sector].&amp;[Real Estate,Industrial Parks and IT Buildings]"/>
            <x15:cachedUniqueName index="4" name="[Fact_TSIpass].[sector].&amp;[Solar and Other Renewable Energy]"/>
          </x15:cachedUniqueNames>
        </ext>
      </extLst>
    </cacheField>
    <cacheField name="[Fact_TSIpass].[FYtpass].[FYtpass]" caption="FYtpass" numFmtId="0" hierarchy="54" level="1">
      <sharedItems count="1">
        <s v="2022"/>
      </sharedItems>
      <extLst>
        <ext xmlns:x15="http://schemas.microsoft.com/office/spreadsheetml/2010/11/main" uri="{4F2E5C28-24EA-4eb8-9CBF-B6C8F9C3D259}">
          <x15:cachedUniqueNames>
            <x15:cachedUniqueName index="0" name="[Fact_TSIpass].[FYtpass].&amp;[2022]"/>
          </x15:cachedUniqueNames>
        </ext>
      </extLst>
    </cacheField>
    <cacheField name="[Measures].[Netinvest2022]" caption="Netinvest2022" numFmtId="0" hierarchy="112"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1"/>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oneField="1">
      <fieldsUsage count="1">
        <fieldUsage x="2"/>
      </fieldsUsage>
    </cacheHierarchy>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9259256" backgroundQuery="1" createdVersion="8" refreshedVersion="8" minRefreshableVersion="3" recordCount="0" supportSubquery="1" supportAdvancedDrill="1" xr:uid="{6602BAE1-8E64-4E76-8618-88901638591F}">
  <cacheSource type="external" connectionId="7"/>
  <cacheFields count="4">
    <cacheField name="[Fact_TSIpass].[FYtpass].[FYtpass]" caption="FYtpass" numFmtId="0" hierarchy="54" level="1">
      <sharedItems count="1">
        <s v="2022"/>
      </sharedItems>
      <extLst>
        <ext xmlns:x15="http://schemas.microsoft.com/office/spreadsheetml/2010/11/main" uri="{4F2E5C28-24EA-4eb8-9CBF-B6C8F9C3D259}">
          <x15:cachedUniqueNames>
            <x15:cachedUniqueName index="0" name="[Fact_TSIpass].[FYtpass].&amp;[2022]"/>
          </x15:cachedUniqueNames>
        </ext>
      </extLst>
    </cacheField>
    <cacheField name="[Fact_TSIpass].[sector].[sector]" caption="sector" numFmtId="0" hierarchy="56" level="1">
      <sharedItems count="5">
        <s v="Fertlizers Organic and Inorganic,Pesticides,Insecticides, and Other Related"/>
        <s v="Pharmaceuticals and Chemicals"/>
        <s v="Plastic and Rubber"/>
        <s v="Real Estate,Industrial Parks and IT Buildings"/>
        <s v="Solar and Other Renewable Energy"/>
      </sharedItems>
      <extLst>
        <ext xmlns:x15="http://schemas.microsoft.com/office/spreadsheetml/2010/11/main" uri="{4F2E5C28-24EA-4eb8-9CBF-B6C8F9C3D259}">
          <x15:cachedUniqueNames>
            <x15:cachedUniqueName index="0" name="[Fact_TSIpass].[sector].&amp;[Fertlizers Organic and Inorganic,Pesticides,Insecticides, and Other Related]"/>
            <x15:cachedUniqueName index="1" name="[Fact_TSIpass].[sector].&amp;[Pharmaceuticals and Chemicals]"/>
            <x15:cachedUniqueName index="2" name="[Fact_TSIpass].[sector].&amp;[Plastic and Rubber]"/>
            <x15:cachedUniqueName index="3" name="[Fact_TSIpass].[sector].&amp;[Real Estate,Industrial Parks and IT Buildings]"/>
            <x15:cachedUniqueName index="4" name="[Fact_TSIpass].[sector].&amp;[Solar and Other Renewable Energy]"/>
          </x15:cachedUniqueNames>
        </ext>
      </extLst>
    </cacheField>
    <cacheField name="[Measures].[Sum of investment in cr]" caption="Sum of investment in cr" numFmtId="0" hierarchy="83"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0"/>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1"/>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oneField="1">
      <fieldsUsage count="1">
        <fieldUsage x="2"/>
      </fieldsUsage>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9606479" backgroundQuery="1" createdVersion="8" refreshedVersion="8" minRefreshableVersion="3" recordCount="0" supportSubquery="1" supportAdvancedDrill="1" xr:uid="{47E4184E-56C9-4101-A7C6-34FFFD6C98BF}">
  <cacheSource type="external" connectionId="7"/>
  <cacheFields count="6">
    <cacheField name="[Fact_TSIpass].[sector].[sector]" caption="sector" numFmtId="0" hierarchy="56" level="1">
      <sharedItems count="5">
        <s v="Beverages"/>
        <s v="Food Processing"/>
        <s v="Pharmaceuticals and Chemicals"/>
        <s v="Plastic and Rubber"/>
        <s v="Real Estate,Industrial Parks and IT Buildings"/>
      </sharedItems>
      <extLst>
        <ext xmlns:x15="http://schemas.microsoft.com/office/spreadsheetml/2010/11/main" uri="{4F2E5C28-24EA-4eb8-9CBF-B6C8F9C3D259}">
          <x15:cachedUniqueNames>
            <x15:cachedUniqueName index="0" name="[Fact_TSIpass].[sector].&amp;[Beverages]"/>
            <x15:cachedUniqueName index="1" name="[Fact_TSIpass].[sector].&amp;[Food Processing]"/>
            <x15:cachedUniqueName index="2" name="[Fact_TSIpass].[sector].&amp;[Pharmaceuticals and Chemicals]"/>
            <x15:cachedUniqueName index="3" name="[Fact_TSIpass].[sector].&amp;[Plastic and Rubber]"/>
            <x15:cachedUniqueName index="4" name="[Fact_TSIpass].[sector].&amp;[Real Estate,Industrial Parks and IT Buildings]"/>
          </x15:cachedUniqueNames>
        </ext>
      </extLst>
    </cacheField>
    <cacheField name="[Fact_TSIpass].[district].[district]" caption="district" numFmtId="0" hierarchy="51" level="1">
      <sharedItems count="3">
        <s v="Medchal_Malkajgiri"/>
        <s v="Rangareddy"/>
        <s v="Sangareddy"/>
      </sharedItems>
      <extLst>
        <ext xmlns:x15="http://schemas.microsoft.com/office/spreadsheetml/2010/11/main" uri="{4F2E5C28-24EA-4eb8-9CBF-B6C8F9C3D259}">
          <x15:cachedUniqueNames>
            <x15:cachedUniqueName index="0" name="[Fact_TSIpass].[district].&amp;[Medchal_Malkajgiri]"/>
            <x15:cachedUniqueName index="1" name="[Fact_TSIpass].[district].&amp;[Rangareddy]"/>
            <x15:cachedUniqueName index="2" name="[Fact_TSIpass].[district].&amp;[Sangareddy]"/>
          </x15:cachedUniqueNames>
        </ext>
      </extLst>
    </cacheField>
    <cacheField name="[Measures].[Sum of investment in cr]" caption="Sum of investment in cr" numFmtId="0" hierarchy="83" level="32767"/>
    <cacheField name="[Fact_TSIpass].[FYtpass].[FYtpass]" caption="FYtpass" numFmtId="0" hierarchy="54" level="1">
      <sharedItems containsSemiMixedTypes="0" containsNonDate="0" containsString="0"/>
    </cacheField>
    <cacheField name="[Dim_Date].[fiscal_year].[fiscal_year]" caption="fiscal_year" numFmtId="0" hierarchy="3" level="1">
      <sharedItems containsSemiMixedTypes="0" containsNonDate="0" containsString="0"/>
    </cacheField>
    <cacheField name="Dummy0" numFmtId="0" hierarchy="129" level="32767">
      <extLst>
        <ext xmlns:x14="http://schemas.microsoft.com/office/spreadsheetml/2009/9/main" uri="{63CAB8AC-B538-458d-9737-405883B0398D}">
          <x14:cacheField ignore="1"/>
        </ext>
      </extLst>
    </cacheField>
  </cacheFields>
  <cacheHierarchies count="130">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fieldsUsage count="2">
        <fieldUsage x="-1"/>
        <fieldUsage x="1"/>
      </fieldsUsage>
    </cacheHierarchy>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3"/>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oneField="1">
      <fieldsUsage count="1">
        <fieldUsage x="2"/>
      </fieldsUsage>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y uniqueName="Dummy0" caption="month" measure="1" count="0">
      <extLst>
        <ext xmlns:x14="http://schemas.microsoft.com/office/spreadsheetml/2009/9/main" uri="{8CF416AD-EC4C-4aba-99F5-12A058AE0983}">
          <x14:cacheHierarchy ignore="1"/>
        </ext>
      </extLst>
    </cacheHierarchy>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59953702" backgroundQuery="1" createdVersion="8" refreshedVersion="8" minRefreshableVersion="3" recordCount="0" supportSubquery="1" supportAdvancedDrill="1" xr:uid="{3FB501D6-103E-4DA1-AE6C-89B1B9E8501C}">
  <cacheSource type="external" connectionId="7"/>
  <cacheFields count="5">
    <cacheField name="[Fact_TSIpass].[sector].[sector]" caption="sector" numFmtId="0" hierarchy="56" level="1">
      <sharedItems count="5">
        <s v="Beverages"/>
        <s v="Electrical and Electronic Products"/>
        <s v="Pharmaceuticals and Chemicals"/>
        <s v="Plastic and Rubber"/>
        <s v="Real Estate,Industrial Parks and IT Buildings"/>
      </sharedItems>
      <extLst>
        <ext xmlns:x15="http://schemas.microsoft.com/office/spreadsheetml/2010/11/main" uri="{4F2E5C28-24EA-4eb8-9CBF-B6C8F9C3D259}">
          <x15:cachedUniqueNames>
            <x15:cachedUniqueName index="0" name="[Fact_TSIpass].[sector].&amp;[Beverages]"/>
            <x15:cachedUniqueName index="1" name="[Fact_TSIpass].[sector].&amp;[Electrical and Electronic Products]"/>
            <x15:cachedUniqueName index="2" name="[Fact_TSIpass].[sector].&amp;[Pharmaceuticals and Chemicals]"/>
            <x15:cachedUniqueName index="3" name="[Fact_TSIpass].[sector].&amp;[Plastic and Rubber]"/>
            <x15:cachedUniqueName index="4" name="[Fact_TSIpass].[sector].&amp;[Real Estate,Industrial Parks and IT Buildings]"/>
          </x15:cachedUniqueNames>
        </ext>
      </extLst>
    </cacheField>
    <cacheField name="[Measures].[Sum of investment in cr]" caption="Sum of investment in cr" numFmtId="0" hierarchy="83" level="32767"/>
    <cacheField name="[Fact_TSIpass].[district].[district]" caption="district" numFmtId="0" hierarchy="51" level="1">
      <sharedItems count="5">
        <s v="Bhadradri Kothagudem"/>
        <s v="Medchal_Malkajgiri"/>
        <s v="Rangareddy"/>
        <s v="Sangareddy"/>
        <s v="Yadadri Bhuvanagiri"/>
      </sharedItems>
      <extLst>
        <ext xmlns:x15="http://schemas.microsoft.com/office/spreadsheetml/2010/11/main" uri="{4F2E5C28-24EA-4eb8-9CBF-B6C8F9C3D259}">
          <x15:cachedUniqueNames>
            <x15:cachedUniqueName index="0" name="[Fact_TSIpass].[district].&amp;[Bhadradri Kothagudem]"/>
            <x15:cachedUniqueName index="1" name="[Fact_TSIpass].[district].&amp;[Medchal_Malkajgiri]"/>
            <x15:cachedUniqueName index="2" name="[Fact_TSIpass].[district].&amp;[Rangareddy]"/>
            <x15:cachedUniqueName index="3" name="[Fact_TSIpass].[district].&amp;[Sangareddy]"/>
            <x15:cachedUniqueName index="4" name="[Fact_TSIpass].[district].&amp;[Yadadri Bhuvanagiri]"/>
          </x15:cachedUniqueNames>
        </ext>
      </extLst>
    </cacheField>
    <cacheField name="[Fact_TSIpass].[FYtpass].[FYtpass]" caption="FYtpass" numFmtId="0" hierarchy="54" level="1">
      <sharedItems count="2">
        <s v="2021"/>
        <s v="2022"/>
      </sharedItems>
      <extLst>
        <ext xmlns:x15="http://schemas.microsoft.com/office/spreadsheetml/2010/11/main" uri="{4F2E5C28-24EA-4eb8-9CBF-B6C8F9C3D259}">
          <x15:cachedUniqueNames>
            <x15:cachedUniqueName index="0" name="[Fact_TSIpass].[FYtpass].&amp;[2021]"/>
            <x15:cachedUniqueName index="1" name="[Fact_TSIpass].[FYtpass].&amp;[2022]"/>
          </x15:cachedUniqueNames>
        </ext>
      </extLst>
    </cacheField>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fieldsUsage count="2">
        <fieldUsage x="-1"/>
        <fieldUsage x="2"/>
      </fieldsUsage>
    </cacheHierarchy>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3"/>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oneField="1">
      <fieldsUsage count="1">
        <fieldUsage x="1"/>
      </fieldsUsage>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6053241" backgroundQuery="1" createdVersion="8" refreshedVersion="8" minRefreshableVersion="3" recordCount="0" supportSubquery="1" supportAdvancedDrill="1" xr:uid="{2FADCF62-65BD-4ED2-8FC4-37D20A368A4C}">
  <cacheSource type="external" connectionId="7"/>
  <cacheFields count="6">
    <cacheField name="[Fact_TSIpass].[sector].[sector]" caption="sector" numFmtId="0" hierarchy="56" level="1">
      <sharedItems count="12">
        <s v="Automobile"/>
        <s v="Beverages"/>
        <s v="Pharmaceuticals and Chemicals"/>
        <s v="Plastic and Rubber"/>
        <s v="Real Estate,Industrial Parks and IT Buildings"/>
        <s v="Food Processing" u="1"/>
        <s v="Solar and Other Renewable Energy" u="1"/>
        <s v="Textiles" u="1"/>
        <s v="Engineering" u="1"/>
        <s v="Cement, Cement &amp; Concrete Products, Fly Ash Bricks" u="1"/>
        <s v="Agro based incl Cold Storages" u="1"/>
        <s v="Others" u="1"/>
      </sharedItems>
      <extLst>
        <ext xmlns:x15="http://schemas.microsoft.com/office/spreadsheetml/2010/11/main" uri="{4F2E5C28-24EA-4eb8-9CBF-B6C8F9C3D259}">
          <x15:cachedUniqueNames>
            <x15:cachedUniqueName index="0" name="[Fact_TSIpass].[sector].&amp;[Automobile]"/>
            <x15:cachedUniqueName index="1" name="[Fact_TSIpass].[sector].&amp;[Beverages]"/>
            <x15:cachedUniqueName index="2" name="[Fact_TSIpass].[sector].&amp;[Pharmaceuticals and Chemicals]"/>
            <x15:cachedUniqueName index="3" name="[Fact_TSIpass].[sector].&amp;[Plastic and Rubber]"/>
            <x15:cachedUniqueName index="4" name="[Fact_TSIpass].[sector].&amp;[Real Estate,Industrial Parks and IT Buildings]"/>
            <x15:cachedUniqueName index="5" name="[Fact_TSIpass].[sector].&amp;[Food Processing]"/>
            <x15:cachedUniqueName index="6" name="[Fact_TSIpass].[sector].&amp;[Solar and Other Renewable Energy]"/>
            <x15:cachedUniqueName index="7" name="[Fact_TSIpass].[sector].&amp;[Textiles]"/>
            <x15:cachedUniqueName index="8" name="[Fact_TSIpass].[sector].&amp;[Engineering]"/>
            <x15:cachedUniqueName index="9" name="[Fact_TSIpass].[sector].&amp;[Cement, Cement &amp; Concrete Products, Fly Ash Bricks]"/>
            <x15:cachedUniqueName index="10" name="[Fact_TSIpass].[sector].&amp;[Agro based incl Cold Storages]"/>
            <x15:cachedUniqueName index="11" name="[Fact_TSIpass].[sector].&amp;[Others]"/>
          </x15:cachedUniqueNames>
        </ext>
      </extLst>
    </cacheField>
    <cacheField name="[Measures].[Sum of investment in cr]" caption="Sum of investment in cr" numFmtId="0" hierarchy="83" level="32767"/>
    <cacheField name="[Fact_TSIpass].[district].[district]" caption="district" numFmtId="0" hierarchy="51" level="1">
      <sharedItems count="3">
        <s v="Medchal_Malkajgiri"/>
        <s v="Rangareddy"/>
        <s v="Sangareddy"/>
      </sharedItems>
      <extLst>
        <ext xmlns:x15="http://schemas.microsoft.com/office/spreadsheetml/2010/11/main" uri="{4F2E5C28-24EA-4eb8-9CBF-B6C8F9C3D259}">
          <x15:cachedUniqueNames>
            <x15:cachedUniqueName index="0" name="[Fact_TSIpass].[district].&amp;[Medchal_Malkajgiri]"/>
            <x15:cachedUniqueName index="1" name="[Fact_TSIpass].[district].&amp;[Rangareddy]"/>
            <x15:cachedUniqueName index="2" name="[Fact_TSIpass].[district].&amp;[Sangareddy]"/>
          </x15:cachedUniqueNames>
        </ext>
      </extLst>
    </cacheField>
    <cacheField name="[Fact_TSIpass].[Month Name].[Month Name]" caption="Month Name" numFmtId="0" hierarchy="53" level="1">
      <sharedItems count="1">
        <s v="January"/>
      </sharedItems>
      <extLst>
        <ext xmlns:x15="http://schemas.microsoft.com/office/spreadsheetml/2010/11/main" uri="{4F2E5C28-24EA-4eb8-9CBF-B6C8F9C3D259}">
          <x15:cachedUniqueNames>
            <x15:cachedUniqueName index="0" name="[Fact_TSIpass].[Month Name].&amp;[January]"/>
          </x15:cachedUniqueNames>
        </ext>
      </extLst>
    </cacheField>
    <cacheField name="[Fact_TSIpass].[FYtpass].[FYtpass]" caption="FYtpass" numFmtId="0" hierarchy="54" level="1">
      <sharedItems count="4">
        <s v="2020"/>
        <s v="2021"/>
        <s v="2022"/>
        <s v="2023"/>
      </sharedItems>
      <extLst>
        <ext xmlns:x15="http://schemas.microsoft.com/office/spreadsheetml/2010/11/main" uri="{4F2E5C28-24EA-4eb8-9CBF-B6C8F9C3D259}">
          <x15:cachedUniqueNames>
            <x15:cachedUniqueName index="0" name="[Fact_TSIpass].[FYtpass].&amp;[2020]"/>
            <x15:cachedUniqueName index="1" name="[Fact_TSIpass].[FYtpass].&amp;[2021]"/>
            <x15:cachedUniqueName index="2" name="[Fact_TSIpass].[FYtpass].&amp;[2022]"/>
            <x15:cachedUniqueName index="3" name="[Fact_TSIpass].[FYtpass].&amp;[2023]"/>
          </x15:cachedUniqueNames>
        </ext>
      </extLst>
    </cacheField>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5"/>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fieldsUsage count="2">
        <fieldUsage x="-1"/>
        <fieldUsage x="2"/>
      </fieldsUsage>
    </cacheHierarchy>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2" memberValueDatatype="130" unbalanced="0">
      <fieldsUsage count="2">
        <fieldUsage x="-1"/>
        <fieldUsage x="3"/>
      </fieldsUsage>
    </cacheHierarchy>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4"/>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oneField="1">
      <fieldsUsage count="1">
        <fieldUsage x="1"/>
      </fieldsUsage>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61111111" backgroundQuery="1" createdVersion="8" refreshedVersion="8" minRefreshableVersion="3" recordCount="0" supportSubquery="1" supportAdvancedDrill="1" xr:uid="{E291F67E-FEBD-4394-91D0-5EE21331CAE1}">
  <cacheSource type="external" connectionId="7"/>
  <cacheFields count="5">
    <cacheField name="[Fact_TSIpass].[sector].[sector]" caption="sector" numFmtId="0" hierarchy="56" level="1">
      <sharedItems count="11">
        <s v="Pharmaceuticals and Chemicals"/>
        <s v="Plastic and Rubber"/>
        <s v="Real Estate,Industrial Parks and IT Buildings"/>
        <s v="Solar and Other Renewable Energy"/>
        <s v="Agro based incl Cold Storages" u="1"/>
        <s v="Engineering" u="1"/>
        <s v="Food Processing" u="1"/>
        <s v="Others" u="1"/>
        <s v="Cement, Cement &amp; Concrete Products, Fly Ash Bricks" u="1"/>
        <s v="Granite and Stone Crushing" u="1"/>
        <s v="Paper and Printing" u="1"/>
      </sharedItems>
      <extLst>
        <ext xmlns:x15="http://schemas.microsoft.com/office/spreadsheetml/2010/11/main" uri="{4F2E5C28-24EA-4eb8-9CBF-B6C8F9C3D259}">
          <x15:cachedUniqueNames>
            <x15:cachedUniqueName index="0" name="[Fact_TSIpass].[sector].&amp;[Pharmaceuticals and Chemicals]"/>
            <x15:cachedUniqueName index="1" name="[Fact_TSIpass].[sector].&amp;[Plastic and Rubber]"/>
            <x15:cachedUniqueName index="2" name="[Fact_TSIpass].[sector].&amp;[Real Estate,Industrial Parks and IT Buildings]"/>
            <x15:cachedUniqueName index="3" name="[Fact_TSIpass].[sector].&amp;[Solar and Other Renewable Energy]"/>
            <x15:cachedUniqueName index="4" name="[Fact_TSIpass].[sector].&amp;[Agro based incl Cold Storages]"/>
            <x15:cachedUniqueName index="5" name="[Fact_TSIpass].[sector].&amp;[Engineering]"/>
            <x15:cachedUniqueName index="6" name="[Fact_TSIpass].[sector].&amp;[Food Processing]"/>
            <x15:cachedUniqueName index="7" name="[Fact_TSIpass].[sector].&amp;[Others]"/>
            <x15:cachedUniqueName index="8" name="[Fact_TSIpass].[sector].&amp;[Cement, Cement &amp; Concrete Products, Fly Ash Bricks]"/>
            <x15:cachedUniqueName index="9" name="[Fact_TSIpass].[sector].&amp;[Granite and Stone Crushing]"/>
            <x15:cachedUniqueName index="10" name="[Fact_TSIpass].[sector].&amp;[Paper and Printing]"/>
          </x15:cachedUniqueNames>
        </ext>
      </extLst>
    </cacheField>
    <cacheField name="[Fact_TSIpass].[FYtpass].[FYtpass]" caption="FYtpass" numFmtId="0" hierarchy="54" level="1">
      <sharedItems count="1">
        <s v="2022"/>
      </sharedItems>
      <extLst>
        <ext xmlns:x15="http://schemas.microsoft.com/office/spreadsheetml/2010/11/main" uri="{4F2E5C28-24EA-4eb8-9CBF-B6C8F9C3D259}">
          <x15:cachedUniqueNames>
            <x15:cachedUniqueName index="0" name="[Fact_TSIpass].[FYtpass].&amp;[2022]"/>
          </x15:cachedUniqueNames>
        </ext>
      </extLst>
    </cacheField>
    <cacheField name="[Measures].[Netinvest2022]" caption="Netinvest2022" numFmtId="0" hierarchy="112" level="32767"/>
    <cacheField name="[Fact_TSIpass].[Month Name].[Month Name]" caption="Month Name" numFmtId="0" hierarchy="53"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Fact_TSIpass].[Month Name].&amp;[April]"/>
            <x15:cachedUniqueName index="1" name="[Fact_TSIpass].[Month Name].&amp;[August]"/>
            <x15:cachedUniqueName index="2" name="[Fact_TSIpass].[Month Name].&amp;[December]"/>
            <x15:cachedUniqueName index="3" name="[Fact_TSIpass].[Month Name].&amp;[February]"/>
            <x15:cachedUniqueName index="4" name="[Fact_TSIpass].[Month Name].&amp;[January]"/>
            <x15:cachedUniqueName index="5" name="[Fact_TSIpass].[Month Name].&amp;[July]"/>
            <x15:cachedUniqueName index="6" name="[Fact_TSIpass].[Month Name].&amp;[June]"/>
            <x15:cachedUniqueName index="7" name="[Fact_TSIpass].[Month Name].&amp;[March]"/>
            <x15:cachedUniqueName index="8" name="[Fact_TSIpass].[Month Name].&amp;[May]"/>
            <x15:cachedUniqueName index="9" name="[Fact_TSIpass].[Month Name].&amp;[November]"/>
            <x15:cachedUniqueName index="10" name="[Fact_TSIpass].[Month Name].&amp;[October]"/>
            <x15:cachedUniqueName index="11" name="[Fact_TSIpass].[Month Name].&amp;[September]"/>
          </x15:cachedUniqueNames>
        </ext>
      </extLst>
    </cacheField>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2" memberValueDatatype="130" unbalanced="0">
      <fieldsUsage count="2">
        <fieldUsage x="-1"/>
        <fieldUsage x="3"/>
      </fieldsUsage>
    </cacheHierarchy>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1"/>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oneField="1">
      <fieldsUsage count="1">
        <fieldUsage x="2"/>
      </fieldsUsage>
    </cacheHierarchy>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62037035" backgroundQuery="1" createdVersion="8" refreshedVersion="8" minRefreshableVersion="3" recordCount="0" supportSubquery="1" supportAdvancedDrill="1" xr:uid="{53A37CCE-1A13-4D5D-9F10-3EF8C398238B}">
  <cacheSource type="external" connectionId="7"/>
  <cacheFields count="4">
    <cacheField name="[Fact_TSIpass].[sector].[sector]" caption="sector" numFmtId="0" hierarchy="56" level="1">
      <sharedItems count="5">
        <s v="Fertlizers Organic and Inorganic,Pesticides,Insecticides, and Other Related"/>
        <s v="Pharmaceuticals and Chemicals"/>
        <s v="Plastic and Rubber"/>
        <s v="Real Estate,Industrial Parks and IT Buildings"/>
        <s v="Solar and Other Renewable Energy"/>
      </sharedItems>
      <extLst>
        <ext xmlns:x15="http://schemas.microsoft.com/office/spreadsheetml/2010/11/main" uri="{4F2E5C28-24EA-4eb8-9CBF-B6C8F9C3D259}">
          <x15:cachedUniqueNames>
            <x15:cachedUniqueName index="0" name="[Fact_TSIpass].[sector].&amp;[Fertlizers Organic and Inorganic,Pesticides,Insecticides, and Other Related]"/>
            <x15:cachedUniqueName index="1" name="[Fact_TSIpass].[sector].&amp;[Pharmaceuticals and Chemicals]"/>
            <x15:cachedUniqueName index="2" name="[Fact_TSIpass].[sector].&amp;[Plastic and Rubber]"/>
            <x15:cachedUniqueName index="3" name="[Fact_TSIpass].[sector].&amp;[Real Estate,Industrial Parks and IT Buildings]"/>
            <x15:cachedUniqueName index="4" name="[Fact_TSIpass].[sector].&amp;[Solar and Other Renewable Energy]"/>
          </x15:cachedUniqueNames>
        </ext>
      </extLst>
    </cacheField>
    <cacheField name="[Fact_TSIpass].[FYtpass].[FYtpass]" caption="FYtpass" numFmtId="0" hierarchy="54" level="1">
      <sharedItems count="1">
        <s v="2022"/>
      </sharedItems>
      <extLst>
        <ext xmlns:x15="http://schemas.microsoft.com/office/spreadsheetml/2010/11/main" uri="{4F2E5C28-24EA-4eb8-9CBF-B6C8F9C3D259}">
          <x15:cachedUniqueNames>
            <x15:cachedUniqueName index="0" name="[Fact_TSIpass].[FYtpass].&amp;[2022]"/>
          </x15:cachedUniqueNames>
        </ext>
      </extLst>
    </cacheField>
    <cacheField name="[Measures].[Netinvest2022]" caption="Netinvest2022" numFmtId="0" hierarchy="112"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2" memberValueDatatype="130" unbalanced="0">
      <fieldsUsage count="2">
        <fieldUsage x="-1"/>
        <fieldUsage x="1"/>
      </fieldsUsage>
    </cacheHierarchy>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oneField="1">
      <fieldsUsage count="1">
        <fieldUsage x="2"/>
      </fieldsUsage>
    </cacheHierarchy>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62615742" backgroundQuery="1" createdVersion="8" refreshedVersion="8" minRefreshableVersion="3" recordCount="0" supportSubquery="1" supportAdvancedDrill="1" xr:uid="{066BE9D2-62B1-4F27-A15F-F2E450E1045E}">
  <cacheSource type="external" connectionId="7"/>
  <cacheFields count="4">
    <cacheField name="[Fact_TSIpass].[sector].[sector]" caption="sector" numFmtId="0" hierarchy="56" level="1">
      <sharedItems count="3">
        <s v="Pharmaceuticals and Chemicals"/>
        <s v="Plastic and Rubber"/>
        <s v="Real Estate,Industrial Parks and IT Buildings"/>
      </sharedItems>
      <extLst>
        <ext xmlns:x15="http://schemas.microsoft.com/office/spreadsheetml/2010/11/main" uri="{4F2E5C28-24EA-4eb8-9CBF-B6C8F9C3D259}">
          <x15:cachedUniqueNames>
            <x15:cachedUniqueName index="0" name="[Fact_TSIpass].[sector].&amp;[Pharmaceuticals and Chemicals]"/>
            <x15:cachedUniqueName index="1" name="[Fact_TSIpass].[sector].&amp;[Plastic and Rubber]"/>
            <x15:cachedUniqueName index="2" name="[Fact_TSIpass].[sector].&amp;[Real Estate,Industrial Parks and IT Buildings]"/>
          </x15:cachedUniqueNames>
        </ext>
      </extLst>
    </cacheField>
    <cacheField name="[Fact_TSIpass].[district].[district]" caption="district" numFmtId="0" hierarchy="51" level="1">
      <sharedItems count="33">
        <s v="Adilabad"/>
        <s v="Bhadradri Kothagudem"/>
        <s v="Hanumakonda"/>
        <s v="Hyderabad"/>
        <s v="Jagtial"/>
        <s v="Jangoan"/>
        <s v="Jayashankar Bhupalpally"/>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TSIpass].[district].&amp;[Adilabad]"/>
            <x15:cachedUniqueName index="1" name="[Fact_TSIpass].[district].&amp;[Bhadradri Kothagudem]"/>
            <x15:cachedUniqueName index="2" name="[Fact_TSIpass].[district].&amp;[Hanumakonda]"/>
            <x15:cachedUniqueName index="3" name="[Fact_TSIpass].[district].&amp;[Hyderabad]"/>
            <x15:cachedUniqueName index="4" name="[Fact_TSIpass].[district].&amp;[Jagtial]"/>
            <x15:cachedUniqueName index="5" name="[Fact_TSIpass].[district].&amp;[Jangoan]"/>
            <x15:cachedUniqueName index="6" name="[Fact_TSIpass].[district].&amp;[Jayashankar Bhupalpally]"/>
            <x15:cachedUniqueName index="7" name="[Fact_TSIpass].[district].&amp;[Jogulamba Gadwal]"/>
            <x15:cachedUniqueName index="8" name="[Fact_TSIpass].[district].&amp;[Kamareddy]"/>
            <x15:cachedUniqueName index="9" name="[Fact_TSIpass].[district].&amp;[Karimnagar]"/>
            <x15:cachedUniqueName index="10" name="[Fact_TSIpass].[district].&amp;[Khammam]"/>
            <x15:cachedUniqueName index="11" name="[Fact_TSIpass].[district].&amp;[Kumurambheem Asifabad]"/>
            <x15:cachedUniqueName index="12" name="[Fact_TSIpass].[district].&amp;[Mahabubabad]"/>
            <x15:cachedUniqueName index="13" name="[Fact_TSIpass].[district].&amp;[Mahabubnagar]"/>
            <x15:cachedUniqueName index="14" name="[Fact_TSIpass].[district].&amp;[Mancherial]"/>
            <x15:cachedUniqueName index="15" name="[Fact_TSIpass].[district].&amp;[Medak]"/>
            <x15:cachedUniqueName index="16" name="[Fact_TSIpass].[district].&amp;[Medchal_Malkajgiri]"/>
            <x15:cachedUniqueName index="17" name="[Fact_TSIpass].[district].&amp;[Mulugu]"/>
            <x15:cachedUniqueName index="18" name="[Fact_TSIpass].[district].&amp;[Nagarkurnool]"/>
            <x15:cachedUniqueName index="19" name="[Fact_TSIpass].[district].&amp;[Nalgonda]"/>
            <x15:cachedUniqueName index="20" name="[Fact_TSIpass].[district].&amp;[Narayanpet]"/>
            <x15:cachedUniqueName index="21" name="[Fact_TSIpass].[district].&amp;[Nirmal]"/>
            <x15:cachedUniqueName index="22" name="[Fact_TSIpass].[district].&amp;[Nizamabad]"/>
            <x15:cachedUniqueName index="23" name="[Fact_TSIpass].[district].&amp;[Peddapalli]"/>
            <x15:cachedUniqueName index="24" name="[Fact_TSIpass].[district].&amp;[Rajanna Sircilla]"/>
            <x15:cachedUniqueName index="25" name="[Fact_TSIpass].[district].&amp;[Rangareddy]"/>
            <x15:cachedUniqueName index="26" name="[Fact_TSIpass].[district].&amp;[Sangareddy]"/>
            <x15:cachedUniqueName index="27" name="[Fact_TSIpass].[district].&amp;[Siddipet]"/>
            <x15:cachedUniqueName index="28" name="[Fact_TSIpass].[district].&amp;[Suryapet]"/>
            <x15:cachedUniqueName index="29" name="[Fact_TSIpass].[district].&amp;[Vikarabad]"/>
            <x15:cachedUniqueName index="30" name="[Fact_TSIpass].[district].&amp;[Wanaparthy]"/>
            <x15:cachedUniqueName index="31" name="[Fact_TSIpass].[district].&amp;[Warangal]"/>
            <x15:cachedUniqueName index="32" name="[Fact_TSIpass].[district].&amp;[Yadadri Bhuvanagiri]"/>
          </x15:cachedUniqueNames>
        </ext>
      </extLst>
    </cacheField>
    <cacheField name="[Measures].[Net_Investmenttp]" caption="Net_Investmenttp" numFmtId="0" hierarchy="108"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2" memberValueDatatype="130" unbalanced="0">
      <fieldsUsage count="2">
        <fieldUsage x="-1"/>
        <fieldUsage x="1"/>
      </fieldsUsage>
    </cacheHierarchy>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2" memberValueDatatype="130" unbalanced="0">
      <fieldsUsage count="2">
        <fieldUsage x="-1"/>
        <fieldUsage x="0"/>
      </fieldsUsage>
    </cacheHierarchy>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oneField="1">
      <fieldsUsage count="1">
        <fieldUsage x="2"/>
      </fieldsUsage>
    </cacheHierarchy>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700035069443" backgroundQuery="1" createdVersion="8" refreshedVersion="8" minRefreshableVersion="3" recordCount="0" supportSubquery="1" supportAdvancedDrill="1" xr:uid="{147E689C-8BC4-4B8C-B69F-8AA5F59DEB9F}">
  <cacheSource type="external" connectionId="7"/>
  <cacheFields count="6">
    <cacheField name="[Fact_Transport].[Fytrans].[Fytrans]" caption="Fytrans" numFmtId="0" hierarchy="26" level="1">
      <sharedItems containsSemiMixedTypes="0" containsNonDate="0" containsString="0"/>
    </cacheField>
    <cacheField name="[Measures].[Sum of vehicleClass_MotorCycle]" caption="Sum of vehicleClass_MotorCycle" numFmtId="0" hierarchy="71" level="32767"/>
    <cacheField name="[Measures].[Sum of vehicleClass_MotorCar]" caption="Sum of vehicleClass_MotorCar" numFmtId="0" hierarchy="72" level="32767"/>
    <cacheField name="[Measures].[Sum of vehicleClass_AutoRickshaw]" caption="Sum of vehicleClass_AutoRickshaw" numFmtId="0" hierarchy="73" level="32767"/>
    <cacheField name="[Measures].[Sum of vehicleClass_Agriculture]" caption="Sum of vehicleClass_Agriculture" numFmtId="0" hierarchy="74" level="32767"/>
    <cacheField name="[Measures].[Sum of vehicleClass_others]" caption="Sum of vehicleClass_others" numFmtId="0" hierarchy="75" level="32767"/>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0"/>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oneField="1">
      <fieldsUsage count="1">
        <fieldUsage x="1"/>
      </fieldsUsage>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oneField="1">
      <fieldsUsage count="1">
        <fieldUsage x="2"/>
      </fieldsUsage>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oneField="1">
      <fieldsUsage count="1">
        <fieldUsage x="3"/>
      </fieldsUsage>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oneField="1">
      <fieldsUsage count="1">
        <fieldUsage x="4"/>
      </fieldsUsage>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oneField="1">
      <fieldsUsage count="1">
        <fieldUsage x="5"/>
      </fieldsUsage>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571586921295" backgroundQuery="1" createdVersion="3" refreshedVersion="8" minRefreshableVersion="3" recordCount="0" supportSubquery="1" supportAdvancedDrill="1" xr:uid="{CE238AD5-6070-41D8-85FE-9903EBBCC0D4}">
  <cacheSource type="external" connectionId="7">
    <extLst>
      <ext xmlns:x14="http://schemas.microsoft.com/office/spreadsheetml/2009/9/main" uri="{F057638F-6D5F-4e77-A914-E7F072B9BCA8}">
        <x14:sourceConnection name="ThisWorkbookDataModel"/>
      </ext>
    </extLst>
  </cacheSource>
  <cacheFields count="0"/>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0"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5519321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5138892" backgroundQuery="1" createdVersion="8" refreshedVersion="8" minRefreshableVersion="3" recordCount="0" supportSubquery="1" supportAdvancedDrill="1" xr:uid="{B629777D-EDC6-4B5C-A892-9E6C90F8E6B3}">
  <cacheSource type="external" connectionId="7"/>
  <cacheFields count="3">
    <cacheField name="[Fact_Transport].[Month Name].[Month Name]" caption="Month Name" numFmtId="0" hierarchy="25"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Fact_Transport].[Month Name].&amp;[April]"/>
            <x15:cachedUniqueName index="1" name="[Fact_Transport].[Month Name].&amp;[August]"/>
            <x15:cachedUniqueName index="2" name="[Fact_Transport].[Month Name].&amp;[December]"/>
            <x15:cachedUniqueName index="3" name="[Fact_Transport].[Month Name].&amp;[February]"/>
            <x15:cachedUniqueName index="4" name="[Fact_Transport].[Month Name].&amp;[January]"/>
            <x15:cachedUniqueName index="5" name="[Fact_Transport].[Month Name].&amp;[July]"/>
            <x15:cachedUniqueName index="6" name="[Fact_Transport].[Month Name].&amp;[June]"/>
            <x15:cachedUniqueName index="7" name="[Fact_Transport].[Month Name].&amp;[March]"/>
            <x15:cachedUniqueName index="8" name="[Fact_Transport].[Month Name].&amp;[May]"/>
            <x15:cachedUniqueName index="9" name="[Fact_Transport].[Month Name].&amp;[November]"/>
            <x15:cachedUniqueName index="10" name="[Fact_Transport].[Month Name].&amp;[October]"/>
            <x15:cachedUniqueName index="11" name="[Fact_Transport].[Month Name].&amp;[September]"/>
          </x15:cachedUniqueNames>
        </ext>
      </extLst>
    </cacheField>
    <cacheField name="[Measures].[Total_vehicle_sold]" caption="Total_vehicle_sold" numFmtId="0" hierarchy="99"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2"/>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2" memberValueDatatype="130" unbalanced="0">
      <fieldsUsage count="2">
        <fieldUsage x="-1"/>
        <fieldUsage x="0"/>
      </fieldsUsage>
    </cacheHierarchy>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oneField="1">
      <fieldsUsage count="1">
        <fieldUsage x="1"/>
      </fieldsUsage>
    </cacheHierarchy>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5601854" backgroundQuery="1" createdVersion="8" refreshedVersion="8" minRefreshableVersion="3" recordCount="0" supportSubquery="1" supportAdvancedDrill="1" xr:uid="{E5F7DBFF-E2E0-476E-8662-77159CD8C602}">
  <cacheSource type="external" connectionId="7"/>
  <cacheFields count="4">
    <cacheField name="[Fact_Stamp].[district].[district]" caption="district" numFmtId="0" hierarchy="7" level="1">
      <sharedItems count="32">
        <s v="Adilabad"/>
        <s v="Bhadradri Kothagudem"/>
        <s v="Hanumakonda"/>
        <s v="Hyderabad"/>
        <s v="Jagtial"/>
        <s v="Jangoan"/>
        <s v="Jogulamba Gadwal"/>
        <s v="Kamareddy"/>
        <s v="Karimnagar"/>
        <s v="Khammam"/>
        <s v="Kumurambheem Asifabad"/>
        <s v="Mahabubabad"/>
        <s v="Mahabubnagar"/>
        <s v="Mancherial"/>
        <s v="Medak"/>
        <s v="Medchal_Malkajgiri"/>
        <s v="Mulugu"/>
        <s v="Nagarkurnool"/>
        <s v="Nalgonda"/>
        <s v="Narayanpet"/>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Stamp].[district].&amp;[Adilabad]"/>
            <x15:cachedUniqueName index="1" name="[Fact_Stamp].[district].&amp;[Bhadradri Kothagudem]"/>
            <x15:cachedUniqueName index="2" name="[Fact_Stamp].[district].&amp;[Hanumakonda]"/>
            <x15:cachedUniqueName index="3" name="[Fact_Stamp].[district].&amp;[Hyderabad]"/>
            <x15:cachedUniqueName index="4" name="[Fact_Stamp].[district].&amp;[Jagtial]"/>
            <x15:cachedUniqueName index="5" name="[Fact_Stamp].[district].&amp;[Jangoan]"/>
            <x15:cachedUniqueName index="6" name="[Fact_Stamp].[district].&amp;[Jogulamba Gadwal]"/>
            <x15:cachedUniqueName index="7" name="[Fact_Stamp].[district].&amp;[Kamareddy]"/>
            <x15:cachedUniqueName index="8" name="[Fact_Stamp].[district].&amp;[Karimnagar]"/>
            <x15:cachedUniqueName index="9" name="[Fact_Stamp].[district].&amp;[Khammam]"/>
            <x15:cachedUniqueName index="10" name="[Fact_Stamp].[district].&amp;[Kumurambheem Asifabad]"/>
            <x15:cachedUniqueName index="11" name="[Fact_Stamp].[district].&amp;[Mahabubabad]"/>
            <x15:cachedUniqueName index="12" name="[Fact_Stamp].[district].&amp;[Mahabubnagar]"/>
            <x15:cachedUniqueName index="13" name="[Fact_Stamp].[district].&amp;[Mancherial]"/>
            <x15:cachedUniqueName index="14" name="[Fact_Stamp].[district].&amp;[Medak]"/>
            <x15:cachedUniqueName index="15" name="[Fact_Stamp].[district].&amp;[Medchal_Malkajgiri]"/>
            <x15:cachedUniqueName index="16" name="[Fact_Stamp].[district].&amp;[Mulugu]"/>
            <x15:cachedUniqueName index="17" name="[Fact_Stamp].[district].&amp;[Nagarkurnool]"/>
            <x15:cachedUniqueName index="18" name="[Fact_Stamp].[district].&amp;[Nalgonda]"/>
            <x15:cachedUniqueName index="19" name="[Fact_Stamp].[district].&amp;[Narayanpet]"/>
            <x15:cachedUniqueName index="20" name="[Fact_Stamp].[district].&amp;[Nirmal]"/>
            <x15:cachedUniqueName index="21" name="[Fact_Stamp].[district].&amp;[Nizamabad]"/>
            <x15:cachedUniqueName index="22" name="[Fact_Stamp].[district].&amp;[Peddapalli]"/>
            <x15:cachedUniqueName index="23" name="[Fact_Stamp].[district].&amp;[Rajanna Sircilla]"/>
            <x15:cachedUniqueName index="24" name="[Fact_Stamp].[district].&amp;[Rangareddy]"/>
            <x15:cachedUniqueName index="25" name="[Fact_Stamp].[district].&amp;[Sangareddy]"/>
            <x15:cachedUniqueName index="26" name="[Fact_Stamp].[district].&amp;[Siddipet]"/>
            <x15:cachedUniqueName index="27" name="[Fact_Stamp].[district].&amp;[Suryapet]"/>
            <x15:cachedUniqueName index="28" name="[Fact_Stamp].[district].&amp;[Vikarabad]"/>
            <x15:cachedUniqueName index="29" name="[Fact_Stamp].[district].&amp;[Wanaparthy]"/>
            <x15:cachedUniqueName index="30" name="[Fact_Stamp].[district].&amp;[Warangal]"/>
            <x15:cachedUniqueName index="31" name="[Fact_Stamp].[district].&amp;[Yadadri Bhuvanagiri]"/>
          </x15:cachedUniqueNames>
        </ext>
      </extLst>
    </cacheField>
    <cacheField name="[Fact_Stamp].[Segment].[Segment]" caption="Segment" numFmtId="0" hierarchy="17" level="1">
      <sharedItems containsSemiMixedTypes="0" containsNonDate="0" containsString="0"/>
    </cacheField>
    <cacheField name="[Measures].[Total Rev]" caption="Total Rev" numFmtId="0" hierarchy="97"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fieldsUsage count="2">
        <fieldUsage x="-1"/>
        <fieldUsage x="0"/>
      </fieldsUsage>
    </cacheHierarchy>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2" memberValueDatatype="130" unbalanced="0">
      <fieldsUsage count="2">
        <fieldUsage x="-1"/>
        <fieldUsage x="1"/>
      </fieldsUsage>
    </cacheHierarchy>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oneField="1">
      <fieldsUsage count="1">
        <fieldUsage x="2"/>
      </fieldsUsage>
    </cacheHierarchy>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6296293" backgroundQuery="1" createdVersion="8" refreshedVersion="8" minRefreshableVersion="3" recordCount="0" supportSubquery="1" supportAdvancedDrill="1" xr:uid="{9479D38E-AD31-4955-B6E3-BF7BBDBEA834}">
  <cacheSource type="external" connectionId="7"/>
  <cacheFields count="6">
    <cacheField name="[Fact_Transport].[Month Name].[Month Name]" caption="Month Name" numFmtId="0" hierarchy="25"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Fact_Transport].[Month Name].&amp;[April]"/>
            <x15:cachedUniqueName index="1" name="[Fact_Transport].[Month Name].&amp;[August]"/>
            <x15:cachedUniqueName index="2" name="[Fact_Transport].[Month Name].&amp;[December]"/>
            <x15:cachedUniqueName index="3" name="[Fact_Transport].[Month Name].&amp;[February]"/>
            <x15:cachedUniqueName index="4" name="[Fact_Transport].[Month Name].&amp;[January]"/>
            <x15:cachedUniqueName index="5" name="[Fact_Transport].[Month Name].&amp;[July]"/>
            <x15:cachedUniqueName index="6" name="[Fact_Transport].[Month Name].&amp;[June]"/>
            <x15:cachedUniqueName index="7" name="[Fact_Transport].[Month Name].&amp;[March]"/>
            <x15:cachedUniqueName index="8" name="[Fact_Transport].[Month Name].&amp;[May]"/>
            <x15:cachedUniqueName index="9" name="[Fact_Transport].[Month Name].&amp;[November]"/>
            <x15:cachedUniqueName index="10" name="[Fact_Transport].[Month Name].&amp;[October]"/>
            <x15:cachedUniqueName index="11" name="[Fact_Transport].[Month Name].&amp;[September]"/>
          </x15:cachedUniqueNames>
        </ext>
      </extLst>
    </cacheField>
    <cacheField name="[Measures].[PetrolFT]" caption="PetrolFT" numFmtId="0" hierarchy="104" level="32767"/>
    <cacheField name="[Measures].[DieselPT]" caption="DieselPT" numFmtId="0" hierarchy="105" level="32767"/>
    <cacheField name="[Measures].[ElectricPT]" caption="ElectricPT" numFmtId="0" hierarchy="106" level="32767"/>
    <cacheField name="[Measures].[OtherPT]" caption="OtherPT" numFmtId="0" hierarchy="107"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5"/>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0" memberValueDatatype="130" unbalanced="0"/>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2" memberValueDatatype="130" unbalanced="0">
      <fieldsUsage count="2">
        <fieldUsage x="-1"/>
        <fieldUsage x="0"/>
      </fieldsUsage>
    </cacheHierarchy>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oneField="1">
      <fieldsUsage count="1">
        <fieldUsage x="1"/>
      </fieldsUsage>
    </cacheHierarchy>
    <cacheHierarchy uniqueName="[Measures].[DieselPT]" caption="DieselPT" measure="1" displayFolder="" measureGroup="Fact_Transport" count="0" oneField="1">
      <fieldsUsage count="1">
        <fieldUsage x="2"/>
      </fieldsUsage>
    </cacheHierarchy>
    <cacheHierarchy uniqueName="[Measures].[ElectricPT]" caption="ElectricPT" measure="1" displayFolder="" measureGroup="Fact_Transport" count="0" oneField="1">
      <fieldsUsage count="1">
        <fieldUsage x="3"/>
      </fieldsUsage>
    </cacheHierarchy>
    <cacheHierarchy uniqueName="[Measures].[OtherPT]" caption="OtherPT" measure="1" displayFolder="" measureGroup="Fact_Transport" count="0" oneField="1">
      <fieldsUsage count="1">
        <fieldUsage x="4"/>
      </fieldsUsage>
    </cacheHierarchy>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6759263" backgroundQuery="1" createdVersion="8" refreshedVersion="8" minRefreshableVersion="3" recordCount="0" supportSubquery="1" supportAdvancedDrill="1" xr:uid="{DC4ACDE5-0EE2-4402-8E83-DA07B59C4453}">
  <cacheSource type="external" connectionId="7"/>
  <cacheFields count="5">
    <cacheField name="[Fact_Transport].[district].[district]" caption="district" numFmtId="0" hierarchy="22" level="1">
      <sharedItems count="3">
        <s v="Jangoan"/>
        <s v="Kumurambheem Asifabad"/>
        <s v="Rajanna Sircilla"/>
      </sharedItems>
      <extLst>
        <ext xmlns:x15="http://schemas.microsoft.com/office/spreadsheetml/2010/11/main" uri="{4F2E5C28-24EA-4eb8-9CBF-B6C8F9C3D259}">
          <x15:cachedUniqueNames>
            <x15:cachedUniqueName index="0" name="[Fact_Transport].[district].&amp;[Jangoan]"/>
            <x15:cachedUniqueName index="1" name="[Fact_Transport].[district].&amp;[Kumurambheem Asifabad]"/>
            <x15:cachedUniqueName index="2" name="[Fact_Transport].[district].&amp;[Rajanna Sircilla]"/>
          </x15:cachedUniqueNames>
        </ext>
      </extLst>
    </cacheField>
    <cacheField name="[Fact_Transport].[Fytrans].[Fytrans]" caption="Fytrans" numFmtId="0" hierarchy="26" level="1">
      <sharedItems count="2">
        <s v="2021"/>
        <s v="2022"/>
      </sharedItems>
      <extLst>
        <ext xmlns:x15="http://schemas.microsoft.com/office/spreadsheetml/2010/11/main" uri="{4F2E5C28-24EA-4eb8-9CBF-B6C8F9C3D259}">
          <x15:cachedUniqueNames>
            <x15:cachedUniqueName index="0" name="[Fact_Transport].[Fytrans].&amp;[2021]"/>
            <x15:cachedUniqueName index="1" name="[Fact_Transport].[Fytrans].&amp;[2022]"/>
          </x15:cachedUniqueNames>
        </ext>
      </extLst>
    </cacheField>
    <cacheField name="[Measures].[Fueltype2021]" caption="Fueltype2021" numFmtId="0" hierarchy="121" level="32767"/>
    <cacheField name="[Measures].[Fueltype2022]" caption="Fueltype2022" numFmtId="0" hierarchy="122"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4"/>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fieldsUsage count="2">
        <fieldUsage x="-1"/>
        <fieldUsage x="0"/>
      </fieldsUsage>
    </cacheHierarchy>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1"/>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oneField="1">
      <fieldsUsage count="1">
        <fieldUsage x="2"/>
      </fieldsUsage>
    </cacheHierarchy>
    <cacheHierarchy uniqueName="[Measures].[Fueltype2022]" caption="Fueltype2022" measure="1" displayFolder="" measureGroup="Fact_Transport" count="0" oneField="1">
      <fieldsUsage count="1">
        <fieldUsage x="3"/>
      </fieldsUsage>
    </cacheHierarchy>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7106479" backgroundQuery="1" createdVersion="8" refreshedVersion="8" minRefreshableVersion="3" recordCount="0" supportSubquery="1" supportAdvancedDrill="1" xr:uid="{469CD9F9-C482-4F26-A3F5-AEDBF5AC1366}">
  <cacheSource type="external" connectionId="7"/>
  <cacheFields count="7">
    <cacheField name="[Fact_Transport].[district].[district]" caption="district" numFmtId="0" hierarchy="22" level="1">
      <sharedItems count="30">
        <s v="Adilabad"/>
        <s v="Bhadradri Kothagudem"/>
        <s v="Hyderabad"/>
        <s v="Jagtial"/>
        <s v="Jangoan"/>
        <s v="Jayashankar Bhupalpally"/>
        <s v="Jogulamba Gadwal"/>
        <s v="Kamareddy"/>
        <s v="Karimnagar"/>
        <s v="Khammam"/>
        <s v="Kumurambheem Asifabad"/>
        <s v="Mahabubabad"/>
        <s v="Mahabubnagar"/>
        <s v="Mancherial"/>
        <s v="Medak"/>
        <s v="Medchal_Malkajgiri"/>
        <s v="Nagarkurnool"/>
        <s v="Nalgonda"/>
        <s v="Nirmal"/>
        <s v="Nizamabad"/>
        <s v="Peddapalli"/>
        <s v="Rajanna Sircilla"/>
        <s v="Rangareddy"/>
        <s v="Sangareddy"/>
        <s v="Siddipet"/>
        <s v="Suryapet"/>
        <s v="Vikarabad"/>
        <s v="Wanaparthy"/>
        <s v="Warangal"/>
        <s v="Yadadri Bhuvanagiri"/>
      </sharedItems>
      <extLst>
        <ext xmlns:x15="http://schemas.microsoft.com/office/spreadsheetml/2010/11/main" uri="{4F2E5C28-24EA-4eb8-9CBF-B6C8F9C3D259}">
          <x15:cachedUniqueNames>
            <x15:cachedUniqueName index="0" name="[Fact_Transport].[district].&amp;[Adilabad]"/>
            <x15:cachedUniqueName index="1" name="[Fact_Transport].[district].&amp;[Bhadradri Kothagudem]"/>
            <x15:cachedUniqueName index="2" name="[Fact_Transport].[district].&amp;[Hyderabad]"/>
            <x15:cachedUniqueName index="3" name="[Fact_Transport].[district].&amp;[Jagtial]"/>
            <x15:cachedUniqueName index="4" name="[Fact_Transport].[district].&amp;[Jangoan]"/>
            <x15:cachedUniqueName index="5" name="[Fact_Transport].[district].&amp;[Jayashankar Bhupalpally]"/>
            <x15:cachedUniqueName index="6" name="[Fact_Transport].[district].&amp;[Jogulamba Gadwal]"/>
            <x15:cachedUniqueName index="7" name="[Fact_Transport].[district].&amp;[Kamareddy]"/>
            <x15:cachedUniqueName index="8" name="[Fact_Transport].[district].&amp;[Karimnagar]"/>
            <x15:cachedUniqueName index="9" name="[Fact_Transport].[district].&amp;[Khammam]"/>
            <x15:cachedUniqueName index="10" name="[Fact_Transport].[district].&amp;[Kumurambheem Asifabad]"/>
            <x15:cachedUniqueName index="11" name="[Fact_Transport].[district].&amp;[Mahabubabad]"/>
            <x15:cachedUniqueName index="12" name="[Fact_Transport].[district].&amp;[Mahabubnagar]"/>
            <x15:cachedUniqueName index="13" name="[Fact_Transport].[district].&amp;[Mancherial]"/>
            <x15:cachedUniqueName index="14" name="[Fact_Transport].[district].&amp;[Medak]"/>
            <x15:cachedUniqueName index="15" name="[Fact_Transport].[district].&amp;[Medchal_Malkajgiri]"/>
            <x15:cachedUniqueName index="16" name="[Fact_Transport].[district].&amp;[Nagarkurnool]"/>
            <x15:cachedUniqueName index="17" name="[Fact_Transport].[district].&amp;[Nalgonda]"/>
            <x15:cachedUniqueName index="18" name="[Fact_Transport].[district].&amp;[Nirmal]"/>
            <x15:cachedUniqueName index="19" name="[Fact_Transport].[district].&amp;[Nizamabad]"/>
            <x15:cachedUniqueName index="20" name="[Fact_Transport].[district].&amp;[Peddapalli]"/>
            <x15:cachedUniqueName index="21" name="[Fact_Transport].[district].&amp;[Rajanna Sircilla]"/>
            <x15:cachedUniqueName index="22" name="[Fact_Transport].[district].&amp;[Rangareddy]"/>
            <x15:cachedUniqueName index="23" name="[Fact_Transport].[district].&amp;[Sangareddy]"/>
            <x15:cachedUniqueName index="24" name="[Fact_Transport].[district].&amp;[Siddipet]"/>
            <x15:cachedUniqueName index="25" name="[Fact_Transport].[district].&amp;[Suryapet]"/>
            <x15:cachedUniqueName index="26" name="[Fact_Transport].[district].&amp;[Vikarabad]"/>
            <x15:cachedUniqueName index="27" name="[Fact_Transport].[district].&amp;[Wanaparthy]"/>
            <x15:cachedUniqueName index="28" name="[Fact_Transport].[district].&amp;[Warangal]"/>
            <x15:cachedUniqueName index="29" name="[Fact_Transport].[district].&amp;[Yadadri Bhuvanagiri]"/>
          </x15:cachedUniqueNames>
        </ext>
      </extLst>
    </cacheField>
    <cacheField name="[Measures].[Sum of vehicleClass_MotorCycle]" caption="Sum of vehicleClass_MotorCycle" numFmtId="0" hierarchy="71" level="32767"/>
    <cacheField name="[Measures].[Sum of vehicleClass_MotorCar]" caption="Sum of vehicleClass_MotorCar" numFmtId="0" hierarchy="72" level="32767"/>
    <cacheField name="[Measures].[Sum of vehicleClass_AutoRickshaw]" caption="Sum of vehicleClass_AutoRickshaw" numFmtId="0" hierarchy="73" level="32767"/>
    <cacheField name="[Measures].[Sum of vehicleClass_Agriculture]" caption="Sum of vehicleClass_Agriculture" numFmtId="0" hierarchy="74" level="32767"/>
    <cacheField name="[Measures].[Sum of vehicleClass_others]" caption="Sum of vehicleClass_others" numFmtId="0" hierarchy="75"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6"/>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fieldsUsage count="2">
        <fieldUsage x="-1"/>
        <fieldUsage x="0"/>
      </fieldsUsage>
    </cacheHierarchy>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0" memberValueDatatype="130" unbalanced="0"/>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oneField="1">
      <fieldsUsage count="1">
        <fieldUsage x="1"/>
      </fieldsUsage>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oneField="1">
      <fieldsUsage count="1">
        <fieldUsage x="2"/>
      </fieldsUsage>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oneField="1">
      <fieldsUsage count="1">
        <fieldUsage x="3"/>
      </fieldsUsage>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oneField="1">
      <fieldsUsage count="1">
        <fieldUsage x="4"/>
      </fieldsUsage>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oneField="1">
      <fieldsUsage count="1">
        <fieldUsage x="5"/>
      </fieldsUsage>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RISHNA SIRIPURAPU" refreshedDate="45201.614647685186" backgroundQuery="1" createdVersion="8" refreshedVersion="8" minRefreshableVersion="3" recordCount="0" supportSubquery="1" supportAdvancedDrill="1" xr:uid="{BFC1F4EA-1CCA-488F-880E-9D62EE184F2E}">
  <cacheSource type="external" connectionId="7"/>
  <cacheFields count="4">
    <cacheField name="[Fact_Transport].[district].[district]" caption="district" numFmtId="0" hierarchy="22" level="1">
      <sharedItems count="3">
        <s v="Hyderabad"/>
        <s v="Medchal_Malkajgiri"/>
        <s v="Rangareddy"/>
      </sharedItems>
      <extLst>
        <ext xmlns:x15="http://schemas.microsoft.com/office/spreadsheetml/2010/11/main" uri="{4F2E5C28-24EA-4eb8-9CBF-B6C8F9C3D259}">
          <x15:cachedUniqueNames>
            <x15:cachedUniqueName index="0" name="[Fact_Transport].[district].&amp;[Hyderabad]"/>
            <x15:cachedUniqueName index="1" name="[Fact_Transport].[district].&amp;[Medchal_Malkajgiri]"/>
            <x15:cachedUniqueName index="2" name="[Fact_Transport].[district].&amp;[Rangareddy]"/>
          </x15:cachedUniqueNames>
        </ext>
      </extLst>
    </cacheField>
    <cacheField name="[Fact_Transport].[Fytrans].[Fytrans]" caption="Fytrans" numFmtId="0" hierarchy="26" level="1">
      <sharedItems count="1">
        <s v="2022"/>
      </sharedItems>
      <extLst>
        <ext xmlns:x15="http://schemas.microsoft.com/office/spreadsheetml/2010/11/main" uri="{4F2E5C28-24EA-4eb8-9CBF-B6C8F9C3D259}">
          <x15:cachedUniqueNames>
            <x15:cachedUniqueName index="0" name="[Fact_Transport].[Fytrans].&amp;[2022]"/>
          </x15:cachedUniqueNames>
        </ext>
      </extLst>
    </cacheField>
    <cacheField name="[Measures].[Sum of vehicleClass_MotorCycle]" caption="Sum of vehicleClass_MotorCycle" numFmtId="0" hierarchy="71" level="32767"/>
    <cacheField name="[Dim_Date].[fiscal_year].[fiscal_year]" caption="fiscal_year" numFmtId="0" hierarchy="3" level="1">
      <sharedItems containsSemiMixedTypes="0" containsNonDate="0" containsString="0"/>
    </cacheField>
  </cacheFields>
  <cacheHierarchies count="129">
    <cacheHierarchy uniqueName="[Dim_Date].[month]" caption="month" attribute="1" time="1" defaultMemberUniqueName="[Dim_Date].[month].[All]" allUniqueName="[Dim_Date].[month].[All]" dimensionUniqueName="[Dim_Date]" displayFolder="" count="0" memberValueDatatype="7" unbalanced="0"/>
    <cacheHierarchy uniqueName="[Dim_Date].[Mmm]" caption="Mmm" attribute="1" defaultMemberUniqueName="[Dim_Date].[Mmm].[All]" allUniqueName="[Dim_Date].[Mmm].[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Date].[fiscal_year]" caption="fiscal_year" attribute="1" defaultMemberUniqueName="[Dim_Date].[fiscal_year].[All]" allUniqueName="[Dim_Date].[fiscal_year].[All]" dimensionUniqueName="[Dim_Date]" displayFolder="" count="2" memberValueDatatype="130" unbalanced="0">
      <fieldsUsage count="2">
        <fieldUsage x="-1"/>
        <fieldUsage x="3"/>
      </fieldsUsage>
    </cacheHierarchy>
    <cacheHierarchy uniqueName="[Dim_District].[dist_code]" caption="dist_code" attribute="1" defaultMemberUniqueName="[Dim_District].[dist_code].[All]" allUniqueName="[Dim_District].[dist_code].[All]" dimensionUniqueName="[Dim_District]" displayFolder="" count="0" memberValueDatatype="130" unbalanced="0"/>
    <cacheHierarchy uniqueName="[Dim_District].[district]" caption="district" attribute="1" defaultMemberUniqueName="[Dim_District].[district].[All]" allUniqueName="[Dim_District].[district].[All]" dimensionUniqueName="[Dim_District]" displayFolder="" count="2" memberValueDatatype="130" unbalanced="0"/>
    <cacheHierarchy uniqueName="[Fact_Stamp].[dist_code]" caption="dist_code" attribute="1" defaultMemberUniqueName="[Fact_Stamp].[dist_code].[All]" allUniqueName="[Fact_Stamp].[dist_code].[All]" dimensionUniqueName="[Fact_Stamp]" displayFolder="" count="0" memberValueDatatype="130" unbalanced="0"/>
    <cacheHierarchy uniqueName="[Fact_Stamp].[district]" caption="district" attribute="1" defaultMemberUniqueName="[Fact_Stamp].[district].[All]" allUniqueName="[Fact_Stamp].[district].[All]" dimensionUniqueName="[Fact_Stamp]" displayFolder="" count="2" memberValueDatatype="130" unbalanced="0"/>
    <cacheHierarchy uniqueName="[Fact_Stamp].[month]" caption="month" attribute="1" time="1" defaultMemberUniqueName="[Fact_Stamp].[month].[All]" allUniqueName="[Fact_Stamp].[month].[All]" dimensionUniqueName="[Fact_Stamp]" displayFolder="" count="0" memberValueDatatype="7" unbalanced="0"/>
    <cacheHierarchy uniqueName="[Fact_Stamp].[Month Name]" caption="Month Name" attribute="1" defaultMemberUniqueName="[Fact_Stamp].[Month Name].[All]" allUniqueName="[Fact_Stamp].[Month Name].[All]" dimensionUniqueName="[Fact_Stamp]" displayFolder="" count="0" memberValueDatatype="130" unbalanced="0"/>
    <cacheHierarchy uniqueName="[Fact_Stamp].[FY]" caption="FY" attribute="1" defaultMemberUniqueName="[Fact_Stamp].[FY].[All]" allUniqueName="[Fact_Stamp].[FY].[All]" dimensionUniqueName="[Fact_Stamp]" displayFolder="" count="0" memberValueDatatype="130" unbalanced="0"/>
    <cacheHierarchy uniqueName="[Fact_Stamp].[documents_registered_cnt]" caption="documents_registered_cnt" attribute="1" defaultMemberUniqueName="[Fact_Stamp].[documents_registered_cnt].[All]" allUniqueName="[Fact_Stamp].[documents_registered_cnt].[All]" dimensionUniqueName="[Fact_Stamp]" displayFolder="" count="0" memberValueDatatype="20" unbalanced="0"/>
    <cacheHierarchy uniqueName="[Fact_Stamp].[documents_registered_rev]" caption="documents_registered_rev" attribute="1" defaultMemberUniqueName="[Fact_Stamp].[documents_registered_rev].[All]" allUniqueName="[Fact_Stamp].[documents_registered_rev].[All]" dimensionUniqueName="[Fact_Stamp]" displayFolder="" count="0" memberValueDatatype="20" unbalanced="0"/>
    <cacheHierarchy uniqueName="[Fact_Stamp].[estamps_challans_cnt]" caption="estamps_challans_cnt" attribute="1" defaultMemberUniqueName="[Fact_Stamp].[estamps_challans_cnt].[All]" allUniqueName="[Fact_Stamp].[estamps_challans_cnt].[All]" dimensionUniqueName="[Fact_Stamp]" displayFolder="" count="0" memberValueDatatype="20" unbalanced="0"/>
    <cacheHierarchy uniqueName="[Fact_Stamp].[estamps_challans_rev]" caption="estamps_challans_rev" attribute="1" defaultMemberUniqueName="[Fact_Stamp].[estamps_challans_rev].[All]" allUniqueName="[Fact_Stamp].[estamps_challans_rev].[All]" dimensionUniqueName="[Fact_Stamp]" displayFolder="" count="0" memberValueDatatype="20" unbalanced="0"/>
    <cacheHierarchy uniqueName="[Fact_Stamp].[Total Count]" caption="Total Count" attribute="1" defaultMemberUniqueName="[Fact_Stamp].[Total Count].[All]" allUniqueName="[Fact_Stamp].[Total Count].[All]" dimensionUniqueName="[Fact_Stamp]" displayFolder="" count="0" memberValueDatatype="130" unbalanced="0"/>
    <cacheHierarchy uniqueName="[Fact_Stamp].[Total Revenue]" caption="Total Revenue" attribute="1" defaultMemberUniqueName="[Fact_Stamp].[Total Revenue].[All]" allUniqueName="[Fact_Stamp].[Total Revenue].[All]" dimensionUniqueName="[Fact_Stamp]" displayFolder="" count="0" memberValueDatatype="130" unbalanced="0"/>
    <cacheHierarchy uniqueName="[Fact_Stamp].[Segment]" caption="Segment" attribute="1" defaultMemberUniqueName="[Fact_Stamp].[Segment].[All]" allUniqueName="[Fact_Stamp].[Segment].[All]" dimensionUniqueName="[Fact_Stamp]" displayFolder="" count="0" memberValueDatatype="130" unbalanced="0"/>
    <cacheHierarchy uniqueName="[Fact_Stamp].[month (Year)]" caption="month (Year)" attribute="1" defaultMemberUniqueName="[Fact_Stamp].[month (Year)].[All]" allUniqueName="[Fact_Stamp].[month (Year)].[All]" dimensionUniqueName="[Fact_Stamp]" displayFolder="" count="0" memberValueDatatype="130" unbalanced="0"/>
    <cacheHierarchy uniqueName="[Fact_Stamp].[month (Quarter)]" caption="month (Quarter)" attribute="1" defaultMemberUniqueName="[Fact_Stamp].[month (Quarter)].[All]" allUniqueName="[Fact_Stamp].[month (Quarter)].[All]" dimensionUniqueName="[Fact_Stamp]" displayFolder="" count="0" memberValueDatatype="130" unbalanced="0"/>
    <cacheHierarchy uniqueName="[Fact_Stamp].[month (Month)]" caption="month (Month)" attribute="1" defaultMemberUniqueName="[Fact_Stamp].[month (Month)].[All]" allUniqueName="[Fact_Stamp].[month (Month)].[All]" dimensionUniqueName="[Fact_Stamp]" displayFolder="" count="0" memberValueDatatype="130" unbalanced="0"/>
    <cacheHierarchy uniqueName="[Fact_Transport].[dist_code]" caption="dist_code" attribute="1" defaultMemberUniqueName="[Fact_Transport].[dist_code].[All]" allUniqueName="[Fact_Transport].[dist_code].[All]" dimensionUniqueName="[Fact_Transport]" displayFolder="" count="0" memberValueDatatype="130" unbalanced="0"/>
    <cacheHierarchy uniqueName="[Fact_Transport].[district]" caption="district" attribute="1" defaultMemberUniqueName="[Fact_Transport].[district].[All]" allUniqueName="[Fact_Transport].[district].[All]" dimensionUniqueName="[Fact_Transport]" displayFolder="" count="2" memberValueDatatype="130" unbalanced="0">
      <fieldsUsage count="2">
        <fieldUsage x="-1"/>
        <fieldUsage x="0"/>
      </fieldsUsage>
    </cacheHierarchy>
    <cacheHierarchy uniqueName="[Fact_Transport].[month]" caption="month" attribute="1" time="1" defaultMemberUniqueName="[Fact_Transport].[month].[All]" allUniqueName="[Fact_Transport].[month].[All]" dimensionUniqueName="[Fact_Transport]" displayFolder="" count="0" memberValueDatatype="7" unbalanced="0"/>
    <cacheHierarchy uniqueName="[Fact_Transport].[Start of Month]" caption="Start of Month" attribute="1" time="1" defaultMemberUniqueName="[Fact_Transport].[Start of Month].[All]" allUniqueName="[Fact_Transport].[Start of Month].[All]" dimensionUniqueName="[Fact_Transport]" displayFolder="" count="0" memberValueDatatype="7" unbalanced="0"/>
    <cacheHierarchy uniqueName="[Fact_Transport].[Month Name]" caption="Month Name" attribute="1" defaultMemberUniqueName="[Fact_Transport].[Month Name].[All]" allUniqueName="[Fact_Transport].[Month Name].[All]" dimensionUniqueName="[Fact_Transport]" displayFolder="" count="0" memberValueDatatype="130" unbalanced="0"/>
    <cacheHierarchy uniqueName="[Fact_Transport].[Fytrans]" caption="Fytrans" attribute="1" defaultMemberUniqueName="[Fact_Transport].[Fytrans].[All]" allUniqueName="[Fact_Transport].[Fytrans].[All]" dimensionUniqueName="[Fact_Transport]" displayFolder="" count="2" memberValueDatatype="130" unbalanced="0">
      <fieldsUsage count="2">
        <fieldUsage x="-1"/>
        <fieldUsage x="1"/>
      </fieldsUsage>
    </cacheHierarchy>
    <cacheHierarchy uniqueName="[Fact_Transport].[fuel_type_petrol]" caption="fuel_type_petrol" attribute="1" defaultMemberUniqueName="[Fact_Transport].[fuel_type_petrol].[All]" allUniqueName="[Fact_Transport].[fuel_type_petrol].[All]" dimensionUniqueName="[Fact_Transport]" displayFolder="" count="0" memberValueDatatype="20" unbalanced="0"/>
    <cacheHierarchy uniqueName="[Fact_Transport].[fuel_type_diesel]" caption="fuel_type_diesel" attribute="1" defaultMemberUniqueName="[Fact_Transport].[fuel_type_diesel].[All]" allUniqueName="[Fact_Transport].[fuel_type_diesel].[All]" dimensionUniqueName="[Fact_Transport]" displayFolder="" count="0" memberValueDatatype="20" unbalanced="0"/>
    <cacheHierarchy uniqueName="[Fact_Transport].[fuel_type_electric]" caption="fuel_type_electric" attribute="1" defaultMemberUniqueName="[Fact_Transport].[fuel_type_electric].[All]" allUniqueName="[Fact_Transport].[fuel_type_electric].[All]" dimensionUniqueName="[Fact_Transport]" displayFolder="" count="0" memberValueDatatype="20" unbalanced="0"/>
    <cacheHierarchy uniqueName="[Fact_Transport].[fuel_type_others]" caption="fuel_type_others" attribute="1" defaultMemberUniqueName="[Fact_Transport].[fuel_type_others].[All]" allUniqueName="[Fact_Transport].[fuel_type_others].[All]" dimensionUniqueName="[Fact_Transport]" displayFolder="" count="0" memberValueDatatype="20" unbalanced="0"/>
    <cacheHierarchy uniqueName="[Fact_Transport].[vehicleClass_MotorCycle]" caption="vehicleClass_MotorCycle" attribute="1" defaultMemberUniqueName="[Fact_Transport].[vehicleClass_MotorCycle].[All]" allUniqueName="[Fact_Transport].[vehicleClass_MotorCycle].[All]" dimensionUniqueName="[Fact_Transport]" displayFolder="" count="0" memberValueDatatype="20" unbalanced="0"/>
    <cacheHierarchy uniqueName="[Fact_Transport].[vehicleClass_MotorCar]" caption="vehicleClass_MotorCar" attribute="1" defaultMemberUniqueName="[Fact_Transport].[vehicleClass_MotorCar].[All]" allUniqueName="[Fact_Transport].[vehicleClass_MotorCar].[All]" dimensionUniqueName="[Fact_Transport]" displayFolder="" count="0" memberValueDatatype="20" unbalanced="0"/>
    <cacheHierarchy uniqueName="[Fact_Transport].[vehicleClass_AutoRickshaw]" caption="vehicleClass_AutoRickshaw" attribute="1" defaultMemberUniqueName="[Fact_Transport].[vehicleClass_AutoRickshaw].[All]" allUniqueName="[Fact_Transport].[vehicleClass_AutoRickshaw].[All]" dimensionUniqueName="[Fact_Transport]" displayFolder="" count="0" memberValueDatatype="20" unbalanced="0"/>
    <cacheHierarchy uniqueName="[Fact_Transport].[vehicleClass_Agriculture]" caption="vehicleClass_Agriculture" attribute="1" defaultMemberUniqueName="[Fact_Transport].[vehicleClass_Agriculture].[All]" allUniqueName="[Fact_Transport].[vehicleClass_Agriculture].[All]" dimensionUniqueName="[Fact_Transport]" displayFolder="" count="0" memberValueDatatype="20" unbalanced="0"/>
    <cacheHierarchy uniqueName="[Fact_Transport].[vehicleClass_others]" caption="vehicleClass_others" attribute="1" defaultMemberUniqueName="[Fact_Transport].[vehicleClass_others].[All]" allUniqueName="[Fact_Transport].[vehicleClass_others].[All]" dimensionUniqueName="[Fact_Transport]" displayFolder="" count="0" memberValueDatatype="20" unbalanced="0"/>
    <cacheHierarchy uniqueName="[Fact_Transport].[seatCapacity_1_to_3]" caption="seatCapacity_1_to_3" attribute="1" defaultMemberUniqueName="[Fact_Transport].[seatCapacity_1_to_3].[All]" allUniqueName="[Fact_Transport].[seatCapacity_1_to_3].[All]" dimensionUniqueName="[Fact_Transport]" displayFolder="" count="0" memberValueDatatype="20" unbalanced="0"/>
    <cacheHierarchy uniqueName="[Fact_Transport].[seatCapacity_4_to_6]" caption="seatCapacity_4_to_6" attribute="1" defaultMemberUniqueName="[Fact_Transport].[seatCapacity_4_to_6].[All]" allUniqueName="[Fact_Transport].[seatCapacity_4_to_6].[All]" dimensionUniqueName="[Fact_Transport]" displayFolder="" count="0" memberValueDatatype="20" unbalanced="0"/>
    <cacheHierarchy uniqueName="[Fact_Transport].[seatCapacity_above_6]" caption="seatCapacity_above_6" attribute="1" defaultMemberUniqueName="[Fact_Transport].[seatCapacity_above_6].[All]" allUniqueName="[Fact_Transport].[seatCapacity_above_6].[All]" dimensionUniqueName="[Fact_Transport]" displayFolder="" count="0" memberValueDatatype="20" unbalanced="0"/>
    <cacheHierarchy uniqueName="[Fact_Transport].[Brand_new_vehicles]" caption="Brand_new_vehicles" attribute="1" defaultMemberUniqueName="[Fact_Transport].[Brand_new_vehicles].[All]" allUniqueName="[Fact_Transport].[Brand_new_vehicles].[All]" dimensionUniqueName="[Fact_Transport]" displayFolder="" count="0" memberValueDatatype="20" unbalanced="0"/>
    <cacheHierarchy uniqueName="[Fact_Transport].[Pre-owned_vehicles]" caption="Pre-owned_vehicles" attribute="1" defaultMemberUniqueName="[Fact_Transport].[Pre-owned_vehicles].[All]" allUniqueName="[Fact_Transport].[Pre-owned_vehicles].[All]" dimensionUniqueName="[Fact_Transport]" displayFolder="" count="0" memberValueDatatype="20" unbalanced="0"/>
    <cacheHierarchy uniqueName="[Fact_Transport].[category_Non-Transport]" caption="category_Non-Transport" attribute="1" defaultMemberUniqueName="[Fact_Transport].[category_Non-Transport].[All]" allUniqueName="[Fact_Transport].[category_Non-Transport].[All]" dimensionUniqueName="[Fact_Transport]" displayFolder="" count="0" memberValueDatatype="20" unbalanced="0"/>
    <cacheHierarchy uniqueName="[Fact_Transport].[category_Transport]" caption="category_Transport" attribute="1" defaultMemberUniqueName="[Fact_Transport].[category_Transport].[All]" allUniqueName="[Fact_Transport].[category_Transport].[All]" dimensionUniqueName="[Fact_Transport]" displayFolder="" count="0" memberValueDatatype="20" unbalanced="0"/>
    <cacheHierarchy uniqueName="[Fact_Transport].[month (Year)]" caption="month (Year)" attribute="1" defaultMemberUniqueName="[Fact_Transport].[month (Year)].[All]" allUniqueName="[Fact_Transport].[month (Year)].[All]" dimensionUniqueName="[Fact_Transport]" displayFolder="" count="0" memberValueDatatype="130" unbalanced="0"/>
    <cacheHierarchy uniqueName="[Fact_Transport].[month (Quarter)]" caption="month (Quarter)" attribute="1" defaultMemberUniqueName="[Fact_Transport].[month (Quarter)].[All]" allUniqueName="[Fact_Transport].[month (Quarter)].[All]" dimensionUniqueName="[Fact_Transport]" displayFolder="" count="0" memberValueDatatype="130" unbalanced="0"/>
    <cacheHierarchy uniqueName="[Fact_Transport].[month (Month)]" caption="month (Month)" attribute="1" defaultMemberUniqueName="[Fact_Transport].[month (Month)].[All]" allUniqueName="[Fact_Transport].[month (Month)].[All]" dimensionUniqueName="[Fact_Transport]" displayFolder="" count="0" memberValueDatatype="130" unbalanced="0"/>
    <cacheHierarchy uniqueName="[Fact_Transport].[Vehicle sold]" caption="Vehicle sold" attribute="1" defaultMemberUniqueName="[Fact_Transport].[Vehicle sold].[All]" allUniqueName="[Fact_Transport].[Vehicle sold].[All]" dimensionUniqueName="[Fact_Transport]" displayFolder="" count="0" memberValueDatatype="20" unbalanced="0"/>
    <cacheHierarchy uniqueName="[Fact_Transport].[Start of Month (Year)]" caption="Start of Month (Year)" attribute="1" defaultMemberUniqueName="[Fact_Transport].[Start of Month (Year)].[All]" allUniqueName="[Fact_Transport].[Start of Month (Year)].[All]" dimensionUniqueName="[Fact_Transport]" displayFolder="" count="0" memberValueDatatype="130" unbalanced="0"/>
    <cacheHierarchy uniqueName="[Fact_Transport].[Start of Month (Quarter)]" caption="Start of Month (Quarter)" attribute="1" defaultMemberUniqueName="[Fact_Transport].[Start of Month (Quarter)].[All]" allUniqueName="[Fact_Transport].[Start of Month (Quarter)].[All]" dimensionUniqueName="[Fact_Transport]" displayFolder="" count="0" memberValueDatatype="130" unbalanced="0"/>
    <cacheHierarchy uniqueName="[Fact_Transport].[Start of Month (Month)]" caption="Start of Month (Month)" attribute="1" defaultMemberUniqueName="[Fact_Transport].[Start of Month (Month)].[All]" allUniqueName="[Fact_Transport].[Start of Month (Month)].[All]" dimensionUniqueName="[Fact_Transport]" displayFolder="" count="0" memberValueDatatype="130" unbalanced="0"/>
    <cacheHierarchy uniqueName="[Fact_TSIpass].[dist_code]" caption="dist_code" attribute="1" defaultMemberUniqueName="[Fact_TSIpass].[dist_code].[All]" allUniqueName="[Fact_TSIpass].[dist_code].[All]" dimensionUniqueName="[Fact_TSIpass]" displayFolder="" count="0" memberValueDatatype="130" unbalanced="0"/>
    <cacheHierarchy uniqueName="[Fact_TSIpass].[district]" caption="district" attribute="1" defaultMemberUniqueName="[Fact_TSIpass].[district].[All]" allUniqueName="[Fact_TSIpass].[district].[All]" dimensionUniqueName="[Fact_TSIpass]" displayFolder="" count="0" memberValueDatatype="130" unbalanced="0"/>
    <cacheHierarchy uniqueName="[Fact_TSIpass].[month]" caption="month" attribute="1" time="1" defaultMemberUniqueName="[Fact_TSIpass].[month].[All]" allUniqueName="[Fact_TSIpass].[month].[All]" dimensionUniqueName="[Fact_TSIpass]" displayFolder="" count="0" memberValueDatatype="7" unbalanced="0"/>
    <cacheHierarchy uniqueName="[Fact_TSIpass].[Month Name]" caption="Month Name" attribute="1" defaultMemberUniqueName="[Fact_TSIpass].[Month Name].[All]" allUniqueName="[Fact_TSIpass].[Month Name].[All]" dimensionUniqueName="[Fact_TSIpass]" displayFolder="" count="0" memberValueDatatype="130" unbalanced="0"/>
    <cacheHierarchy uniqueName="[Fact_TSIpass].[FYtpass]" caption="FYtpass" attribute="1" defaultMemberUniqueName="[Fact_TSIpass].[FYtpass].[All]" allUniqueName="[Fact_TSIpass].[FYtpass].[All]" dimensionUniqueName="[Fact_TSIpass]" displayFolder="" count="0" memberValueDatatype="130" unbalanced="0"/>
    <cacheHierarchy uniqueName="[Fact_TSIpass].[Start of Month]" caption="Start of Month" attribute="1" time="1" defaultMemberUniqueName="[Fact_TSIpass].[Start of Month].[All]" allUniqueName="[Fact_TSIpass].[Start of Month].[All]" dimensionUniqueName="[Fact_TSIpass]" displayFolder="" count="0" memberValueDatatype="7" unbalanced="0"/>
    <cacheHierarchy uniqueName="[Fact_TSIpass].[sector]" caption="sector" attribute="1" defaultMemberUniqueName="[Fact_TSIpass].[sector].[All]" allUniqueName="[Fact_TSIpass].[sector].[All]" dimensionUniqueName="[Fact_TSIpass]" displayFolder="" count="0" memberValueDatatype="130" unbalanced="0"/>
    <cacheHierarchy uniqueName="[Fact_TSIpass].[investment in cr]" caption="investment in cr" attribute="1" defaultMemberUniqueName="[Fact_TSIpass].[investment in cr].[All]" allUniqueName="[Fact_TSIpass].[investment in cr].[All]" dimensionUniqueName="[Fact_TSIpass]" displayFolder="" count="0" memberValueDatatype="5" unbalanced="0"/>
    <cacheHierarchy uniqueName="[Fact_TSIpass].[number_of_employees]" caption="number_of_employees" attribute="1" defaultMemberUniqueName="[Fact_TSIpass].[number_of_employees].[All]" allUniqueName="[Fact_TSIpass].[number_of_employees].[All]" dimensionUniqueName="[Fact_TSIpass]" displayFolder="" count="0" memberValueDatatype="20" unbalanced="0"/>
    <cacheHierarchy uniqueName="[Fact_Stamp].[month (Month Index)]" caption="month (Month Index)" attribute="1" defaultMemberUniqueName="[Fact_Stamp].[month (Month Index)].[All]" allUniqueName="[Fact_Stamp].[month (Month Index)].[All]" dimensionUniqueName="[Fact_Stamp]" displayFolder="" count="0" memberValueDatatype="20" unbalanced="0" hidden="1"/>
    <cacheHierarchy uniqueName="[Fact_Transport].[month (Month Index)]" caption="month (Month Index)" attribute="1" defaultMemberUniqueName="[Fact_Transport].[month (Month Index)].[All]" allUniqueName="[Fact_Transport].[month (Month Index)].[All]" dimensionUniqueName="[Fact_Transport]" displayFolder="" count="0" memberValueDatatype="20" unbalanced="0" hidden="1"/>
    <cacheHierarchy uniqueName="[Fact_Transport].[Start of Month (Month Index)]" caption="Start of Month (Month Index)" attribute="1" defaultMemberUniqueName="[Fact_Transport].[Start of Month (Month Index)].[All]" allUniqueName="[Fact_Transport].[Start of Month (Month Index)].[All]" dimensionUniqueName="[Fact_Transport]" displayFolder="" count="0" memberValueDatatype="20" unbalanced="0" hidden="1"/>
    <cacheHierarchy uniqueName="[Measures].[Count of Total Revenue]" caption="Count of Total Revenue" measure="1" displayFolder="" measureGroup="Fact_Stamp" count="0">
      <extLst>
        <ext xmlns:x15="http://schemas.microsoft.com/office/spreadsheetml/2010/11/main" uri="{B97F6D7D-B522-45F9-BDA1-12C45D357490}">
          <x15:cacheHierarchy aggregatedColumn="16"/>
        </ext>
      </extLst>
    </cacheHierarchy>
    <cacheHierarchy uniqueName="[Measures].[Sum of documents_registered_cnt]" caption="Sum of documents_registered_cnt" measure="1" displayFolder="" measureGroup="Fact_Stamp" count="0">
      <extLst>
        <ext xmlns:x15="http://schemas.microsoft.com/office/spreadsheetml/2010/11/main" uri="{B97F6D7D-B522-45F9-BDA1-12C45D357490}">
          <x15:cacheHierarchy aggregatedColumn="11"/>
        </ext>
      </extLst>
    </cacheHierarchy>
    <cacheHierarchy uniqueName="[Measures].[Sum of documents_registered_rev]" caption="Sum of documents_registered_rev" measure="1" displayFolder="" measureGroup="Fact_Stamp" count="0">
      <extLst>
        <ext xmlns:x15="http://schemas.microsoft.com/office/spreadsheetml/2010/11/main" uri="{B97F6D7D-B522-45F9-BDA1-12C45D357490}">
          <x15:cacheHierarchy aggregatedColumn="12"/>
        </ext>
      </extLst>
    </cacheHierarchy>
    <cacheHierarchy uniqueName="[Measures].[Sum of estamps_challans_cnt]" caption="Sum of estamps_challans_cnt" measure="1" displayFolder="" measureGroup="Fact_Stamp" count="0">
      <extLst>
        <ext xmlns:x15="http://schemas.microsoft.com/office/spreadsheetml/2010/11/main" uri="{B97F6D7D-B522-45F9-BDA1-12C45D357490}">
          <x15:cacheHierarchy aggregatedColumn="13"/>
        </ext>
      </extLst>
    </cacheHierarchy>
    <cacheHierarchy uniqueName="[Measures].[Sum of fuel_type_petrol]" caption="Sum of fuel_type_petrol" measure="1" displayFolder="" measureGroup="Fact_Transport" count="0">
      <extLst>
        <ext xmlns:x15="http://schemas.microsoft.com/office/spreadsheetml/2010/11/main" uri="{B97F6D7D-B522-45F9-BDA1-12C45D357490}">
          <x15:cacheHierarchy aggregatedColumn="27"/>
        </ext>
      </extLst>
    </cacheHierarchy>
    <cacheHierarchy uniqueName="[Measures].[Sum of fuel_type_diesel]" caption="Sum of fuel_type_diesel" measure="1" displayFolder="" measureGroup="Fact_Transport" count="0">
      <extLst>
        <ext xmlns:x15="http://schemas.microsoft.com/office/spreadsheetml/2010/11/main" uri="{B97F6D7D-B522-45F9-BDA1-12C45D357490}">
          <x15:cacheHierarchy aggregatedColumn="28"/>
        </ext>
      </extLst>
    </cacheHierarchy>
    <cacheHierarchy uniqueName="[Measures].[Sum of fuel_type_electric]" caption="Sum of fuel_type_electric" measure="1" displayFolder="" measureGroup="Fact_Transport" count="0">
      <extLst>
        <ext xmlns:x15="http://schemas.microsoft.com/office/spreadsheetml/2010/11/main" uri="{B97F6D7D-B522-45F9-BDA1-12C45D357490}">
          <x15:cacheHierarchy aggregatedColumn="29"/>
        </ext>
      </extLst>
    </cacheHierarchy>
    <cacheHierarchy uniqueName="[Measures].[Sum of fuel_type_others]" caption="Sum of fuel_type_others" measure="1" displayFolder="" measureGroup="Fact_Transport" count="0">
      <extLst>
        <ext xmlns:x15="http://schemas.microsoft.com/office/spreadsheetml/2010/11/main" uri="{B97F6D7D-B522-45F9-BDA1-12C45D357490}">
          <x15:cacheHierarchy aggregatedColumn="30"/>
        </ext>
      </extLst>
    </cacheHierarchy>
    <cacheHierarchy uniqueName="[Measures].[Sum of category_Transport]" caption="Sum of category_Transport" measure="1" displayFolder="" measureGroup="Fact_Transport" count="0">
      <extLst>
        <ext xmlns:x15="http://schemas.microsoft.com/office/spreadsheetml/2010/11/main" uri="{B97F6D7D-B522-45F9-BDA1-12C45D357490}">
          <x15:cacheHierarchy aggregatedColumn="42"/>
        </ext>
      </extLst>
    </cacheHierarchy>
    <cacheHierarchy uniqueName="[Measures].[Sum of vehicleClass_MotorCycle]" caption="Sum of vehicleClass_MotorCycle" measure="1" displayFolder="" measureGroup="Fact_Transport" count="0" oneField="1">
      <fieldsUsage count="1">
        <fieldUsage x="2"/>
      </fieldsUsage>
      <extLst>
        <ext xmlns:x15="http://schemas.microsoft.com/office/spreadsheetml/2010/11/main" uri="{B97F6D7D-B522-45F9-BDA1-12C45D357490}">
          <x15:cacheHierarchy aggregatedColumn="31"/>
        </ext>
      </extLst>
    </cacheHierarchy>
    <cacheHierarchy uniqueName="[Measures].[Sum of vehicleClass_MotorCar]" caption="Sum of vehicleClass_MotorCar" measure="1" displayFolder="" measureGroup="Fact_Transport" count="0">
      <extLst>
        <ext xmlns:x15="http://schemas.microsoft.com/office/spreadsheetml/2010/11/main" uri="{B97F6D7D-B522-45F9-BDA1-12C45D357490}">
          <x15:cacheHierarchy aggregatedColumn="32"/>
        </ext>
      </extLst>
    </cacheHierarchy>
    <cacheHierarchy uniqueName="[Measures].[Sum of vehicleClass_AutoRickshaw]" caption="Sum of vehicleClass_AutoRickshaw" measure="1" displayFolder="" measureGroup="Fact_Transport" count="0">
      <extLst>
        <ext xmlns:x15="http://schemas.microsoft.com/office/spreadsheetml/2010/11/main" uri="{B97F6D7D-B522-45F9-BDA1-12C45D357490}">
          <x15:cacheHierarchy aggregatedColumn="33"/>
        </ext>
      </extLst>
    </cacheHierarchy>
    <cacheHierarchy uniqueName="[Measures].[Sum of vehicleClass_Agriculture]" caption="Sum of vehicleClass_Agriculture" measure="1" displayFolder="" measureGroup="Fact_Transport" count="0">
      <extLst>
        <ext xmlns:x15="http://schemas.microsoft.com/office/spreadsheetml/2010/11/main" uri="{B97F6D7D-B522-45F9-BDA1-12C45D357490}">
          <x15:cacheHierarchy aggregatedColumn="34"/>
        </ext>
      </extLst>
    </cacheHierarchy>
    <cacheHierarchy uniqueName="[Measures].[Sum of vehicleClass_others]" caption="Sum of vehicleClass_others" measure="1" displayFolder="" measureGroup="Fact_Transport" count="0">
      <extLst>
        <ext xmlns:x15="http://schemas.microsoft.com/office/spreadsheetml/2010/11/main" uri="{B97F6D7D-B522-45F9-BDA1-12C45D357490}">
          <x15:cacheHierarchy aggregatedColumn="35"/>
        </ext>
      </extLst>
    </cacheHierarchy>
    <cacheHierarchy uniqueName="[Measures].[Sum of seatCapacity_1_to_3]" caption="Sum of seatCapacity_1_to_3" measure="1" displayFolder="" measureGroup="Fact_Transport" count="0">
      <extLst>
        <ext xmlns:x15="http://schemas.microsoft.com/office/spreadsheetml/2010/11/main" uri="{B97F6D7D-B522-45F9-BDA1-12C45D357490}">
          <x15:cacheHierarchy aggregatedColumn="36"/>
        </ext>
      </extLst>
    </cacheHierarchy>
    <cacheHierarchy uniqueName="[Measures].[Sum of seatCapacity_4_to_6]" caption="Sum of seatCapacity_4_to_6" measure="1" displayFolder="" measureGroup="Fact_Transport" count="0">
      <extLst>
        <ext xmlns:x15="http://schemas.microsoft.com/office/spreadsheetml/2010/11/main" uri="{B97F6D7D-B522-45F9-BDA1-12C45D357490}">
          <x15:cacheHierarchy aggregatedColumn="37"/>
        </ext>
      </extLst>
    </cacheHierarchy>
    <cacheHierarchy uniqueName="[Measures].[Sum of seatCapacity_above_6]" caption="Sum of seatCapacity_above_6" measure="1" displayFolder="" measureGroup="Fact_Transport" count="0">
      <extLst>
        <ext xmlns:x15="http://schemas.microsoft.com/office/spreadsheetml/2010/11/main" uri="{B97F6D7D-B522-45F9-BDA1-12C45D357490}">
          <x15:cacheHierarchy aggregatedColumn="38"/>
        </ext>
      </extLst>
    </cacheHierarchy>
    <cacheHierarchy uniqueName="[Measures].[Sum of Brand_new_vehicles]" caption="Sum of Brand_new_vehicles" measure="1" displayFolder="" measureGroup="Fact_Transport" count="0">
      <extLst>
        <ext xmlns:x15="http://schemas.microsoft.com/office/spreadsheetml/2010/11/main" uri="{B97F6D7D-B522-45F9-BDA1-12C45D357490}">
          <x15:cacheHierarchy aggregatedColumn="39"/>
        </ext>
      </extLst>
    </cacheHierarchy>
    <cacheHierarchy uniqueName="[Measures].[Sum of Pre-owned_vehicles]" caption="Sum of Pre-owned_vehicles" measure="1" displayFolder="" measureGroup="Fact_Transport" count="0">
      <extLst>
        <ext xmlns:x15="http://schemas.microsoft.com/office/spreadsheetml/2010/11/main" uri="{B97F6D7D-B522-45F9-BDA1-12C45D357490}">
          <x15:cacheHierarchy aggregatedColumn="40"/>
        </ext>
      </extLst>
    </cacheHierarchy>
    <cacheHierarchy uniqueName="[Measures].[Sum of category_Non-Transport]" caption="Sum of category_Non-Transport" measure="1" displayFolder="" measureGroup="Fact_Transport" count="0">
      <extLst>
        <ext xmlns:x15="http://schemas.microsoft.com/office/spreadsheetml/2010/11/main" uri="{B97F6D7D-B522-45F9-BDA1-12C45D357490}">
          <x15:cacheHierarchy aggregatedColumn="41"/>
        </ext>
      </extLst>
    </cacheHierarchy>
    <cacheHierarchy uniqueName="[Measures].[Sum of Vehicle sold]" caption="Sum of Vehicle sold" measure="1" displayFolder="" measureGroup="Fact_Transport" count="0">
      <extLst>
        <ext xmlns:x15="http://schemas.microsoft.com/office/spreadsheetml/2010/11/main" uri="{B97F6D7D-B522-45F9-BDA1-12C45D357490}">
          <x15:cacheHierarchy aggregatedColumn="46"/>
        </ext>
      </extLst>
    </cacheHierarchy>
    <cacheHierarchy uniqueName="[Measures].[Sum of investment in cr]" caption="Sum of investment in cr" measure="1" displayFolder="" measureGroup="Fact_TSIpass" count="0">
      <extLst>
        <ext xmlns:x15="http://schemas.microsoft.com/office/spreadsheetml/2010/11/main" uri="{B97F6D7D-B522-45F9-BDA1-12C45D357490}">
          <x15:cacheHierarchy aggregatedColumn="57"/>
        </ext>
      </extLst>
    </cacheHierarchy>
    <cacheHierarchy uniqueName="[Measures].[Sum of number_of_employees]" caption="Sum of number_of_employees" measure="1" displayFolder="" measureGroup="Fact_TSIpass" count="0">
      <extLst>
        <ext xmlns:x15="http://schemas.microsoft.com/office/spreadsheetml/2010/11/main" uri="{B97F6D7D-B522-45F9-BDA1-12C45D357490}">
          <x15:cacheHierarchy aggregatedColumn="58"/>
        </ext>
      </extLst>
    </cacheHierarchy>
    <cacheHierarchy uniqueName="[Measures].[Count of Total Count]" caption="Count of Total Count" measure="1" displayFolder="" measureGroup="Fact_Stamp" count="0">
      <extLst>
        <ext xmlns:x15="http://schemas.microsoft.com/office/spreadsheetml/2010/11/main" uri="{B97F6D7D-B522-45F9-BDA1-12C45D357490}">
          <x15:cacheHierarchy aggregatedColumn="15"/>
        </ext>
      </extLst>
    </cacheHierarchy>
    <cacheHierarchy uniqueName="[Measures].[Net_Doc_Revenue]" caption="Net_Doc_Revenue" measure="1" displayFolder="" measureGroup="Fact_Stamp" count="0"/>
    <cacheHierarchy uniqueName="[Measures].[Net_Doc_2019]" caption="Net_Doc_2019" measure="1" displayFolder="" measureGroup="Fact_Stamp" count="0"/>
    <cacheHierarchy uniqueName="[Measures].[Net_Doc_2020]" caption="Net_Doc_2020" measure="1" displayFolder="" measureGroup="Fact_Stamp" count="0"/>
    <cacheHierarchy uniqueName="[Measures].[Net_Doc_2021]" caption="Net_Doc_2021" measure="1" displayFolder="" measureGroup="Fact_Stamp" count="0"/>
    <cacheHierarchy uniqueName="[Measures].[Net_Doc_2022]" caption="Net_Doc_2022" measure="1" displayFolder="" measureGroup="Fact_Stamp" count="0"/>
    <cacheHierarchy uniqueName="[Measures].[Net_Estamp_Revenue]" caption="Net_Estamp_Revenue" measure="1" displayFolder="" measureGroup="Fact_Stamp" count="0"/>
    <cacheHierarchy uniqueName="[Measures].[Net_Estamp_2019]" caption="Net_Estamp_2019" measure="1" displayFolder="" measureGroup="Fact_Stamp" count="0"/>
    <cacheHierarchy uniqueName="[Measures].[Net_Estamp_2020]" caption="Net_Estamp_2020" measure="1" displayFolder="" measureGroup="Fact_Stamp" count="0"/>
    <cacheHierarchy uniqueName="[Measures].[Net_Estamp_2021]" caption="Net_Estamp_2021" measure="1" displayFolder="" measureGroup="Fact_Stamp" count="0"/>
    <cacheHierarchy uniqueName="[Measures].[Net_Estamp_2022]" caption="Net_Estamp_2022" measure="1" displayFolder="" measureGroup="Fact_Stamp" count="0"/>
    <cacheHierarchy uniqueName="[Measures].[%Growth_Doc]" caption="%Growth_Doc" measure="1" displayFolder="" measureGroup="Fact_Stamp" count="0"/>
    <cacheHierarchy uniqueName="[Measures].[Total Rev]" caption="Total Rev" measure="1" displayFolder="" measureGroup="Fact_Stamp" count="0"/>
    <cacheHierarchy uniqueName="[Measures].[Category]" caption="Category" measure="1" displayFolder="" measureGroup="Fact_Stamp" count="0"/>
    <cacheHierarchy uniqueName="[Measures].[Total_vehicle_sold]" caption="Total_vehicle_sold" measure="1" displayFolder="" measureGroup="Fact_Transport" count="0"/>
    <cacheHierarchy uniqueName="[Measures].[Fueltype_sold]" caption="Fueltype_sold" measure="1" displayFolder="" measureGroup="Fact_Transport" count="0"/>
    <cacheHierarchy uniqueName="[Measures].[Vehicleclass_sold]" caption="Vehicleclass_sold" measure="1" displayFolder="" measureGroup="Fact_Transport" count="0"/>
    <cacheHierarchy uniqueName="[Measures].[Seatcapacity_sold]" caption="Seatcapacity_sold" measure="1" displayFolder="" measureGroup="Fact_Transport" count="0"/>
    <cacheHierarchy uniqueName="[Measures].[Trans&amp;Non_sold]" caption="Trans&amp;Non_sold" measure="1" displayFolder="" measureGroup="Fact_Transport" count="0"/>
    <cacheHierarchy uniqueName="[Measures].[PetrolFT]" caption="PetrolFT" measure="1" displayFolder="" measureGroup="Fact_Transport" count="0"/>
    <cacheHierarchy uniqueName="[Measures].[DieselPT]" caption="DieselPT" measure="1" displayFolder="" measureGroup="Fact_Transport" count="0"/>
    <cacheHierarchy uniqueName="[Measures].[ElectricPT]" caption="ElectricPT" measure="1" displayFolder="" measureGroup="Fact_Transport" count="0"/>
    <cacheHierarchy uniqueName="[Measures].[OtherPT]" caption="OtherPT" measure="1" displayFolder="" measureGroup="Fact_Transport" count="0"/>
    <cacheHierarchy uniqueName="[Measures].[Net_Investmenttp]" caption="Net_Investmenttp" measure="1" displayFolder="" measureGroup="Fact_TSIpass" count="0"/>
    <cacheHierarchy uniqueName="[Measures].[Netinvest2019]" caption="Netinvest2019" measure="1" displayFolder="" measureGroup="Fact_TSIpass" count="0"/>
    <cacheHierarchy uniqueName="[Measures].[Netinvest2020]" caption="Netinvest2020" measure="1" displayFolder="" measureGroup="Fact_TSIpass" count="0"/>
    <cacheHierarchy uniqueName="[Measures].[Netinvest2021]" caption="Netinvest2021" measure="1" displayFolder="" measureGroup="Fact_TSIpass" count="0"/>
    <cacheHierarchy uniqueName="[Measures].[Netinvest2022]" caption="Netinvest2022" measure="1" displayFolder="" measureGroup="Fact_TSIpass" count="0"/>
    <cacheHierarchy uniqueName="[Measures].[invest2019&amp;22]" caption="invest2019&amp;22" measure="1" displayFolder="" measureGroup="Fact_TSIpass" count="0"/>
    <cacheHierarchy uniqueName="[Measures].[Segvalue]" caption="Segvalue" measure="1" displayFolder="" measureGroup="Fact_Stamp" count="0"/>
    <cacheHierarchy uniqueName="[Measures].[Vc-MotorcyclePT]" caption="Vc-MotorcyclePT" measure="1" displayFolder="" measureGroup="Fact_Transport" count="0"/>
    <cacheHierarchy uniqueName="[Measures].[Vc-MotorcarPT]" caption="Vc-MotorcarPT" measure="1" displayFolder="" measureGroup="Fact_Transport" count="0"/>
    <cacheHierarchy uniqueName="[Measures].[Vc-AgriculturePT]" caption="Vc-AgriculturePT" measure="1" displayFolder="" measureGroup="Fact_Transport" count="0"/>
    <cacheHierarchy uniqueName="[Measures].[Vc-AutorikshawPT]" caption="Vc-AutorikshawPT" measure="1" displayFolder="" measureGroup="Fact_Transport" count="0"/>
    <cacheHierarchy uniqueName="[Measures].[Vc-OthersPT]" caption="Vc-OthersPT" measure="1" displayFolder="" measureGroup="Fact_Transport" count="0"/>
    <cacheHierarchy uniqueName="[Measures].[fueltypeall]" caption="fueltypeall" measure="1" displayFolder="" measureGroup="Fact_Transport" count="0"/>
    <cacheHierarchy uniqueName="[Measures].[Fueltype2021]" caption="Fueltype2021" measure="1" displayFolder="" measureGroup="Fact_Transport" count="0"/>
    <cacheHierarchy uniqueName="[Measures].[Fueltype2022]" caption="Fueltype2022" measure="1" displayFolder="" measureGroup="Fact_Transport" count="0"/>
    <cacheHierarchy uniqueName="[Measures].[__XL_Count Dim_Date]" caption="__XL_Count Dim_Date" measure="1" displayFolder="" measureGroup="Dim_Date" count="0" hidden="1"/>
    <cacheHierarchy uniqueName="[Measures].[__XL_Count Dim_District]" caption="__XL_Count Dim_District" measure="1" displayFolder="" measureGroup="Dim_District" count="0" hidden="1"/>
    <cacheHierarchy uniqueName="[Measures].[__XL_Count Fact_Stamp]" caption="__XL_Count Fact_Stamp" measure="1" displayFolder="" measureGroup="Fact_Stamp" count="0" hidden="1"/>
    <cacheHierarchy uniqueName="[Measures].[__XL_Count Fact_Transport]" caption="__XL_Count Fact_Transport" measure="1" displayFolder="" measureGroup="Fact_Transport" count="0" hidden="1"/>
    <cacheHierarchy uniqueName="[Measures].[__XL_Count Fact_TSIpass]" caption="__XL_Count Fact_TSIpass" measure="1" displayFolder="" measureGroup="Fact_TSIpass" count="0" hidden="1"/>
    <cacheHierarchy uniqueName="[Measures].[__No measures defined]" caption="__No measures defined" measure="1" displayFolder="" count="0" hidden="1"/>
  </cacheHierarchies>
  <kpis count="0"/>
  <dimensions count="6">
    <dimension name="Dim_Date" uniqueName="[Dim_Date]" caption="Dim_Date"/>
    <dimension name="Dim_District" uniqueName="[Dim_District]" caption="Dim_District"/>
    <dimension name="Fact_Stamp" uniqueName="[Fact_Stamp]" caption="Fact_Stamp"/>
    <dimension name="Fact_Transport" uniqueName="[Fact_Transport]" caption="Fact_Transport"/>
    <dimension name="Fact_TSIpass" uniqueName="[Fact_TSIpass]" caption="Fact_TSIpass"/>
    <dimension measure="1" name="Measures" uniqueName="[Measures]" caption="Measures"/>
  </dimensions>
  <measureGroups count="5">
    <measureGroup name="Dim_Date" caption="Dim_Date"/>
    <measureGroup name="Dim_District" caption="Dim_District"/>
    <measureGroup name="Fact_Stamp" caption="Fact_Stamp"/>
    <measureGroup name="Fact_Transport" caption="Fact_Transport"/>
    <measureGroup name="Fact_TSIpass" caption="Fact_TSIpass"/>
  </measureGroups>
  <maps count="11">
    <map measureGroup="0" dimension="0"/>
    <map measureGroup="1" dimension="1"/>
    <map measureGroup="2" dimension="0"/>
    <map measureGroup="2" dimension="1"/>
    <map measureGroup="2" dimension="2"/>
    <map measureGroup="3" dimension="0"/>
    <map measureGroup="3" dimension="1"/>
    <map measureGroup="3" dimension="3"/>
    <map measureGroup="4" dimension="0"/>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42C812-E6B1-4309-BB38-31BF4BA1BB34}" name="PivotTable14" cacheId="5" dataOnRows="1" applyNumberFormats="0" applyBorderFormats="0" applyFontFormats="0" applyPatternFormats="0" applyAlignmentFormats="0" applyWidthHeightFormats="1" dataCaption="Values" tag="7d5e38e4-5520-4c21-af87-7bd270c7d823" updatedVersion="8" minRefreshableVersion="3" useAutoFormatting="1" subtotalHiddenItems="1" itemPrintTitles="1" createdVersion="8" indent="0" outline="1" outlineData="1" multipleFieldFilters="0" chartFormat="68">
  <location ref="Q28:AD33" firstHeaderRow="1" firstDataRow="2" firstDataCol="1"/>
  <pivotFields count="6">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13">
    <i>
      <x/>
    </i>
    <i>
      <x v="1"/>
    </i>
    <i>
      <x v="2"/>
    </i>
    <i>
      <x v="3"/>
    </i>
    <i>
      <x v="4"/>
    </i>
    <i>
      <x v="5"/>
    </i>
    <i>
      <x v="6"/>
    </i>
    <i>
      <x v="7"/>
    </i>
    <i>
      <x v="8"/>
    </i>
    <i>
      <x v="9"/>
    </i>
    <i>
      <x v="10"/>
    </i>
    <i>
      <x v="11"/>
    </i>
    <i t="grand">
      <x/>
    </i>
  </colItems>
  <dataFields count="4">
    <dataField fld="1" subtotal="count" baseField="0" baseItem="0"/>
    <dataField fld="2" subtotal="count" baseField="0" baseItem="0"/>
    <dataField fld="3" subtotal="count" baseField="0" baseItem="0"/>
    <dataField fld="4" subtotal="count" baseField="0" baseItem="0"/>
  </dataFields>
  <chartFormats count="60">
    <chartFormat chart="63" format="0" series="1">
      <pivotArea type="data" outline="0" fieldPosition="0">
        <references count="2">
          <reference field="4294967294" count="1" selected="0">
            <x v="0"/>
          </reference>
          <reference field="0" count="1" selected="0">
            <x v="0"/>
          </reference>
        </references>
      </pivotArea>
    </chartFormat>
    <chartFormat chart="63" format="1" series="1">
      <pivotArea type="data" outline="0" fieldPosition="0">
        <references count="2">
          <reference field="4294967294" count="1" selected="0">
            <x v="0"/>
          </reference>
          <reference field="0" count="1" selected="0">
            <x v="1"/>
          </reference>
        </references>
      </pivotArea>
    </chartFormat>
    <chartFormat chart="63" format="2" series="1">
      <pivotArea type="data" outline="0" fieldPosition="0">
        <references count="2">
          <reference field="4294967294" count="1" selected="0">
            <x v="0"/>
          </reference>
          <reference field="0" count="1" selected="0">
            <x v="2"/>
          </reference>
        </references>
      </pivotArea>
    </chartFormat>
    <chartFormat chart="63" format="3" series="1">
      <pivotArea type="data" outline="0" fieldPosition="0">
        <references count="2">
          <reference field="4294967294" count="1" selected="0">
            <x v="0"/>
          </reference>
          <reference field="0" count="1" selected="0">
            <x v="3"/>
          </reference>
        </references>
      </pivotArea>
    </chartFormat>
    <chartFormat chart="63" format="4" series="1">
      <pivotArea type="data" outline="0" fieldPosition="0">
        <references count="2">
          <reference field="4294967294" count="1" selected="0">
            <x v="0"/>
          </reference>
          <reference field="0" count="1" selected="0">
            <x v="4"/>
          </reference>
        </references>
      </pivotArea>
    </chartFormat>
    <chartFormat chart="63" format="5" series="1">
      <pivotArea type="data" outline="0" fieldPosition="0">
        <references count="2">
          <reference field="4294967294" count="1" selected="0">
            <x v="0"/>
          </reference>
          <reference field="0" count="1" selected="0">
            <x v="5"/>
          </reference>
        </references>
      </pivotArea>
    </chartFormat>
    <chartFormat chart="63" format="6" series="1">
      <pivotArea type="data" outline="0" fieldPosition="0">
        <references count="2">
          <reference field="4294967294" count="1" selected="0">
            <x v="0"/>
          </reference>
          <reference field="0" count="1" selected="0">
            <x v="6"/>
          </reference>
        </references>
      </pivotArea>
    </chartFormat>
    <chartFormat chart="63" format="7" series="1">
      <pivotArea type="data" outline="0" fieldPosition="0">
        <references count="2">
          <reference field="4294967294" count="1" selected="0">
            <x v="0"/>
          </reference>
          <reference field="0" count="1" selected="0">
            <x v="7"/>
          </reference>
        </references>
      </pivotArea>
    </chartFormat>
    <chartFormat chart="63" format="8" series="1">
      <pivotArea type="data" outline="0" fieldPosition="0">
        <references count="2">
          <reference field="4294967294" count="1" selected="0">
            <x v="0"/>
          </reference>
          <reference field="0" count="1" selected="0">
            <x v="8"/>
          </reference>
        </references>
      </pivotArea>
    </chartFormat>
    <chartFormat chart="63" format="9" series="1">
      <pivotArea type="data" outline="0" fieldPosition="0">
        <references count="2">
          <reference field="4294967294" count="1" selected="0">
            <x v="0"/>
          </reference>
          <reference field="0" count="1" selected="0">
            <x v="9"/>
          </reference>
        </references>
      </pivotArea>
    </chartFormat>
    <chartFormat chart="63" format="10" series="1">
      <pivotArea type="data" outline="0" fieldPosition="0">
        <references count="2">
          <reference field="4294967294" count="1" selected="0">
            <x v="0"/>
          </reference>
          <reference field="0" count="1" selected="0">
            <x v="10"/>
          </reference>
        </references>
      </pivotArea>
    </chartFormat>
    <chartFormat chart="63" format="11" series="1">
      <pivotArea type="data" outline="0" fieldPosition="0">
        <references count="2">
          <reference field="4294967294" count="1" selected="0">
            <x v="0"/>
          </reference>
          <reference field="0" count="1" selected="0">
            <x v="11"/>
          </reference>
        </references>
      </pivotArea>
    </chartFormat>
    <chartFormat chart="63" format="12">
      <pivotArea type="data" outline="0" fieldPosition="0">
        <references count="2">
          <reference field="4294967294" count="1" selected="0">
            <x v="0"/>
          </reference>
          <reference field="0" count="1" selected="0">
            <x v="0"/>
          </reference>
        </references>
      </pivotArea>
    </chartFormat>
    <chartFormat chart="63" format="13">
      <pivotArea type="data" outline="0" fieldPosition="0">
        <references count="2">
          <reference field="4294967294" count="1" selected="0">
            <x v="1"/>
          </reference>
          <reference field="0" count="1" selected="0">
            <x v="0"/>
          </reference>
        </references>
      </pivotArea>
    </chartFormat>
    <chartFormat chart="63" format="14">
      <pivotArea type="data" outline="0" fieldPosition="0">
        <references count="2">
          <reference field="4294967294" count="1" selected="0">
            <x v="2"/>
          </reference>
          <reference field="0" count="1" selected="0">
            <x v="0"/>
          </reference>
        </references>
      </pivotArea>
    </chartFormat>
    <chartFormat chart="63" format="15">
      <pivotArea type="data" outline="0" fieldPosition="0">
        <references count="2">
          <reference field="4294967294" count="1" selected="0">
            <x v="3"/>
          </reference>
          <reference field="0" count="1" selected="0">
            <x v="0"/>
          </reference>
        </references>
      </pivotArea>
    </chartFormat>
    <chartFormat chart="63" format="16">
      <pivotArea type="data" outline="0" fieldPosition="0">
        <references count="2">
          <reference field="4294967294" count="1" selected="0">
            <x v="0"/>
          </reference>
          <reference field="0" count="1" selected="0">
            <x v="1"/>
          </reference>
        </references>
      </pivotArea>
    </chartFormat>
    <chartFormat chart="63" format="17">
      <pivotArea type="data" outline="0" fieldPosition="0">
        <references count="2">
          <reference field="4294967294" count="1" selected="0">
            <x v="1"/>
          </reference>
          <reference field="0" count="1" selected="0">
            <x v="1"/>
          </reference>
        </references>
      </pivotArea>
    </chartFormat>
    <chartFormat chart="63" format="18">
      <pivotArea type="data" outline="0" fieldPosition="0">
        <references count="2">
          <reference field="4294967294" count="1" selected="0">
            <x v="2"/>
          </reference>
          <reference field="0" count="1" selected="0">
            <x v="1"/>
          </reference>
        </references>
      </pivotArea>
    </chartFormat>
    <chartFormat chart="63" format="19">
      <pivotArea type="data" outline="0" fieldPosition="0">
        <references count="2">
          <reference field="4294967294" count="1" selected="0">
            <x v="3"/>
          </reference>
          <reference field="0" count="1" selected="0">
            <x v="1"/>
          </reference>
        </references>
      </pivotArea>
    </chartFormat>
    <chartFormat chart="63" format="20">
      <pivotArea type="data" outline="0" fieldPosition="0">
        <references count="2">
          <reference field="4294967294" count="1" selected="0">
            <x v="0"/>
          </reference>
          <reference field="0" count="1" selected="0">
            <x v="2"/>
          </reference>
        </references>
      </pivotArea>
    </chartFormat>
    <chartFormat chart="63" format="21">
      <pivotArea type="data" outline="0" fieldPosition="0">
        <references count="2">
          <reference field="4294967294" count="1" selected="0">
            <x v="1"/>
          </reference>
          <reference field="0" count="1" selected="0">
            <x v="2"/>
          </reference>
        </references>
      </pivotArea>
    </chartFormat>
    <chartFormat chart="63" format="22">
      <pivotArea type="data" outline="0" fieldPosition="0">
        <references count="2">
          <reference field="4294967294" count="1" selected="0">
            <x v="2"/>
          </reference>
          <reference field="0" count="1" selected="0">
            <x v="2"/>
          </reference>
        </references>
      </pivotArea>
    </chartFormat>
    <chartFormat chart="63" format="23">
      <pivotArea type="data" outline="0" fieldPosition="0">
        <references count="2">
          <reference field="4294967294" count="1" selected="0">
            <x v="3"/>
          </reference>
          <reference field="0" count="1" selected="0">
            <x v="2"/>
          </reference>
        </references>
      </pivotArea>
    </chartFormat>
    <chartFormat chart="63" format="24">
      <pivotArea type="data" outline="0" fieldPosition="0">
        <references count="2">
          <reference field="4294967294" count="1" selected="0">
            <x v="0"/>
          </reference>
          <reference field="0" count="1" selected="0">
            <x v="3"/>
          </reference>
        </references>
      </pivotArea>
    </chartFormat>
    <chartFormat chart="63" format="25">
      <pivotArea type="data" outline="0" fieldPosition="0">
        <references count="2">
          <reference field="4294967294" count="1" selected="0">
            <x v="1"/>
          </reference>
          <reference field="0" count="1" selected="0">
            <x v="3"/>
          </reference>
        </references>
      </pivotArea>
    </chartFormat>
    <chartFormat chart="63" format="26">
      <pivotArea type="data" outline="0" fieldPosition="0">
        <references count="2">
          <reference field="4294967294" count="1" selected="0">
            <x v="2"/>
          </reference>
          <reference field="0" count="1" selected="0">
            <x v="3"/>
          </reference>
        </references>
      </pivotArea>
    </chartFormat>
    <chartFormat chart="63" format="27">
      <pivotArea type="data" outline="0" fieldPosition="0">
        <references count="2">
          <reference field="4294967294" count="1" selected="0">
            <x v="3"/>
          </reference>
          <reference field="0" count="1" selected="0">
            <x v="3"/>
          </reference>
        </references>
      </pivotArea>
    </chartFormat>
    <chartFormat chart="63" format="28">
      <pivotArea type="data" outline="0" fieldPosition="0">
        <references count="2">
          <reference field="4294967294" count="1" selected="0">
            <x v="0"/>
          </reference>
          <reference field="0" count="1" selected="0">
            <x v="4"/>
          </reference>
        </references>
      </pivotArea>
    </chartFormat>
    <chartFormat chart="63" format="29">
      <pivotArea type="data" outline="0" fieldPosition="0">
        <references count="2">
          <reference field="4294967294" count="1" selected="0">
            <x v="1"/>
          </reference>
          <reference field="0" count="1" selected="0">
            <x v="4"/>
          </reference>
        </references>
      </pivotArea>
    </chartFormat>
    <chartFormat chart="63" format="30">
      <pivotArea type="data" outline="0" fieldPosition="0">
        <references count="2">
          <reference field="4294967294" count="1" selected="0">
            <x v="2"/>
          </reference>
          <reference field="0" count="1" selected="0">
            <x v="4"/>
          </reference>
        </references>
      </pivotArea>
    </chartFormat>
    <chartFormat chart="63" format="31">
      <pivotArea type="data" outline="0" fieldPosition="0">
        <references count="2">
          <reference field="4294967294" count="1" selected="0">
            <x v="3"/>
          </reference>
          <reference field="0" count="1" selected="0">
            <x v="4"/>
          </reference>
        </references>
      </pivotArea>
    </chartFormat>
    <chartFormat chart="63" format="32">
      <pivotArea type="data" outline="0" fieldPosition="0">
        <references count="2">
          <reference field="4294967294" count="1" selected="0">
            <x v="0"/>
          </reference>
          <reference field="0" count="1" selected="0">
            <x v="5"/>
          </reference>
        </references>
      </pivotArea>
    </chartFormat>
    <chartFormat chart="63" format="33">
      <pivotArea type="data" outline="0" fieldPosition="0">
        <references count="2">
          <reference field="4294967294" count="1" selected="0">
            <x v="1"/>
          </reference>
          <reference field="0" count="1" selected="0">
            <x v="5"/>
          </reference>
        </references>
      </pivotArea>
    </chartFormat>
    <chartFormat chart="63" format="34">
      <pivotArea type="data" outline="0" fieldPosition="0">
        <references count="2">
          <reference field="4294967294" count="1" selected="0">
            <x v="2"/>
          </reference>
          <reference field="0" count="1" selected="0">
            <x v="5"/>
          </reference>
        </references>
      </pivotArea>
    </chartFormat>
    <chartFormat chart="63" format="35">
      <pivotArea type="data" outline="0" fieldPosition="0">
        <references count="2">
          <reference field="4294967294" count="1" selected="0">
            <x v="3"/>
          </reference>
          <reference field="0" count="1" selected="0">
            <x v="5"/>
          </reference>
        </references>
      </pivotArea>
    </chartFormat>
    <chartFormat chart="63" format="36">
      <pivotArea type="data" outline="0" fieldPosition="0">
        <references count="2">
          <reference field="4294967294" count="1" selected="0">
            <x v="0"/>
          </reference>
          <reference field="0" count="1" selected="0">
            <x v="6"/>
          </reference>
        </references>
      </pivotArea>
    </chartFormat>
    <chartFormat chart="63" format="37">
      <pivotArea type="data" outline="0" fieldPosition="0">
        <references count="2">
          <reference field="4294967294" count="1" selected="0">
            <x v="1"/>
          </reference>
          <reference field="0" count="1" selected="0">
            <x v="6"/>
          </reference>
        </references>
      </pivotArea>
    </chartFormat>
    <chartFormat chart="63" format="38">
      <pivotArea type="data" outline="0" fieldPosition="0">
        <references count="2">
          <reference field="4294967294" count="1" selected="0">
            <x v="2"/>
          </reference>
          <reference field="0" count="1" selected="0">
            <x v="6"/>
          </reference>
        </references>
      </pivotArea>
    </chartFormat>
    <chartFormat chart="63" format="39">
      <pivotArea type="data" outline="0" fieldPosition="0">
        <references count="2">
          <reference field="4294967294" count="1" selected="0">
            <x v="3"/>
          </reference>
          <reference field="0" count="1" selected="0">
            <x v="6"/>
          </reference>
        </references>
      </pivotArea>
    </chartFormat>
    <chartFormat chart="63" format="40">
      <pivotArea type="data" outline="0" fieldPosition="0">
        <references count="2">
          <reference field="4294967294" count="1" selected="0">
            <x v="0"/>
          </reference>
          <reference field="0" count="1" selected="0">
            <x v="7"/>
          </reference>
        </references>
      </pivotArea>
    </chartFormat>
    <chartFormat chart="63" format="41">
      <pivotArea type="data" outline="0" fieldPosition="0">
        <references count="2">
          <reference field="4294967294" count="1" selected="0">
            <x v="1"/>
          </reference>
          <reference field="0" count="1" selected="0">
            <x v="7"/>
          </reference>
        </references>
      </pivotArea>
    </chartFormat>
    <chartFormat chart="63" format="42">
      <pivotArea type="data" outline="0" fieldPosition="0">
        <references count="2">
          <reference field="4294967294" count="1" selected="0">
            <x v="2"/>
          </reference>
          <reference field="0" count="1" selected="0">
            <x v="7"/>
          </reference>
        </references>
      </pivotArea>
    </chartFormat>
    <chartFormat chart="63" format="43">
      <pivotArea type="data" outline="0" fieldPosition="0">
        <references count="2">
          <reference field="4294967294" count="1" selected="0">
            <x v="3"/>
          </reference>
          <reference field="0" count="1" selected="0">
            <x v="7"/>
          </reference>
        </references>
      </pivotArea>
    </chartFormat>
    <chartFormat chart="63" format="44">
      <pivotArea type="data" outline="0" fieldPosition="0">
        <references count="2">
          <reference field="4294967294" count="1" selected="0">
            <x v="0"/>
          </reference>
          <reference field="0" count="1" selected="0">
            <x v="8"/>
          </reference>
        </references>
      </pivotArea>
    </chartFormat>
    <chartFormat chart="63" format="45">
      <pivotArea type="data" outline="0" fieldPosition="0">
        <references count="2">
          <reference field="4294967294" count="1" selected="0">
            <x v="1"/>
          </reference>
          <reference field="0" count="1" selected="0">
            <x v="8"/>
          </reference>
        </references>
      </pivotArea>
    </chartFormat>
    <chartFormat chart="63" format="46">
      <pivotArea type="data" outline="0" fieldPosition="0">
        <references count="2">
          <reference field="4294967294" count="1" selected="0">
            <x v="2"/>
          </reference>
          <reference field="0" count="1" selected="0">
            <x v="8"/>
          </reference>
        </references>
      </pivotArea>
    </chartFormat>
    <chartFormat chart="63" format="47">
      <pivotArea type="data" outline="0" fieldPosition="0">
        <references count="2">
          <reference field="4294967294" count="1" selected="0">
            <x v="3"/>
          </reference>
          <reference field="0" count="1" selected="0">
            <x v="8"/>
          </reference>
        </references>
      </pivotArea>
    </chartFormat>
    <chartFormat chart="63" format="48">
      <pivotArea type="data" outline="0" fieldPosition="0">
        <references count="2">
          <reference field="4294967294" count="1" selected="0">
            <x v="0"/>
          </reference>
          <reference field="0" count="1" selected="0">
            <x v="9"/>
          </reference>
        </references>
      </pivotArea>
    </chartFormat>
    <chartFormat chart="63" format="49">
      <pivotArea type="data" outline="0" fieldPosition="0">
        <references count="2">
          <reference field="4294967294" count="1" selected="0">
            <x v="1"/>
          </reference>
          <reference field="0" count="1" selected="0">
            <x v="9"/>
          </reference>
        </references>
      </pivotArea>
    </chartFormat>
    <chartFormat chart="63" format="50">
      <pivotArea type="data" outline="0" fieldPosition="0">
        <references count="2">
          <reference field="4294967294" count="1" selected="0">
            <x v="2"/>
          </reference>
          <reference field="0" count="1" selected="0">
            <x v="9"/>
          </reference>
        </references>
      </pivotArea>
    </chartFormat>
    <chartFormat chart="63" format="51">
      <pivotArea type="data" outline="0" fieldPosition="0">
        <references count="2">
          <reference field="4294967294" count="1" selected="0">
            <x v="3"/>
          </reference>
          <reference field="0" count="1" selected="0">
            <x v="9"/>
          </reference>
        </references>
      </pivotArea>
    </chartFormat>
    <chartFormat chart="63" format="52">
      <pivotArea type="data" outline="0" fieldPosition="0">
        <references count="2">
          <reference field="4294967294" count="1" selected="0">
            <x v="0"/>
          </reference>
          <reference field="0" count="1" selected="0">
            <x v="10"/>
          </reference>
        </references>
      </pivotArea>
    </chartFormat>
    <chartFormat chart="63" format="53">
      <pivotArea type="data" outline="0" fieldPosition="0">
        <references count="2">
          <reference field="4294967294" count="1" selected="0">
            <x v="1"/>
          </reference>
          <reference field="0" count="1" selected="0">
            <x v="10"/>
          </reference>
        </references>
      </pivotArea>
    </chartFormat>
    <chartFormat chart="63" format="54">
      <pivotArea type="data" outline="0" fieldPosition="0">
        <references count="2">
          <reference field="4294967294" count="1" selected="0">
            <x v="2"/>
          </reference>
          <reference field="0" count="1" selected="0">
            <x v="10"/>
          </reference>
        </references>
      </pivotArea>
    </chartFormat>
    <chartFormat chart="63" format="55">
      <pivotArea type="data" outline="0" fieldPosition="0">
        <references count="2">
          <reference field="4294967294" count="1" selected="0">
            <x v="3"/>
          </reference>
          <reference field="0" count="1" selected="0">
            <x v="10"/>
          </reference>
        </references>
      </pivotArea>
    </chartFormat>
    <chartFormat chart="63" format="56">
      <pivotArea type="data" outline="0" fieldPosition="0">
        <references count="2">
          <reference field="4294967294" count="1" selected="0">
            <x v="0"/>
          </reference>
          <reference field="0" count="1" selected="0">
            <x v="11"/>
          </reference>
        </references>
      </pivotArea>
    </chartFormat>
    <chartFormat chart="63" format="57">
      <pivotArea type="data" outline="0" fieldPosition="0">
        <references count="2">
          <reference field="4294967294" count="1" selected="0">
            <x v="1"/>
          </reference>
          <reference field="0" count="1" selected="0">
            <x v="11"/>
          </reference>
        </references>
      </pivotArea>
    </chartFormat>
    <chartFormat chart="63" format="58">
      <pivotArea type="data" outline="0" fieldPosition="0">
        <references count="2">
          <reference field="4294967294" count="1" selected="0">
            <x v="2"/>
          </reference>
          <reference field="0" count="1" selected="0">
            <x v="11"/>
          </reference>
        </references>
      </pivotArea>
    </chartFormat>
    <chartFormat chart="63" format="59">
      <pivotArea type="data" outline="0" fieldPosition="0">
        <references count="2">
          <reference field="4294967294" count="1" selected="0">
            <x v="3"/>
          </reference>
          <reference field="0" count="1" selected="0">
            <x v="11"/>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B584D7-34B7-4258-BA2F-BAEE5A3F8878}" name="PivotTable17" cacheId="7" applyNumberFormats="0" applyBorderFormats="0" applyFontFormats="0" applyPatternFormats="0" applyAlignmentFormats="0" applyWidthHeightFormats="1" dataCaption="Values" tag="e4388aa2-2483-4182-aa02-0c4144d362e2" updatedVersion="8" minRefreshableVersion="3" useAutoFormatting="1" subtotalHiddenItems="1" itemPrintTitles="1" createdVersion="8" indent="0" outline="1" outlineData="1" multipleFieldFilters="0" chartFormat="90">
  <location ref="AF10:AK41" firstHeaderRow="0" firstDataRow="1" firstDataCol="1"/>
  <pivotFields count="7">
    <pivotField axis="axisRow" allDrilled="1" subtotalTop="0" showAll="0" sortType="de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1">
    <i>
      <x v="2"/>
    </i>
    <i>
      <x v="15"/>
    </i>
    <i>
      <x v="22"/>
    </i>
    <i>
      <x v="23"/>
    </i>
    <i>
      <x v="19"/>
    </i>
    <i>
      <x v="28"/>
    </i>
    <i>
      <x v="17"/>
    </i>
    <i>
      <x v="9"/>
    </i>
    <i>
      <x v="12"/>
    </i>
    <i>
      <x v="26"/>
    </i>
    <i>
      <x v="25"/>
    </i>
    <i>
      <x v="8"/>
    </i>
    <i>
      <x v="1"/>
    </i>
    <i>
      <x v="24"/>
    </i>
    <i>
      <x v="7"/>
    </i>
    <i>
      <x v="3"/>
    </i>
    <i>
      <x v="29"/>
    </i>
    <i>
      <x v="16"/>
    </i>
    <i>
      <x v="18"/>
    </i>
    <i>
      <x v="11"/>
    </i>
    <i>
      <x v="13"/>
    </i>
    <i>
      <x v="14"/>
    </i>
    <i>
      <x v="20"/>
    </i>
    <i>
      <x v="6"/>
    </i>
    <i>
      <x/>
    </i>
    <i>
      <x v="5"/>
    </i>
    <i>
      <x v="21"/>
    </i>
    <i>
      <x v="27"/>
    </i>
    <i>
      <x v="4"/>
    </i>
    <i>
      <x v="10"/>
    </i>
    <i t="grand">
      <x/>
    </i>
  </rowItems>
  <colFields count="1">
    <field x="-2"/>
  </colFields>
  <colItems count="5">
    <i>
      <x/>
    </i>
    <i i="1">
      <x v="1"/>
    </i>
    <i i="2">
      <x v="2"/>
    </i>
    <i i="3">
      <x v="3"/>
    </i>
    <i i="4">
      <x v="4"/>
    </i>
  </colItems>
  <dataFields count="5">
    <dataField name="MotorCycle" fld="1" baseField="0" baseItem="2"/>
    <dataField name="Agriculture" fld="4" baseField="0" baseItem="2"/>
    <dataField name="AutoRickshaw" fld="3" baseField="0" baseItem="2"/>
    <dataField name="MotorCar" fld="2" baseField="0" baseItem="2"/>
    <dataField name="Others" fld="5" baseField="0" baseItem="2"/>
  </dataFields>
  <formats count="1">
    <format dxfId="40">
      <pivotArea outline="0" collapsedLevelsAreSubtotals="1" fieldPosition="0"/>
    </format>
  </formats>
  <chartFormats count="13">
    <chartFormat chart="77" format="12" series="1">
      <pivotArea type="data" outline="0" fieldPosition="0">
        <references count="1">
          <reference field="4294967294" count="1" selected="0">
            <x v="0"/>
          </reference>
        </references>
      </pivotArea>
    </chartFormat>
    <chartFormat chart="77" format="13" series="1">
      <pivotArea type="data" outline="0" fieldPosition="0">
        <references count="1">
          <reference field="4294967294" count="1" selected="0">
            <x v="1"/>
          </reference>
        </references>
      </pivotArea>
    </chartFormat>
    <chartFormat chart="77" format="14" series="1">
      <pivotArea type="data" outline="0" fieldPosition="0">
        <references count="1">
          <reference field="4294967294" count="1" selected="0">
            <x v="2"/>
          </reference>
        </references>
      </pivotArea>
    </chartFormat>
    <chartFormat chart="77" format="15" series="1">
      <pivotArea type="data" outline="0" fieldPosition="0">
        <references count="1">
          <reference field="4294967294" count="1" selected="0">
            <x v="3"/>
          </reference>
        </references>
      </pivotArea>
    </chartFormat>
    <chartFormat chart="78" format="16" series="1">
      <pivotArea type="data" outline="0" fieldPosition="0">
        <references count="1">
          <reference field="4294967294" count="1" selected="0">
            <x v="0"/>
          </reference>
        </references>
      </pivotArea>
    </chartFormat>
    <chartFormat chart="78" format="17" series="1">
      <pivotArea type="data" outline="0" fieldPosition="0">
        <references count="1">
          <reference field="4294967294" count="1" selected="0">
            <x v="1"/>
          </reference>
        </references>
      </pivotArea>
    </chartFormat>
    <chartFormat chart="78" format="18" series="1">
      <pivotArea type="data" outline="0" fieldPosition="0">
        <references count="1">
          <reference field="4294967294" count="1" selected="0">
            <x v="2"/>
          </reference>
        </references>
      </pivotArea>
    </chartFormat>
    <chartFormat chart="78" format="19" series="1">
      <pivotArea type="data" outline="0" fieldPosition="0">
        <references count="1">
          <reference field="4294967294" count="1" selected="0">
            <x v="3"/>
          </reference>
        </references>
      </pivotArea>
    </chartFormat>
    <chartFormat chart="86" format="10" series="1">
      <pivotArea type="data" outline="0" fieldPosition="0">
        <references count="1">
          <reference field="4294967294" count="1" selected="0">
            <x v="0"/>
          </reference>
        </references>
      </pivotArea>
    </chartFormat>
    <chartFormat chart="86" format="11" series="1">
      <pivotArea type="data" outline="0" fieldPosition="0">
        <references count="1">
          <reference field="4294967294" count="1" selected="0">
            <x v="1"/>
          </reference>
        </references>
      </pivotArea>
    </chartFormat>
    <chartFormat chart="86" format="12" series="1">
      <pivotArea type="data" outline="0" fieldPosition="0">
        <references count="1">
          <reference field="4294967294" count="1" selected="0">
            <x v="2"/>
          </reference>
        </references>
      </pivotArea>
    </chartFormat>
    <chartFormat chart="86" format="13" series="1">
      <pivotArea type="data" outline="0" fieldPosition="0">
        <references count="1">
          <reference field="4294967294" count="1" selected="0">
            <x v="3"/>
          </reference>
        </references>
      </pivotArea>
    </chartFormat>
    <chartFormat chart="86" format="14" series="1">
      <pivotArea type="data" outline="0" fieldPosition="0">
        <references count="1">
          <reference field="4294967294" count="1" selected="0">
            <x v="4"/>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torCycle"/>
    <pivotHierarchy dragToData="1" caption="MotorCar"/>
    <pivotHierarchy dragToData="1" caption="AutoRickshaw"/>
    <pivotHierarchy dragToData="1" caption="Agriculture"/>
    <pivotHierarchy dragToData="1" caption="Oth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7D8D96-FE9F-407B-B88A-E2EE4E0CD298}" name="PivotTable11" cacheId="2" applyNumberFormats="0" applyBorderFormats="0" applyFontFormats="0" applyPatternFormats="0" applyAlignmentFormats="0" applyWidthHeightFormats="1" dataCaption="Values" tag="a2da5fcd-9284-4669-8079-1a1af3389adc" updatedVersion="8" minRefreshableVersion="3" useAutoFormatting="1" subtotalHiddenItems="1" itemPrintTitles="1" createdVersion="8" indent="0" outline="1" outlineData="1" multipleFieldFilters="0" chartFormat="39">
  <location ref="K18:M51" firstHeaderRow="0" firstDataRow="1" firstDataCol="1"/>
  <pivotFields count="5">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fld="2" subtotal="count" baseField="0" baseItem="0" numFmtId="165"/>
    <dataField fld="3" subtotal="count" baseField="0" baseItem="0"/>
  </dataFields>
  <formats count="1">
    <format dxfId="41">
      <pivotArea outline="0" collapsedLevelsAreSubtotals="1" fieldPosition="0">
        <references count="1">
          <reference field="4294967294" count="1" selected="0">
            <x v="0"/>
          </reference>
        </references>
      </pivotArea>
    </format>
  </formats>
  <chartFormats count="2">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CB801C-6963-4938-8495-C98BAF14F878}" name="PivotTable25" cacheId="15" applyNumberFormats="0" applyBorderFormats="0" applyFontFormats="0" applyPatternFormats="0" applyAlignmentFormats="0" applyWidthHeightFormats="1" dataCaption="Values" tag="a45cf56f-0efe-4d67-9b66-4652d304ce29" updatedVersion="8" minRefreshableVersion="3" useAutoFormatting="1" subtotalHiddenItems="1" itemPrintTitles="1" createdVersion="8" indent="0" outline="1" outlineData="1" multipleFieldFilters="0" chartFormat="65">
  <location ref="Q44:V75" firstHeaderRow="0" firstDataRow="1" firstDataCol="1"/>
  <pivotFields count="7">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5">
    <i>
      <x/>
    </i>
    <i i="1">
      <x v="1"/>
    </i>
    <i i="2">
      <x v="2"/>
    </i>
    <i i="3">
      <x v="3"/>
    </i>
    <i i="4">
      <x v="4"/>
    </i>
  </colItems>
  <dataFields count="5">
    <dataField name="Sum of Brand_new_vehicles" fld="1" baseField="0" baseItem="0" numFmtId="164"/>
    <dataField name="Sum of Pre-owned_vehicles" fld="2" baseField="0" baseItem="0"/>
    <dataField name="Sum of category_Non-Transport" fld="3" baseField="0" baseItem="0"/>
    <dataField name="Sum of category_Transport" fld="4" baseField="0" baseItem="0"/>
    <dataField fld="5" subtotal="count" baseField="0" baseItem="0"/>
  </dataFields>
  <formats count="1">
    <format dxfId="42">
      <pivotArea outline="0" collapsedLevelsAreSubtotals="1" fieldPosition="0"/>
    </format>
  </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E160616-8474-4286-BF31-E709AE0E9260}" name="PivotTable5" cacheId="20" applyNumberFormats="0" applyBorderFormats="0" applyFontFormats="0" applyPatternFormats="0" applyAlignmentFormats="0" applyWidthHeightFormats="1" dataCaption="Values" tag="c9366978-5854-462d-9a6e-f6aad4c8a4fd" updatedVersion="8" minRefreshableVersion="3" useAutoFormatting="1" subtotalHiddenItems="1" colGrandTotals="0" itemPrintTitles="1" createdVersion="8" indent="0" outline="1" outlineData="1" multipleFieldFilters="0" chartFormat="72">
  <location ref="BL6:BN7" firstHeaderRow="0" firstDataRow="1" firstDataCol="0"/>
  <pivotFields count="5">
    <pivotField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3" subtotal="count" baseField="0" baseItem="0"/>
    <dataField fld="2" subtotal="count" baseField="0" baseItem="0"/>
    <dataField fld="1" subtotal="count" baseField="0" baseItem="0"/>
  </dataFields>
  <formats count="6">
    <format dxfId="48">
      <pivotArea type="all" dataOnly="0" outline="0" fieldPosition="0"/>
    </format>
    <format dxfId="47">
      <pivotArea outline="0" collapsedLevelsAreSubtotals="1" fieldPosition="0"/>
    </format>
    <format dxfId="46">
      <pivotArea dataOnly="0" labelOnly="1" outline="0" fieldPosition="0">
        <references count="1">
          <reference field="4294967294" count="3">
            <x v="0"/>
            <x v="1"/>
            <x v="2"/>
          </reference>
        </references>
      </pivotArea>
    </format>
    <format dxfId="45">
      <pivotArea type="all" dataOnly="0" outline="0" fieldPosition="0"/>
    </format>
    <format dxfId="44">
      <pivotArea outline="0" collapsedLevelsAreSubtotals="1" fieldPosition="0"/>
    </format>
    <format dxfId="43">
      <pivotArea dataOnly="0" labelOnly="1" outline="0" fieldPosition="0">
        <references count="1">
          <reference field="4294967294" count="3">
            <x v="0"/>
            <x v="1"/>
            <x v="2"/>
          </reference>
        </references>
      </pivotArea>
    </format>
  </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4CC0E5-5E10-4E71-B1CE-5F6B48CFB083}" name="PivotTable15" cacheId="6" applyNumberFormats="0" applyBorderFormats="0" applyFontFormats="0" applyPatternFormats="0" applyAlignmentFormats="0" applyWidthHeightFormats="1" dataCaption="Values" tag="7d47ab46-a8ba-4647-83b8-7c7ea7fada4c" updatedVersion="8" minRefreshableVersion="3" useAutoFormatting="1" subtotalHiddenItems="1" colGrandTotals="0" itemPrintTitles="1" createdVersion="8" indent="0" outline="1" outlineData="1" multipleFieldFilters="0" chartFormat="86">
  <location ref="CK15:CM19" firstHeaderRow="0" firstDataRow="1" firstDataCol="1"/>
  <pivotFields count="5">
    <pivotField axis="axisRow" allDrilled="1" subtotalTop="0" showAll="0" measureFilter="1" defaultSubtotal="0" defaultAttributeDrillState="1">
      <items count="3">
        <item x="0"/>
        <item x="1"/>
        <item x="2"/>
      </items>
    </pivotField>
    <pivotField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2" subtotal="count" baseField="0" baseItem="0"/>
    <dataField fld="3" subtotal="count" baseField="0" baseItem="0"/>
  </dataFields>
  <chartFormats count="4">
    <chartFormat chart="72" format="0" series="1">
      <pivotArea type="data" outline="0" fieldPosition="0">
        <references count="1">
          <reference field="4294967294" count="1" selected="0">
            <x v="0"/>
          </reference>
        </references>
      </pivotArea>
    </chartFormat>
    <chartFormat chart="72" format="1" series="1">
      <pivotArea type="data" outline="0" fieldPosition="0">
        <references count="1">
          <reference field="4294967294" count="1" selected="0">
            <x v="1"/>
          </reference>
        </references>
      </pivotArea>
    </chartFormat>
    <chartFormat chart="78" format="4" series="1">
      <pivotArea type="data" outline="0" fieldPosition="0">
        <references count="1">
          <reference field="4294967294" count="1" selected="0">
            <x v="1"/>
          </reference>
        </references>
      </pivotArea>
    </chartFormat>
    <chartFormat chart="78" format="5" series="1">
      <pivotArea type="data" outline="0" fieldPosition="0">
        <references count="1">
          <reference field="4294967294"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22">
      <autoFilter ref="A1">
        <filterColumn colId="0">
          <top10 top="0" val="3" filterVal="3"/>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8154FB7-6675-4C2F-B761-993782506D18}" name="PivotTable7" cacheId="22" applyNumberFormats="0" applyBorderFormats="0" applyFontFormats="0" applyPatternFormats="0" applyAlignmentFormats="0" applyWidthHeightFormats="1" dataCaption="Values" tag="26b78b82-974a-4692-9532-3e393ed57348" updatedVersion="8" minRefreshableVersion="3" useAutoFormatting="1" subtotalHiddenItems="1" itemPrintTitles="1" createdVersion="8" indent="0" outline="1" outlineData="1" multipleFieldFilters="0" chartFormat="2">
  <location ref="G31:I37" firstHeaderRow="0" firstDataRow="1" firstDataCol="1"/>
  <pivotFields count="6">
    <pivotField allDrilled="1" subtotalTop="0" showAll="0" dataSourceSort="1" defaultSubtotal="0" defaultAttributeDrillState="1">
      <items count="2">
        <item s="1" x="0"/>
        <item s="1" x="1"/>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v="3"/>
    </i>
    <i>
      <x v="2"/>
    </i>
    <i>
      <x v="1"/>
    </i>
    <i>
      <x v="4"/>
    </i>
    <i>
      <x/>
    </i>
    <i t="grand">
      <x/>
    </i>
  </rowItems>
  <colFields count="1">
    <field x="-2"/>
  </colFields>
  <colItems count="2">
    <i>
      <x/>
    </i>
    <i i="1">
      <x v="1"/>
    </i>
  </colItems>
  <dataFields count="2">
    <dataField fld="3" subtotal="count" baseField="0" baseItem="0"/>
    <dataField fld="4" subtotal="count" baseField="0" baseItem="0"/>
  </dataFields>
  <formats count="1">
    <format dxfId="49">
      <pivotArea outline="0" collapsedLevelsAreSubtotals="1" fieldPosition="0"/>
    </format>
  </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tamp].[Segment].&amp;[Hi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4" iMeasureHier="95">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E033C28-5673-49D9-814B-BE58A6144533}" name="PivotTable13" cacheId="4" applyNumberFormats="0" applyBorderFormats="0" applyFontFormats="0" applyPatternFormats="0" applyAlignmentFormats="0" applyWidthHeightFormats="1" dataCaption="Values" tag="aee78cb6-b4d0-413c-8c3c-9f9ceceb958b" updatedVersion="8" minRefreshableVersion="3" useAutoFormatting="1" subtotalHiddenItems="1" itemPrintTitles="1" createdVersion="8" indent="0" outline="1" outlineData="1" multipleFieldFilters="0" chartFormat="13">
  <location ref="BY3:BZ36" firstHeaderRow="1" firstDataRow="1" firstDataCol="1"/>
  <pivotFields count="4">
    <pivotField axis="axisRow" allDrilled="1" subtotalTop="0" showAll="0" sortType="descending" defaultSubtotal="0" defaultAttributeDrillState="1">
      <items count="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fld="2" subtotal="count" baseField="0" baseItem="0"/>
  </dataFields>
  <formats count="9">
    <format dxfId="58">
      <pivotArea outline="0" collapsedLevelsAreSubtotals="1" fieldPosition="0"/>
    </format>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grandRow="1" outline="0" fieldPosition="0"/>
    </format>
    <format dxfId="52">
      <pivotArea dataOnly="0" fieldPosition="0">
        <references count="1">
          <reference field="0" count="0"/>
        </references>
      </pivotArea>
    </format>
    <format dxfId="51">
      <pivotArea field="0" type="button" dataOnly="0" labelOnly="1" outline="0" axis="axisRow" fieldPosition="0"/>
    </format>
    <format dxfId="50">
      <pivotArea dataOnly="0" labelOnly="1" outline="0" axis="axisValues" fieldPosition="0"/>
    </format>
  </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tamp].[Segment].&amp;[Hi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2F0221E-C573-4AE2-B4ED-2ABED22644F4}" name="PivotTable10" cacheId="1" applyNumberFormats="0" applyBorderFormats="0" applyFontFormats="0" applyPatternFormats="0" applyAlignmentFormats="0" applyWidthHeightFormats="1" dataCaption="Values" tag="1a1926e9-3fd7-4eb2-ae3e-508f1667ad3e" updatedVersion="8" minRefreshableVersion="3" useAutoFormatting="1" subtotalHiddenItems="1" itemPrintTitles="1" createdVersion="8" indent="0" outline="1" outlineData="1" multipleFieldFilters="0">
  <location ref="K6:M11"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documents_registered_cnt" fld="1" baseField="0" baseItem="0"/>
    <dataField name="Sum of estamps_challans_cnt" fld="2" baseField="0" baseItem="0"/>
  </dataField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9B94E9A-7C33-49D0-893C-5A6B5543111B}" name="PivotTable12" cacheId="3" applyNumberFormats="0" applyBorderFormats="0" applyFontFormats="0" applyPatternFormats="0" applyAlignmentFormats="0" applyWidthHeightFormats="1" dataCaption="Values" tag="0a4505f1-bf5b-4ccd-ab8d-75135ec889bc" updatedVersion="8" minRefreshableVersion="3" useAutoFormatting="1" subtotalHiddenItems="1" itemPrintTitles="1" createdVersion="8" indent="0" outline="1" outlineData="1" multipleFieldFilters="0" chartFormat="71">
  <location ref="Q6:R1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64"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3A801AB-3042-4E15-B572-A48D31E80B5F}" name="PivotTable21" cacheId="12" dataOnRows="1" applyNumberFormats="0" applyBorderFormats="0" applyFontFormats="0" applyPatternFormats="0" applyAlignmentFormats="0" applyWidthHeightFormats="1" dataCaption="Values" tag="ea937bc3-c356-46f5-bd2b-0089a727b3aa" updatedVersion="8" minRefreshableVersion="3" useAutoFormatting="1" subtotalHiddenItems="1" colGrandTotals="0" itemPrintTitles="1" createdVersion="8" indent="0" outline="1" outlineData="1" multipleFieldFilters="0" chartFormat="74">
  <location ref="BE3:BF5" firstHeaderRow="1" firstDataRow="1" firstDataCol="1"/>
  <pivotFields count="5">
    <pivotField allDrilled="1" subtotalTop="0" showAll="0" measureFilter="1" dataSourceSort="1" defaultSubtotal="0" defaultAttributeDrillState="1">
      <items count="3">
        <item x="0"/>
        <item x="1"/>
        <item x="2"/>
      </items>
    </pivotField>
    <pivotField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name="Sum of category_Transport" fld="2" baseField="0" baseItem="0"/>
    <dataField name="Sum of category_Non-Transport" fld="3" baseField="0" baseItem="0"/>
  </dataFields>
  <chartFormats count="3">
    <chartFormat chart="73" format="9" series="1">
      <pivotArea type="data" outline="0" fieldPosition="0">
        <references count="1">
          <reference field="4294967294" count="1" selected="0">
            <x v="0"/>
          </reference>
        </references>
      </pivotArea>
    </chartFormat>
    <chartFormat chart="73" format="10">
      <pivotArea type="data" outline="0" fieldPosition="0">
        <references count="1">
          <reference field="4294967294" count="1" selected="0">
            <x v="0"/>
          </reference>
        </references>
      </pivotArea>
    </chartFormat>
    <chartFormat chart="73" format="11">
      <pivotArea type="data" outline="0" fieldPosition="0">
        <references count="1">
          <reference field="4294967294" count="1" selected="0">
            <x v="1"/>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1">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B11DC7-AA7B-49B9-A76A-9A943B187B34}" name="PivotTable18" cacheId="8" applyNumberFormats="0" applyBorderFormats="0" applyFontFormats="0" applyPatternFormats="0" applyAlignmentFormats="0" applyWidthHeightFormats="1" dataCaption="Values" tag="f9bb15d8-b4d7-41f2-a9f9-fc7dcd71456d" updatedVersion="8" minRefreshableVersion="3" useAutoFormatting="1" subtotalHiddenItems="1" colGrandTotals="0" itemPrintTitles="1" createdVersion="8" indent="0" outline="1" outlineData="1" multipleFieldFilters="0" chartFormat="84">
  <location ref="AN10:AO15" firstHeaderRow="1" firstDataRow="2" firstDataCol="1"/>
  <pivotFields count="4">
    <pivotField axis="axisRow" allDrilled="1" subtotalTop="0" showAll="0" measureFilter="1" defaultSubtotal="0" defaultAttributeDrillState="1">
      <items count="3">
        <item x="0"/>
        <item x="1"/>
        <item x="2"/>
      </items>
    </pivotField>
    <pivotField axis="axisCol"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1">
    <i>
      <x/>
    </i>
  </colItems>
  <dataFields count="1">
    <dataField name="Sum of vehicleClass_MotorCycle" fld="2" baseField="0" baseItem="0"/>
  </dataFields>
  <chartFormats count="1">
    <chartFormat chart="80" format="2" series="1">
      <pivotArea type="data" outline="0" fieldPosition="0">
        <references count="1">
          <reference field="4294967294"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71">
      <autoFilter ref="A1">
        <filterColumn colId="0">
          <top10 val="3" filterVal="3"/>
        </filterColumn>
      </autoFilter>
    </filter>
  </filters>
  <rowHierarchiesUsage count="1">
    <rowHierarchyUsage hierarchyUsage="2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7A47DCC-940B-459B-8CFE-0F42DA0B46E6}" name="PivotTable8" cacheId="23" applyNumberFormats="0" applyBorderFormats="0" applyFontFormats="0" applyPatternFormats="0" applyAlignmentFormats="0" applyWidthHeightFormats="1" dataCaption="Values" tag="c9366978-5854-462d-9a6e-f6aad4c8a4fd" updatedVersion="8" minRefreshableVersion="3" useAutoFormatting="1" subtotalHiddenItems="1" colGrandTotals="0" itemPrintTitles="1" createdVersion="8" indent="0" outline="1" outlineData="1" multipleFieldFilters="0" chartFormat="72">
  <location ref="BP3:BQ34" firstHeaderRow="1" firstDataRow="1" firstDataCol="1"/>
  <pivotFields count="4">
    <pivotField allDrilled="1" subtotalTop="0" showAll="0" dataSourceSort="1" defaultSubtotal="0" defaultAttributeDrillState="1">
      <items count="2">
        <item s="1" x="0"/>
        <item s="1" x="1"/>
      </items>
    </pivotField>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fld="1" subtotal="count" baseField="0" baseItem="0" numFmtId="168"/>
  </dataFields>
  <formats count="3">
    <format dxfId="61">
      <pivotArea outline="0" collapsedLevelsAreSubtotals="1" fieldPosition="0"/>
    </format>
    <format dxfId="60">
      <pivotArea field="2" type="button" dataOnly="0" labelOnly="1" outline="0" axis="axisRow" fieldPosition="0"/>
    </format>
    <format dxfId="59">
      <pivotArea dataOnly="0" labelOnly="1" outline="0" axis="axisValues" fieldPosition="0"/>
    </format>
  </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0501FEA-C32D-4176-8037-60C5E2D1AE84}" name="PivotTable9" cacheId="24" applyNumberFormats="0" applyBorderFormats="0" applyFontFormats="0" applyPatternFormats="0" applyAlignmentFormats="0" applyWidthHeightFormats="1" dataCaption="Values" tag="ad54d832-153a-40b4-aab6-2870a0b186cb" updatedVersion="8" minRefreshableVersion="3" useAutoFormatting="1" subtotalHiddenItems="1" colGrandTotals="0" itemPrintTitles="1" createdVersion="8" indent="0" outline="1" outlineData="1" multipleFieldFilters="0" chartFormat="79">
  <location ref="CK3:CM7" firstHeaderRow="0" firstDataRow="1" firstDataCol="1"/>
  <pivotFields count="5">
    <pivotField axis="axisRow" allDrilled="1" subtotalTop="0" showAll="0" measureFilter="1" defaultSubtotal="0" defaultAttributeDrillState="1">
      <items count="3">
        <item x="0"/>
        <item x="1"/>
        <item x="2"/>
      </items>
    </pivotField>
    <pivotField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2" subtotal="count" baseField="0" baseItem="0"/>
    <dataField fld="3" subtotal="count" baseField="0" baseItem="0"/>
  </dataFields>
  <chartFormats count="2">
    <chartFormat chart="75" format="4" series="1">
      <pivotArea type="data" outline="0" fieldPosition="0">
        <references count="1">
          <reference field="4294967294" count="1" selected="0">
            <x v="1"/>
          </reference>
        </references>
      </pivotArea>
    </chartFormat>
    <chartFormat chart="75" format="5" series="1">
      <pivotArea type="data" outline="0" fieldPosition="0">
        <references count="1">
          <reference field="4294967294"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0">
      <autoFilter ref="A1">
        <filterColumn colId="0">
          <top10 val="3" filterVal="3"/>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CD2D8FE-B0CF-471A-AEEE-99AF0CF5B61E}" name="PivotTable1" cacheId="0" applyNumberFormats="0" applyBorderFormats="0" applyFontFormats="0" applyPatternFormats="0" applyAlignmentFormats="0" applyWidthHeightFormats="1" dataCaption="Values" tag="301c4e2f-8636-4919-98ef-174882f134b1" updatedVersion="8" minRefreshableVersion="3" useAutoFormatting="1" subtotalHiddenItems="1" itemPrintTitles="1" createdVersion="8" indent="0" outline="1" outlineData="1" multipleFieldFilters="0" chartFormat="20">
  <location ref="BU3:BW36" firstHeaderRow="0" firstDataRow="1" firstDataCol="1"/>
  <pivotFields count="6">
    <pivotField allDrilled="1" subtotalTop="0" showAll="0" dataSourceSort="1" defaultSubtotal="0" defaultAttributeDrillState="1">
      <items count="2">
        <item s="1" x="0"/>
        <item s="1" x="1"/>
      </items>
    </pivotField>
    <pivotField axis="axisRow" allDrilled="1" subtotalTop="0" showAll="0" sortType="descending" defaultSubtotal="0" defaultAttributeDrillState="1">
      <items count="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fld="3" subtotal="count" baseField="0" baseItem="0"/>
    <dataField fld="4" subtotal="count" baseField="0" baseItem="0"/>
  </dataFields>
  <formats count="8">
    <format dxfId="69">
      <pivotArea outline="0" collapsedLevelsAreSubtotals="1" fieldPosition="0"/>
    </format>
    <format dxfId="68">
      <pivotArea type="all" dataOnly="0" outline="0" fieldPosition="0"/>
    </format>
    <format dxfId="67">
      <pivotArea outline="0" collapsedLevelsAreSubtotals="1" fieldPosition="0"/>
    </format>
    <format dxfId="66">
      <pivotArea field="1" type="button" dataOnly="0" labelOnly="1" outline="0" axis="axisRow" fieldPosition="0"/>
    </format>
    <format dxfId="65">
      <pivotArea dataOnly="0" labelOnly="1" fieldPosition="0">
        <references count="1">
          <reference field="1" count="0"/>
        </references>
      </pivotArea>
    </format>
    <format dxfId="64">
      <pivotArea dataOnly="0" labelOnly="1" grandRow="1" outline="0" fieldPosition="0"/>
    </format>
    <format dxfId="63">
      <pivotArea dataOnly="0" labelOnly="1" outline="0" fieldPosition="0">
        <references count="1">
          <reference field="4294967294" count="2">
            <x v="0"/>
            <x v="1"/>
          </reference>
        </references>
      </pivotArea>
    </format>
    <format dxfId="62">
      <pivotArea dataOnly="0" fieldPosition="0">
        <references count="1">
          <reference field="1" count="0"/>
        </references>
      </pivotArea>
    </format>
  </formats>
  <chartFormats count="3">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1" count="1" selected="0">
            <x v="16"/>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tamp].[Segment].&amp;[Hi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Dim_Date]"/>
        <x15:activeTabTopLevelEntity name="[Dim_Distri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C3AF155-FF36-4E44-B90C-8D0BF4ABF9ED}" name="PivotTable28" cacheId="17" dataOnRows="1" applyNumberFormats="0" applyBorderFormats="0" applyFontFormats="0" applyPatternFormats="0" applyAlignmentFormats="0" applyWidthHeightFormats="1" dataCaption="Values" tag="4c95fcc7-f461-443f-9608-bc4a63929525" updatedVersion="8" minRefreshableVersion="3" useAutoFormatting="1" subtotalHiddenItems="1" itemPrintTitles="1" createdVersion="8" indent="0" outline="1" outlineData="1" multipleFieldFilters="0" chartFormat="106">
  <location ref="Q89:S95" firstHeaderRow="1" firstDataRow="2"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2"/>
  </rowFields>
  <rowItems count="5">
    <i>
      <x/>
    </i>
    <i i="1">
      <x v="1"/>
    </i>
    <i i="2">
      <x v="2"/>
    </i>
    <i i="3">
      <x v="3"/>
    </i>
    <i i="4">
      <x v="4"/>
    </i>
  </rowItems>
  <colFields count="1">
    <field x="5"/>
  </colFields>
  <colItems count="2">
    <i>
      <x/>
    </i>
    <i t="grand">
      <x/>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chartFormats count="12">
    <chartFormat chart="91" format="7" series="1">
      <pivotArea type="data" outline="0" fieldPosition="0">
        <references count="1">
          <reference field="4294967294" count="1" selected="0">
            <x v="0"/>
          </reference>
        </references>
      </pivotArea>
    </chartFormat>
    <chartFormat chart="91" format="8">
      <pivotArea type="data" outline="0" fieldPosition="0">
        <references count="1">
          <reference field="4294967294" count="1" selected="0">
            <x v="0"/>
          </reference>
        </references>
      </pivotArea>
    </chartFormat>
    <chartFormat chart="91" format="9">
      <pivotArea type="data" outline="0" fieldPosition="0">
        <references count="1">
          <reference field="4294967294" count="1" selected="0">
            <x v="1"/>
          </reference>
        </references>
      </pivotArea>
    </chartFormat>
    <chartFormat chart="91" format="10">
      <pivotArea type="data" outline="0" fieldPosition="0">
        <references count="1">
          <reference field="4294967294" count="1" selected="0">
            <x v="2"/>
          </reference>
        </references>
      </pivotArea>
    </chartFormat>
    <chartFormat chart="91" format="11">
      <pivotArea type="data" outline="0" fieldPosition="0">
        <references count="1">
          <reference field="4294967294" count="1" selected="0">
            <x v="3"/>
          </reference>
        </references>
      </pivotArea>
    </chartFormat>
    <chartFormat chart="91" format="12">
      <pivotArea type="data" outline="0" fieldPosition="0">
        <references count="1">
          <reference field="4294967294" count="1" selected="0">
            <x v="4"/>
          </reference>
        </references>
      </pivotArea>
    </chartFormat>
    <chartFormat chart="91" format="13">
      <pivotArea type="data" outline="0" fieldPosition="0">
        <references count="2">
          <reference field="4294967294" count="1" selected="0">
            <x v="1"/>
          </reference>
          <reference field="5" count="1" selected="0">
            <x v="0"/>
          </reference>
        </references>
      </pivotArea>
    </chartFormat>
    <chartFormat chart="91" format="14">
      <pivotArea type="data" outline="0" fieldPosition="0">
        <references count="2">
          <reference field="4294967294" count="1" selected="0">
            <x v="0"/>
          </reference>
          <reference field="5" count="1" selected="0">
            <x v="0"/>
          </reference>
        </references>
      </pivotArea>
    </chartFormat>
    <chartFormat chart="91" format="15">
      <pivotArea type="data" outline="0" fieldPosition="0">
        <references count="2">
          <reference field="4294967294" count="1" selected="0">
            <x v="2"/>
          </reference>
          <reference field="5" count="1" selected="0">
            <x v="0"/>
          </reference>
        </references>
      </pivotArea>
    </chartFormat>
    <chartFormat chart="91" format="16">
      <pivotArea type="data" outline="0" fieldPosition="0">
        <references count="2">
          <reference field="4294967294" count="1" selected="0">
            <x v="4"/>
          </reference>
          <reference field="5" count="1" selected="0">
            <x v="0"/>
          </reference>
        </references>
      </pivotArea>
    </chartFormat>
    <chartFormat chart="91" format="17">
      <pivotArea type="data" outline="0" fieldPosition="0">
        <references count="2">
          <reference field="4294967294" count="1" selected="0">
            <x v="3"/>
          </reference>
          <reference field="5" count="1" selected="0">
            <x v="0"/>
          </reference>
        </references>
      </pivotArea>
    </chartFormat>
    <chartFormat chart="91" format="18" series="1">
      <pivotArea type="data" outline="0" fieldPosition="0">
        <references count="2">
          <reference field="4294967294" count="1" selected="0">
            <x v="0"/>
          </reference>
          <reference field="5"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8078276-B3F2-4898-8AD7-7721A86FCE38}" name="PivotTable23" cacheId="13" applyNumberFormats="0" applyBorderFormats="0" applyFontFormats="0" applyPatternFormats="0" applyAlignmentFormats="0" applyWidthHeightFormats="1" dataCaption="Values" tag="4563b0fb-c0aa-4984-a3d7-361fe47a66f4" updatedVersion="8" minRefreshableVersion="3" useAutoFormatting="1" subtotalHiddenItems="1" itemPrintTitles="1" createdVersion="8" indent="0" outline="1" outlineData="1" multipleFieldFilters="0" chartFormat="7">
  <location ref="B42:D75" firstHeaderRow="0" firstDataRow="1" firstDataCol="1"/>
  <pivotFields count="5">
    <pivotField axis="axisRow" allDrilled="1" subtotalTop="0" showAll="0"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Sum of documents_registered_cnt" fld="2" baseField="0" baseItem="0"/>
    <dataField name="Sum of estamps_challans_cnt" fld="3" baseField="0" baseItem="0"/>
  </dataFields>
  <formats count="1">
    <format dxfId="70">
      <pivotArea outline="0" collapsedLevelsAreSubtotals="1" fieldPosition="0"/>
    </format>
  </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tamp].[Segment].&amp;[Hi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93C7127-0ACC-4B8D-A566-D8A7C5BB6D2D}" name="PivotTable20" cacheId="11" applyNumberFormats="0" applyBorderFormats="0" applyFontFormats="0" applyPatternFormats="0" applyAlignmentFormats="0" applyWidthHeightFormats="1" dataCaption="Values" tag="ec02bea2-532c-44fa-9ddc-8c96a146b14b" updatedVersion="8" minRefreshableVersion="3" useAutoFormatting="1" subtotalHiddenItems="1" colGrandTotals="0" itemPrintTitles="1" createdVersion="8" indent="0" outline="1" outlineData="1" multipleFieldFilters="0" chartFormat="65">
  <location ref="BB3:BC7" firstHeaderRow="1" firstDataRow="1" firstDataCol="1"/>
  <pivotFields count="4">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vehicleClass_MotorCycle" fld="2" baseField="0" baseItem="0"/>
  </dataField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1">
      <autoFilter ref="A1">
        <filterColumn colId="0">
          <top10 val="3" filterVal="3"/>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E051CD0-18D5-4E32-A59E-F4C5712D413F}" name="PivotTable2" cacheId="10" applyNumberFormats="0" applyBorderFormats="0" applyFontFormats="0" applyPatternFormats="0" applyAlignmentFormats="0" applyWidthHeightFormats="1" dataCaption="Values" tag="051820b0-64a2-4ad9-ae63-4c88f46132eb" updatedVersion="8" minRefreshableVersion="3" useAutoFormatting="1" subtotalHiddenItems="1" itemPrintTitles="1" createdVersion="8" indent="0" outline="1" outlineData="1" multipleFieldFilters="0" chartFormat="5">
  <location ref="B18:E24" firstHeaderRow="0" firstDataRow="1" firstDataCol="1"/>
  <pivotFields count="7">
    <pivotField allDrilled="1" subtotalTop="0" showAll="0" dataSourceSort="1" defaultSubtotal="0" defaultAttributeDrillState="1">
      <items count="2">
        <item s="1" x="0"/>
        <item s="1" x="1"/>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v="3"/>
    </i>
    <i>
      <x v="2"/>
    </i>
    <i>
      <x v="1"/>
    </i>
    <i>
      <x v="4"/>
    </i>
    <i>
      <x/>
    </i>
    <i t="grand">
      <x/>
    </i>
  </rowItems>
  <colFields count="1">
    <field x="-2"/>
  </colFields>
  <colItems count="3">
    <i>
      <x/>
    </i>
    <i i="1">
      <x v="1"/>
    </i>
    <i i="2">
      <x v="2"/>
    </i>
  </colItems>
  <dataFields count="3">
    <dataField fld="3" subtotal="count" baseField="0" baseItem="0"/>
    <dataField fld="4" subtotal="count" baseField="0" baseItem="0"/>
    <dataField fld="5" subtotal="count" baseField="0" baseItem="0" numFmtId="9"/>
  </dataFields>
  <formats count="2">
    <format dxfId="72">
      <pivotArea outline="0" collapsedLevelsAreSubtotals="1" fieldPosition="0"/>
    </format>
    <format dxfId="71">
      <pivotArea outline="0" collapsedLevelsAreSubtotals="1" fieldPosition="0">
        <references count="1">
          <reference field="4294967294" count="1" selected="0">
            <x v="2"/>
          </reference>
        </references>
      </pivotArea>
    </format>
  </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tamp].[Segment].&amp;[Hi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90">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1066DAE-03D0-4C46-848D-A182DAB962A8}" name="PivotTable6" cacheId="35" applyNumberFormats="0" applyBorderFormats="0" applyFontFormats="0" applyPatternFormats="0" applyAlignmentFormats="0" applyWidthHeightFormats="1" dataCaption="Values" tag="5421d01a-7450-4b62-abf0-00c328a4ef30" updatedVersion="8" minRefreshableVersion="3" useAutoFormatting="1" subtotalHiddenItems="1" colGrandTotals="0" itemPrintTitles="1" createdVersion="8" indent="0" outline="1" outlineData="1" multipleFieldFilters="0" chartFormat="16">
  <location ref="AV1:AW7"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6">
    <i>
      <x v="2"/>
    </i>
    <i>
      <x v="1"/>
    </i>
    <i>
      <x v="3"/>
    </i>
    <i>
      <x v="4"/>
    </i>
    <i>
      <x/>
    </i>
    <i t="grand">
      <x/>
    </i>
  </rowItems>
  <colItems count="1">
    <i/>
  </colItems>
  <dataFields count="1">
    <dataField fld="2" subtotal="count" baseField="0" baseItem="0"/>
  </dataFields>
  <formats count="2">
    <format dxfId="1">
      <pivotArea collapsedLevelsAreSubtotals="1" fieldPosition="0">
        <references count="1">
          <reference field="0" count="1">
            <x v="3"/>
          </reference>
        </references>
      </pivotArea>
    </format>
    <format dxfId="0">
      <pivotArea outline="0" collapsedLevelsAreSubtotals="1" fieldPosition="0"/>
    </format>
  </format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 chart="13" format="9">
      <pivotArea type="data" outline="0" fieldPosition="0">
        <references count="2">
          <reference field="4294967294" count="1" selected="0">
            <x v="0"/>
          </reference>
          <reference field="0" count="1" selected="0">
            <x v="1"/>
          </reference>
        </references>
      </pivotArea>
    </chartFormat>
    <chartFormat chart="13" format="10">
      <pivotArea type="data" outline="0" fieldPosition="0">
        <references count="2">
          <reference field="4294967294" count="1" selected="0">
            <x v="0"/>
          </reference>
          <reference field="0" count="1" selected="0">
            <x v="3"/>
          </reference>
        </references>
      </pivotArea>
    </chartFormat>
    <chartFormat chart="13" format="11">
      <pivotArea type="data" outline="0" fieldPosition="0">
        <references count="2">
          <reference field="4294967294" count="1" selected="0">
            <x v="0"/>
          </reference>
          <reference field="0" count="1" selected="0">
            <x v="4"/>
          </reference>
        </references>
      </pivotArea>
    </chartFormat>
    <chartFormat chart="13" format="12">
      <pivotArea type="data" outline="0" fieldPosition="0">
        <references count="2">
          <reference field="4294967294" count="1" selected="0">
            <x v="0"/>
          </reference>
          <reference field="0"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83">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activeTabTopLevelEntity name="[Fact_Sta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D4A0C8BF-A0B9-4474-9F7F-6D60A05C3657}" name="PivotTable3" cacheId="32" applyNumberFormats="0" applyBorderFormats="0" applyFontFormats="0" applyPatternFormats="0" applyAlignmentFormats="0" applyWidthHeightFormats="1" dataCaption="Values" tag="4a40bd12-c8c8-4691-bcdc-d96807732a69" updatedVersion="8" minRefreshableVersion="3" useAutoFormatting="1" subtotalHiddenItems="1" colGrandTotals="0" itemPrintTitles="1" createdVersion="8" indent="0" outline="1" outlineData="1" multipleFieldFilters="0" chartFormat="23">
  <location ref="N5:S12" firstHeaderRow="1" firstDataRow="2" firstDataCol="1" rowPageCount="1" colPageCount="1"/>
  <pivotFields count="5">
    <pivotField axis="axisCol" allDrilled="1" subtotalTop="0" showAll="0" defaultSubtotal="0" defaultAttributeDrillState="1">
      <items count="5">
        <item s="1" x="2"/>
        <item s="1" x="3"/>
        <item s="1" x="4"/>
        <item s="1" x="0"/>
        <item s="1" x="1"/>
      </items>
    </pivotField>
    <pivotField dataField="1" subtotalTop="0" showAll="0" defaultSubtotal="0"/>
    <pivotField axis="axisRow" allDrilled="1" subtotalTop="0" showAll="0" sortType="de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items count="2">
        <item s="1" x="0"/>
        <item s="1" x="1"/>
      </items>
    </pivotField>
    <pivotField allDrilled="1" subtotalTop="0" showAll="0" dataSourceSort="1" defaultSubtotal="0" defaultAttributeDrillState="1"/>
  </pivotFields>
  <rowFields count="1">
    <field x="2"/>
  </rowFields>
  <rowItems count="6">
    <i>
      <x v="2"/>
    </i>
    <i>
      <x v="3"/>
    </i>
    <i>
      <x v="1"/>
    </i>
    <i>
      <x v="4"/>
    </i>
    <i>
      <x/>
    </i>
    <i t="grand">
      <x/>
    </i>
  </rowItems>
  <colFields count="1">
    <field x="0"/>
  </colFields>
  <colItems count="5">
    <i>
      <x/>
    </i>
    <i>
      <x v="1"/>
    </i>
    <i>
      <x v="2"/>
    </i>
    <i>
      <x v="3"/>
    </i>
    <i>
      <x v="4"/>
    </i>
  </colItems>
  <pageFields count="1">
    <pageField fld="3" hier="54" name="[Fact_TSIpass].[FYtpass].&amp;[2021]" cap="2021"/>
  </pageFields>
  <dataFields count="1">
    <dataField name="Sum of investment in cr" fld="1" baseField="0" baseItem="0"/>
  </dataFields>
  <chartFormats count="10">
    <chartFormat chart="17" format="0" series="1">
      <pivotArea type="data" outline="0" fieldPosition="0">
        <references count="2">
          <reference field="4294967294" count="1" selected="0">
            <x v="0"/>
          </reference>
          <reference field="0" count="1" selected="0">
            <x v="0"/>
          </reference>
        </references>
      </pivotArea>
    </chartFormat>
    <chartFormat chart="17" format="1" series="1">
      <pivotArea type="data" outline="0" fieldPosition="0">
        <references count="2">
          <reference field="4294967294" count="1" selected="0">
            <x v="0"/>
          </reference>
          <reference field="0" count="1" selected="0">
            <x v="1"/>
          </reference>
        </references>
      </pivotArea>
    </chartFormat>
    <chartFormat chart="17" format="2" series="1">
      <pivotArea type="data" outline="0" fieldPosition="0">
        <references count="2">
          <reference field="4294967294" count="1" selected="0">
            <x v="0"/>
          </reference>
          <reference field="0" count="1" selected="0">
            <x v="2"/>
          </reference>
        </references>
      </pivotArea>
    </chartFormat>
    <chartFormat chart="17" format="3" series="1">
      <pivotArea type="data" outline="0" fieldPosition="0">
        <references count="2">
          <reference field="4294967294" count="1" selected="0">
            <x v="0"/>
          </reference>
          <reference field="0" count="1" selected="0">
            <x v="3"/>
          </reference>
        </references>
      </pivotArea>
    </chartFormat>
    <chartFormat chart="17" format="4" series="1">
      <pivotArea type="data" outline="0" fieldPosition="0">
        <references count="2">
          <reference field="4294967294" count="1" selected="0">
            <x v="0"/>
          </reference>
          <reference field="0" count="1" selected="0">
            <x v="4"/>
          </reference>
        </references>
      </pivotArea>
    </chartFormat>
    <chartFormat chart="11" format="49" series="1">
      <pivotArea type="data" outline="0" fieldPosition="0">
        <references count="2">
          <reference field="4294967294" count="1" selected="0">
            <x v="0"/>
          </reference>
          <reference field="0" count="1" selected="0">
            <x v="0"/>
          </reference>
        </references>
      </pivotArea>
    </chartFormat>
    <chartFormat chart="11" format="50" series="1">
      <pivotArea type="data" outline="0" fieldPosition="0">
        <references count="2">
          <reference field="4294967294" count="1" selected="0">
            <x v="0"/>
          </reference>
          <reference field="0" count="1" selected="0">
            <x v="1"/>
          </reference>
        </references>
      </pivotArea>
    </chartFormat>
    <chartFormat chart="11" format="51" series="1">
      <pivotArea type="data" outline="0" fieldPosition="0">
        <references count="2">
          <reference field="4294967294" count="1" selected="0">
            <x v="0"/>
          </reference>
          <reference field="0" count="1" selected="0">
            <x v="2"/>
          </reference>
        </references>
      </pivotArea>
    </chartFormat>
    <chartFormat chart="11" format="52" series="1">
      <pivotArea type="data" outline="0" fieldPosition="0">
        <references count="2">
          <reference field="4294967294" count="1" selected="0">
            <x v="0"/>
          </reference>
          <reference field="0" count="1" selected="0">
            <x v="3"/>
          </reference>
        </references>
      </pivotArea>
    </chartFormat>
    <chartFormat chart="11" format="53" series="1">
      <pivotArea type="data" outline="0" fieldPosition="0">
        <references count="2">
          <reference field="4294967294" count="1" selected="0">
            <x v="0"/>
          </reference>
          <reference field="0" count="1" selected="0">
            <x v="4"/>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5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activeTabTopLevelEntity name="[Fact_Stamp]"/>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33EC058-0785-4CFD-B181-4C90E3E18F5C}" name="PivotTable16" cacheId="28" applyNumberFormats="0" applyBorderFormats="0" applyFontFormats="0" applyPatternFormats="0" applyAlignmentFormats="0" applyWidthHeightFormats="1" dataCaption="Values" tag="505448b7-f96f-41df-947c-40d9b62ce406" updatedVersion="8" minRefreshableVersion="3" useAutoFormatting="1" subtotalHiddenItems="1" colGrandTotals="0" itemPrintTitles="1" createdVersion="8" indent="0" outline="1" outlineData="1" multipleFieldFilters="0">
  <location ref="AL2:AL3" firstHeaderRow="1" firstDataRow="1" firstDataCol="0"/>
  <pivotFields count="3">
    <pivotField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number_of_employees" fld="1" baseField="0" baseItem="0" numFmtId="168"/>
  </dataFields>
  <formats count="1">
    <format dxfId="2">
      <pivotArea outline="0" collapsedLevelsAreSubtotals="1" fieldPosition="0"/>
    </format>
  </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7896FF-A19C-4356-814B-852FE73744AA}" name="PivotTable24" cacheId="14" applyNumberFormats="0" applyBorderFormats="0" applyFontFormats="0" applyPatternFormats="0" applyAlignmentFormats="0" applyWidthHeightFormats="1" dataCaption="Values" tag="d35f6203-4b4b-402b-9fff-bfb9de9e47fb" updatedVersion="8" minRefreshableVersion="3" useAutoFormatting="1" subtotalHiddenItems="1" itemPrintTitles="1" createdVersion="8" indent="0" outline="1" outlineData="1" multipleFieldFilters="0" chartFormat="35">
  <location ref="CE3:CG9" firstHeaderRow="0" firstDataRow="1" firstDataCol="1"/>
  <pivotFields count="5">
    <pivotField axis="axisRow" allDrilled="1" subtotalTop="0" showAll="0" measureFilter="1" sortType="descending" defaultSubtotal="0" defaultAttributeDrillState="1">
      <items count="5">
        <item x="4"/>
        <item x="3"/>
        <item x="2"/>
        <item x="1"/>
        <item x="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i>
    <i>
      <x v="1"/>
    </i>
    <i>
      <x v="2"/>
    </i>
    <i>
      <x v="3"/>
    </i>
    <i>
      <x v="4"/>
    </i>
    <i t="grand">
      <x/>
    </i>
  </rowItems>
  <colFields count="1">
    <field x="-2"/>
  </colFields>
  <colItems count="2">
    <i>
      <x/>
    </i>
    <i i="1">
      <x v="1"/>
    </i>
  </colItems>
  <dataFields count="2">
    <dataField fld="2" subtotal="count" baseField="0" baseItem="0"/>
    <dataField name="Total Rev2" fld="4" subtotal="count" showDataAs="percentOfCol" baseField="0" baseItem="0" numFmtId="10">
      <extLst>
        <ext xmlns:x14="http://schemas.microsoft.com/office/spreadsheetml/2009/9/main" uri="{E15A36E0-9728-4e99-A89B-3F7291B0FE68}">
          <x14:dataField sourceField="2" uniqueName="[__Xl2].[Measures].[Total Rev]"/>
        </ext>
      </extLst>
    </dataField>
  </dataFields>
  <formats count="10">
    <format dxfId="21">
      <pivotArea outline="0" collapsedLevelsAreSubtotals="1"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fieldPosition="0">
        <references count="1">
          <reference field="0" count="0"/>
        </references>
      </pivotArea>
    </format>
    <format dxfId="14">
      <pivotArea field="0" type="button" dataOnly="0" labelOnly="1" outline="0" axis="axisRow" fieldPosition="0"/>
    </format>
    <format dxfId="13">
      <pivotArea dataOnly="0" labelOnly="1" outline="0" axis="axisValues" fieldPosition="0"/>
    </format>
    <format dxfId="12">
      <pivotArea outline="0" fieldPosition="0">
        <references count="1">
          <reference field="4294967294" count="1">
            <x v="1"/>
          </reference>
        </references>
      </pivotArea>
    </format>
  </formats>
  <chartFormats count="2">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Hierarchies count="1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tamp].[Segment].&amp;[Hi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count" id="1" iMeasureHier="97">
      <autoFilter ref="A1">
        <filterColumn colId="0">
          <top10 top="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Dim_Date]"/>
        <x15:activeTabTopLevelEntity name="[Dim_Distri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305558BB-30BF-44BA-BEDE-82E6AE529F58}" name="PivotTable9" cacheId="36" applyNumberFormats="0" applyBorderFormats="0" applyFontFormats="0" applyPatternFormats="0" applyAlignmentFormats="0" applyWidthHeightFormats="1" dataCaption="Values" tag="c7357e92-1fb6-44d7-9c02-6e517b6ba6d3" updatedVersion="8" minRefreshableVersion="3" useAutoFormatting="1" subtotalHiddenItems="1" itemPrintTitles="1" createdVersion="8" indent="0" outline="1" outlineData="1" multipleFieldFilters="0">
  <location ref="AE2:AF36" firstHeaderRow="1" firstDataRow="1" firstDataCol="1"/>
  <pivotFields count="4">
    <pivotField allDrilled="1" subtotalTop="0" showAll="0" measureFilter="1" dataSourceSort="1" defaultSubtotal="0" defaultAttributeDrillState="1">
      <items count="3">
        <item x="0"/>
        <item x="1"/>
        <item x="2"/>
      </items>
    </pivotField>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34">
    <i>
      <x v="25"/>
    </i>
    <i>
      <x v="26"/>
    </i>
    <i>
      <x v="16"/>
    </i>
    <i>
      <x v="23"/>
    </i>
    <i>
      <x v="13"/>
    </i>
    <i>
      <x v="32"/>
    </i>
    <i>
      <x v="15"/>
    </i>
    <i>
      <x v="27"/>
    </i>
    <i>
      <x v="1"/>
    </i>
    <i>
      <x v="28"/>
    </i>
    <i>
      <x v="8"/>
    </i>
    <i>
      <x v="19"/>
    </i>
    <i>
      <x v="20"/>
    </i>
    <i>
      <x v="10"/>
    </i>
    <i>
      <x v="30"/>
    </i>
    <i>
      <x v="31"/>
    </i>
    <i>
      <x v="9"/>
    </i>
    <i>
      <x v="14"/>
    </i>
    <i>
      <x v="18"/>
    </i>
    <i>
      <x v="29"/>
    </i>
    <i>
      <x v="22"/>
    </i>
    <i>
      <x v="2"/>
    </i>
    <i>
      <x v="12"/>
    </i>
    <i>
      <x v="4"/>
    </i>
    <i>
      <x v="5"/>
    </i>
    <i>
      <x v="24"/>
    </i>
    <i>
      <x v="7"/>
    </i>
    <i>
      <x v="11"/>
    </i>
    <i>
      <x v="21"/>
    </i>
    <i>
      <x v="3"/>
    </i>
    <i>
      <x/>
    </i>
    <i>
      <x v="6"/>
    </i>
    <i>
      <x v="17"/>
    </i>
    <i t="grand">
      <x/>
    </i>
  </rowItems>
  <colItems count="1">
    <i/>
  </colItems>
  <dataFields count="1">
    <dataField fld="2" subtotal="count" baseField="0" baseItem="0"/>
  </dataField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108">
      <autoFilter ref="A1">
        <filterColumn colId="0">
          <top10 val="3" filterVal="3"/>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SIp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9DC20B7-CB1E-47C3-BEA7-90E9A27AEF2F}" name="PivotTable28" cacheId="31" applyNumberFormats="0" applyBorderFormats="0" applyFontFormats="0" applyPatternFormats="0" applyAlignmentFormats="0" applyWidthHeightFormats="1" dataCaption="Values" tag="18f1bbbf-3631-4f16-9fd6-d04de165c7fd" updatedVersion="8" minRefreshableVersion="3" useAutoFormatting="1" subtotalHiddenItems="1" colGrandTotals="0" itemPrintTitles="1" createdVersion="8" indent="0" outline="1" outlineData="1" multipleFieldFilters="0" chartFormat="13">
  <location ref="E4:G8" firstHeaderRow="0" firstDataRow="1" firstDataCol="1"/>
  <pivotFields count="6">
    <pivotField allDrilled="1" subtotalTop="0" showAll="0" measureFilter="1" defaultSubtotal="0" defaultAttributeDrillState="1">
      <items count="5">
        <item x="2"/>
        <item x="3"/>
        <item x="4"/>
        <item x="0"/>
        <item x="1"/>
      </items>
    </pivotField>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v="1"/>
    </i>
    <i>
      <x v="2"/>
    </i>
    <i>
      <x/>
    </i>
    <i t="grand">
      <x/>
    </i>
  </rowItems>
  <colFields count="1">
    <field x="-2"/>
  </colFields>
  <colItems count="2">
    <i>
      <x/>
    </i>
    <i i="1">
      <x v="1"/>
    </i>
  </colItems>
  <dataFields count="2">
    <dataField name="Sum of investment in cr" fld="2" baseField="0" baseItem="0" numFmtId="2"/>
    <dataField name="Sum of investment in cr2" fld="5" showDataAs="percentOfCol" baseField="1" baseItem="0" numFmtId="10">
      <extLst>
        <ext xmlns:x14="http://schemas.microsoft.com/office/spreadsheetml/2009/9/main" uri="{E15A36E0-9728-4e99-A89B-3F7291B0FE68}">
          <x14:dataField sourceField="2" uniqueName="[__Xl2].[Measures].[Sum of investment in cr]"/>
        </ext>
      </extLst>
    </dataField>
  </dataFields>
  <formats count="2">
    <format dxfId="4">
      <pivotArea outline="0" collapsedLevelsAreSubtotals="1" fieldPosition="0"/>
    </format>
    <format dxfId="3">
      <pivotArea outline="0" fieldPosition="0">
        <references count="1">
          <reference field="4294967294" count="1">
            <x v="1"/>
          </reference>
        </references>
      </pivotArea>
    </format>
  </format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1">
          <reference field="4294967294" count="1" selected="0">
            <x v="1"/>
          </reference>
        </references>
      </pivotArea>
    </chartFormat>
    <chartFormat chart="4" format="10">
      <pivotArea type="data" outline="0" fieldPosition="0">
        <references count="2">
          <reference field="4294967294" count="1" selected="0">
            <x v="1"/>
          </reference>
          <reference field="1" count="1" selected="0">
            <x v="1"/>
          </reference>
        </references>
      </pivotArea>
    </chartFormat>
    <chartFormat chart="4" format="11">
      <pivotArea type="data" outline="0" fieldPosition="0">
        <references count="2">
          <reference field="4294967294" count="1" selected="0">
            <x v="1"/>
          </reference>
          <reference field="1" count="1" selected="0">
            <x v="2"/>
          </reference>
        </references>
      </pivotArea>
    </chartFormat>
    <chartFormat chart="4" format="12">
      <pivotArea type="data" outline="0" fieldPosition="0">
        <references count="2">
          <reference field="4294967294" count="1" selected="0">
            <x v="1"/>
          </reference>
          <reference field="1" count="1" selected="0">
            <x v="0"/>
          </reference>
        </references>
      </pivotArea>
    </chartFormat>
  </chartFormats>
  <pivotHierarchies count="130">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 level="1">
        <member name="[Fact_TSIpass].[FYtpass].&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1" type="count" id="6" iMeasureHier="83">
      <autoFilter ref="A1">
        <filterColumn colId="0">
          <top10 val="3" filterVal="3"/>
        </filterColumn>
      </autoFilter>
    </filter>
    <filter fld="0" type="count" id="3" iMeasureHier="83">
      <autoFilter ref="A1">
        <filterColumn colId="0">
          <top10 val="5" filterVal="5"/>
        </filterColumn>
      </autoFilter>
    </filter>
  </filters>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activeTabTopLevelEntity name="[Fact_Stamp]"/>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47EF4FB0-3047-4AE4-AB98-FD78AF685FEA}" name="PivotTable5" cacheId="34" applyNumberFormats="0" applyBorderFormats="0" applyFontFormats="0" applyPatternFormats="0" applyAlignmentFormats="0" applyWidthHeightFormats="1" dataCaption="Values" tag="5421d01a-7450-4b62-abf0-00c328a4ef30" updatedVersion="8" minRefreshableVersion="3" useAutoFormatting="1" subtotalHiddenItems="1" colGrandTotals="0" itemPrintTitles="1" createdVersion="8" indent="0" outline="1" outlineData="1" multipleFieldFilters="0" chartFormat="41">
  <location ref="AP1:AT15" firstHeaderRow="1" firstDataRow="2" firstDataCol="1"/>
  <pivotFields count="5">
    <pivotField axis="axisCol"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items count="1">
        <item s="1" x="0"/>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0"/>
  </colFields>
  <colItems count="4">
    <i>
      <x v="1"/>
    </i>
    <i>
      <x/>
    </i>
    <i>
      <x v="2"/>
    </i>
    <i>
      <x v="3"/>
    </i>
  </colItems>
  <dataFields count="1">
    <dataField fld="2" subtotal="count" baseField="0" baseItem="0"/>
  </dataFields>
  <formats count="1">
    <format dxfId="5">
      <pivotArea outline="0" collapsedLevelsAreSubtotals="1" fieldPosition="0"/>
    </format>
  </formats>
  <chartFormats count="12">
    <chartFormat chart="13" format="7" series="1">
      <pivotArea type="data" outline="0" fieldPosition="0">
        <references count="1">
          <reference field="4294967294" count="1" selected="0">
            <x v="0"/>
          </reference>
        </references>
      </pivotArea>
    </chartFormat>
    <chartFormat chart="23" format="0" series="1">
      <pivotArea type="data" outline="0" fieldPosition="0">
        <references count="2">
          <reference field="4294967294" count="1" selected="0">
            <x v="0"/>
          </reference>
          <reference field="0" count="1" selected="0">
            <x v="1"/>
          </reference>
        </references>
      </pivotArea>
    </chartFormat>
    <chartFormat chart="23" format="1" series="1">
      <pivotArea type="data" outline="0" fieldPosition="0">
        <references count="2">
          <reference field="4294967294" count="1" selected="0">
            <x v="0"/>
          </reference>
          <reference field="0" count="1" selected="0">
            <x v="0"/>
          </reference>
        </references>
      </pivotArea>
    </chartFormat>
    <chartFormat chart="23" format="2" series="1">
      <pivotArea type="data" outline="0" fieldPosition="0">
        <references count="2">
          <reference field="4294967294" count="1" selected="0">
            <x v="0"/>
          </reference>
          <reference field="0" count="1" selected="0">
            <x v="2"/>
          </reference>
        </references>
      </pivotArea>
    </chartFormat>
    <chartFormat chart="23" format="3" series="1">
      <pivotArea type="data" outline="0" fieldPosition="0">
        <references count="2">
          <reference field="4294967294" count="1" selected="0">
            <x v="0"/>
          </reference>
          <reference field="0" count="1" selected="0">
            <x v="3"/>
          </reference>
        </references>
      </pivotArea>
    </chartFormat>
    <chartFormat chart="26" format="8" series="1">
      <pivotArea type="data" outline="0" fieldPosition="0">
        <references count="2">
          <reference field="4294967294" count="1" selected="0">
            <x v="0"/>
          </reference>
          <reference field="0" count="1" selected="0">
            <x v="1"/>
          </reference>
        </references>
      </pivotArea>
    </chartFormat>
    <chartFormat chart="26" format="9" series="1">
      <pivotArea type="data" outline="0" fieldPosition="0">
        <references count="2">
          <reference field="4294967294" count="1" selected="0">
            <x v="0"/>
          </reference>
          <reference field="0" count="1" selected="0">
            <x v="0"/>
          </reference>
        </references>
      </pivotArea>
    </chartFormat>
    <chartFormat chart="26" format="10" series="1">
      <pivotArea type="data" outline="0" fieldPosition="0">
        <references count="2">
          <reference field="4294967294" count="1" selected="0">
            <x v="0"/>
          </reference>
          <reference field="0" count="1" selected="0">
            <x v="2"/>
          </reference>
        </references>
      </pivotArea>
    </chartFormat>
    <chartFormat chart="26" format="11" series="1">
      <pivotArea type="data" outline="0" fieldPosition="0">
        <references count="2">
          <reference field="4294967294" count="1" selected="0">
            <x v="0"/>
          </reference>
          <reference field="0" count="1" selected="0">
            <x v="3"/>
          </reference>
        </references>
      </pivotArea>
    </chartFormat>
    <chartFormat chart="26" format="12" series="1">
      <pivotArea type="data" outline="0" fieldPosition="0">
        <references count="2">
          <reference field="4294967294" count="1" selected="0">
            <x v="0"/>
          </reference>
          <reference field="0" count="1" selected="0">
            <x v="10"/>
          </reference>
        </references>
      </pivotArea>
    </chartFormat>
    <chartFormat chart="26" format="13" series="1">
      <pivotArea type="data" outline="0" fieldPosition="0">
        <references count="2">
          <reference field="4294967294" count="1" selected="0">
            <x v="0"/>
          </reference>
          <reference field="0" count="1" selected="0">
            <x v="8"/>
          </reference>
        </references>
      </pivotArea>
    </chartFormat>
    <chartFormat chart="26" format="14" series="1">
      <pivotArea type="data" outline="0" fieldPosition="0">
        <references count="2">
          <reference field="4294967294" count="1" selected="0">
            <x v="0"/>
          </reference>
          <reference field="0" count="1" selected="0">
            <x v="6"/>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112">
      <autoFilter ref="A1">
        <filterColumn colId="0">
          <top10 val="4" filterVal="4"/>
        </filterColumn>
      </autoFilter>
    </filter>
  </filters>
  <rowHierarchiesUsage count="1">
    <rowHierarchyUsage hierarchyUsage="53"/>
  </rowHierarchiesUsage>
  <colHierarchiesUsage count="1">
    <colHierarchyUsage hierarchyUsage="5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activeTabTopLevelEntity name="[Fact_Stamp]"/>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7E68A6E9-E9FF-4218-BE16-51CF89CEDE7E}" name="PivotTable2" cacheId="29" applyNumberFormats="0" applyBorderFormats="0" applyFontFormats="0" applyPatternFormats="0" applyAlignmentFormats="0" applyWidthHeightFormats="1" dataCaption="Values" tag="5421d01a-7450-4b62-abf0-00c328a4ef30" updatedVersion="8" minRefreshableVersion="3" useAutoFormatting="1" subtotalHiddenItems="1" colGrandTotals="0" itemPrintTitles="1" createdVersion="8" indent="0" outline="1" outlineData="1" multipleFieldFilters="0" chartFormat="19">
  <location ref="J4:K10"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6">
    <i>
      <x v="2"/>
    </i>
    <i>
      <x v="1"/>
    </i>
    <i>
      <x v="3"/>
    </i>
    <i>
      <x v="4"/>
    </i>
    <i>
      <x/>
    </i>
    <i t="grand">
      <x/>
    </i>
  </rowItems>
  <colItems count="1">
    <i/>
  </colItems>
  <dataFields count="1">
    <dataField fld="2" subtotal="count" baseField="0" baseItem="0"/>
  </dataFields>
  <formats count="2">
    <format dxfId="7">
      <pivotArea collapsedLevelsAreSubtotals="1" fieldPosition="0">
        <references count="1">
          <reference field="0" count="1">
            <x v="3"/>
          </reference>
        </references>
      </pivotArea>
    </format>
    <format dxfId="6">
      <pivotArea outline="0" collapsedLevelsAreSubtotals="1" fieldPosition="0"/>
    </format>
  </format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 chart="13" format="9">
      <pivotArea type="data" outline="0" fieldPosition="0">
        <references count="2">
          <reference field="4294967294" count="1" selected="0">
            <x v="0"/>
          </reference>
          <reference field="0" count="1" selected="0">
            <x v="1"/>
          </reference>
        </references>
      </pivotArea>
    </chartFormat>
    <chartFormat chart="13" format="10">
      <pivotArea type="data" outline="0" fieldPosition="0">
        <references count="2">
          <reference field="4294967294" count="1" selected="0">
            <x v="0"/>
          </reference>
          <reference field="0" count="1" selected="0">
            <x v="3"/>
          </reference>
        </references>
      </pivotArea>
    </chartFormat>
    <chartFormat chart="13" format="11">
      <pivotArea type="data" outline="0" fieldPosition="0">
        <references count="2">
          <reference field="4294967294" count="1" selected="0">
            <x v="0"/>
          </reference>
          <reference field="0" count="1" selected="0">
            <x v="4"/>
          </reference>
        </references>
      </pivotArea>
    </chartFormat>
    <chartFormat chart="13" format="12">
      <pivotArea type="data" outline="0" fieldPosition="0">
        <references count="2">
          <reference field="4294967294" count="1" selected="0">
            <x v="0"/>
          </reference>
          <reference field="0"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83">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activeTabTopLevelEntity name="[Fact_Stamp]"/>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746FCC51-B597-43E9-B27F-8DF38FDB0BCD}" name="PivotTable15" cacheId="27" applyNumberFormats="0" applyBorderFormats="0" applyFontFormats="0" applyPatternFormats="0" applyAlignmentFormats="0" applyWidthHeightFormats="1" dataCaption="Values" tag="5421d01a-7450-4b62-abf0-00c328a4ef30" updatedVersion="8" minRefreshableVersion="3" useAutoFormatting="1" subtotalHiddenItems="1" colGrandTotals="0" itemPrintTitles="1" createdVersion="8" indent="0" outline="1" outlineData="1" multipleFieldFilters="0" chartFormat="27">
  <location ref="BI1:BK35" firstHeaderRow="0" firstDataRow="1" firstDataCol="1"/>
  <pivotFields count="8">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items count="1">
        <item s="1" x="0"/>
      </items>
    </pivotField>
    <pivotField allDrilled="1" subtotalTop="0" showAll="0" sortType="a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34">
    <i>
      <x v="25"/>
    </i>
    <i>
      <x v="26"/>
    </i>
    <i>
      <x v="16"/>
    </i>
    <i>
      <x v="23"/>
    </i>
    <i>
      <x v="13"/>
    </i>
    <i>
      <x v="32"/>
    </i>
    <i>
      <x v="15"/>
    </i>
    <i>
      <x v="27"/>
    </i>
    <i>
      <x v="1"/>
    </i>
    <i>
      <x v="28"/>
    </i>
    <i>
      <x v="8"/>
    </i>
    <i>
      <x v="19"/>
    </i>
    <i>
      <x v="20"/>
    </i>
    <i>
      <x v="10"/>
    </i>
    <i>
      <x v="30"/>
    </i>
    <i>
      <x v="31"/>
    </i>
    <i>
      <x v="9"/>
    </i>
    <i>
      <x v="14"/>
    </i>
    <i>
      <x v="18"/>
    </i>
    <i>
      <x v="29"/>
    </i>
    <i>
      <x v="22"/>
    </i>
    <i>
      <x v="2"/>
    </i>
    <i>
      <x v="12"/>
    </i>
    <i>
      <x v="4"/>
    </i>
    <i>
      <x v="5"/>
    </i>
    <i>
      <x v="24"/>
    </i>
    <i>
      <x v="7"/>
    </i>
    <i>
      <x v="11"/>
    </i>
    <i>
      <x v="21"/>
    </i>
    <i>
      <x v="3"/>
    </i>
    <i>
      <x/>
    </i>
    <i>
      <x v="6"/>
    </i>
    <i>
      <x v="17"/>
    </i>
    <i t="grand">
      <x/>
    </i>
  </rowItems>
  <colFields count="1">
    <field x="-2"/>
  </colFields>
  <colItems count="2">
    <i>
      <x/>
    </i>
    <i i="1">
      <x v="1"/>
    </i>
  </colItems>
  <dataFields count="2">
    <dataField fld="5" subtotal="count" baseField="0" baseItem="0"/>
    <dataField fld="6" subtotal="count" baseField="0" baseItem="0" numFmtId="168"/>
  </dataFields>
  <formats count="2">
    <format dxfId="9">
      <pivotArea outline="0" collapsedLevelsAreSubtotals="1" fieldPosition="0"/>
    </format>
    <format dxfId="8">
      <pivotArea outline="0" collapsedLevelsAreSubtotals="1" fieldPosition="0">
        <references count="1">
          <reference field="4294967294" count="1" selected="0">
            <x v="1"/>
          </reference>
        </references>
      </pivotArea>
    </format>
  </formats>
  <chartFormats count="2">
    <chartFormat chart="26"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members count="2" level="1">
        <member name="[Fact_Stamp].[FY].&amp;[2021]"/>
        <member name="[Fact_Stamp].[FY].&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83">
      <autoFilter ref="A1">
        <filterColumn colId="0">
          <top10 val="5" filterVal="5"/>
        </filterColumn>
      </autoFilter>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activeTabTopLevelEntity name="[Fact_Stamp]"/>
        <x15:activeTabTopLevelEntity name="[Dim_Distri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1CA79BE7-6F2B-4E65-9226-5A65A1F1687C}" name="PivotTable10" cacheId="26" applyNumberFormats="0" applyBorderFormats="0" applyFontFormats="0" applyPatternFormats="0" applyAlignmentFormats="0" applyWidthHeightFormats="1" dataCaption="Values" tag="5421d01a-7450-4b62-abf0-00c328a4ef30" updatedVersion="8" minRefreshableVersion="3" useAutoFormatting="1" subtotalHiddenItems="1" colGrandTotals="0" itemPrintTitles="1" createdVersion="8" indent="0" outline="1" outlineData="1" multipleFieldFilters="0" chartFormat="27">
  <location ref="AZ1:BB35" firstHeaderRow="0" firstDataRow="1" firstDataCol="1"/>
  <pivotFields count="8">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items count="1">
        <item s="1" x="0"/>
      </items>
    </pivotField>
    <pivotField allDrilled="1" subtotalTop="0" showAll="0" sortType="a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3"/>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fld="4" subtotal="count" baseField="0" baseItem="0" numFmtId="165"/>
    <dataField fld="6" subtotal="count" baseField="0" baseItem="0"/>
  </dataFields>
  <formats count="2">
    <format dxfId="11">
      <pivotArea outline="0" collapsedLevelsAreSubtotals="1" fieldPosition="0"/>
    </format>
    <format dxfId="10">
      <pivotArea outline="0" collapsedLevelsAreSubtotals="1" fieldPosition="0">
        <references count="1">
          <reference field="4294967294" count="1" selected="0">
            <x v="0"/>
          </reference>
        </references>
      </pivotArea>
    </format>
  </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members count="2" level="1">
        <member name="[Fact_Stamp].[FY].&amp;[2021]"/>
        <member name="[Fact_Stamp].[FY].&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83">
      <autoFilter ref="A1">
        <filterColumn colId="0">
          <top10 val="5" filterVal="5"/>
        </filterColumn>
      </autoFilter>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activeTabTopLevelEntity name="[Fact_Stamp]"/>
        <x15:activeTabTopLevelEntity name="[Dim_Distri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6224DFF5-D760-4670-8351-118788815308}" name="PivotTable1" cacheId="25" applyNumberFormats="0" applyBorderFormats="0" applyFontFormats="0" applyPatternFormats="0" applyAlignmentFormats="0" applyWidthHeightFormats="1" dataCaption="Values" tag="c7357e92-1fb6-44d7-9c02-6e517b6ba6d3" updatedVersion="8" minRefreshableVersion="3" useAutoFormatting="1" subtotalHiddenItems="1" itemPrintTitles="1" createdVersion="8" indent="0" outline="1" outlineData="1" multipleFieldFilters="0">
  <location ref="B20:C24" firstHeaderRow="1" firstDataRow="1" firstDataCol="1"/>
  <pivotFields count="4">
    <pivotField allDrilled="1" subtotalTop="0" showAll="0" measureFilter="1" dataSourceSort="1" defaultSubtotal="0" defaultAttributeDrillState="1">
      <items count="3">
        <item x="0"/>
        <item x="1"/>
        <item x="2"/>
      </items>
    </pivotField>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1"/>
    </i>
    <i>
      <x v="2"/>
    </i>
    <i>
      <x/>
    </i>
    <i t="grand">
      <x/>
    </i>
  </rowItems>
  <colItems count="1">
    <i/>
  </colItems>
  <dataFields count="1">
    <dataField fld="2" subtotal="count" baseField="0" baseItem="0"/>
  </dataField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5" iMeasureHier="108">
      <autoFilter ref="A1">
        <filterColumn colId="0">
          <top10 val="3" filterVal="3"/>
        </filterColumn>
      </autoFilter>
    </filter>
    <filter fld="0" type="count" id="4" iMeasureHier="108">
      <autoFilter ref="A1">
        <filterColumn colId="0">
          <top10 val="3" filterVal="3"/>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SIp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4614A5B4-5157-4196-9581-891EC438A6C3}" name="PivotTable4" cacheId="33" applyNumberFormats="0" applyBorderFormats="0" applyFontFormats="0" applyPatternFormats="0" applyAlignmentFormats="0" applyWidthHeightFormats="1" dataCaption="Values" tag="3f3e217f-23ec-4d4f-b931-3f871f074c32" updatedVersion="8" minRefreshableVersion="3" useAutoFormatting="1" subtotalHiddenItems="1" colGrandTotals="0" itemPrintTitles="1" createdVersion="8" indent="0" outline="1" outlineData="1" multipleFieldFilters="0" chartFormat="18">
  <location ref="Y2:AD9" firstHeaderRow="1" firstDataRow="2" firstDataCol="1"/>
  <pivotFields count="6">
    <pivotField axis="axisCol" allDrilled="1" subtotalTop="0" showAll="0" measureFilter="1" defaultSubtotal="0" defaultAttributeDrillState="1">
      <items count="12">
        <item x="2"/>
        <item x="4"/>
        <item x="0"/>
        <item x="1"/>
        <item x="3"/>
        <item x="10"/>
        <item x="8"/>
        <item x="5"/>
        <item x="11"/>
        <item x="7"/>
        <item x="9"/>
        <item x="6"/>
      </items>
    </pivotField>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3"/>
    <field x="4"/>
  </rowFields>
  <rowItems count="6">
    <i>
      <x/>
    </i>
    <i r="1">
      <x/>
    </i>
    <i r="1">
      <x v="1"/>
    </i>
    <i r="1">
      <x v="2"/>
    </i>
    <i r="1">
      <x v="3"/>
    </i>
    <i t="grand">
      <x/>
    </i>
  </rowItems>
  <colFields count="1">
    <field x="0"/>
  </colFields>
  <colItems count="5">
    <i>
      <x/>
    </i>
    <i>
      <x v="1"/>
    </i>
    <i>
      <x v="2"/>
    </i>
    <i>
      <x v="3"/>
    </i>
    <i>
      <x v="4"/>
    </i>
  </colItems>
  <dataFields count="1">
    <dataField name="Sum of investment in cr" fld="1" baseField="0" baseItem="0"/>
  </dataFields>
  <chartFormats count="12">
    <chartFormat chart="14" format="10" series="1">
      <pivotArea type="data" outline="0" fieldPosition="0">
        <references count="2">
          <reference field="4294967294" count="1" selected="0">
            <x v="0"/>
          </reference>
          <reference field="0" count="1" selected="0">
            <x v="0"/>
          </reference>
        </references>
      </pivotArea>
    </chartFormat>
    <chartFormat chart="14" format="11" series="1">
      <pivotArea type="data" outline="0" fieldPosition="0">
        <references count="2">
          <reference field="4294967294" count="1" selected="0">
            <x v="0"/>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2">
          <reference field="4294967294" count="1" selected="0">
            <x v="0"/>
          </reference>
          <reference field="0" count="1" selected="0">
            <x v="3"/>
          </reference>
        </references>
      </pivotArea>
    </chartFormat>
    <chartFormat chart="14" format="14" series="1">
      <pivotArea type="data" outline="0" fieldPosition="0">
        <references count="2">
          <reference field="4294967294" count="1" selected="0">
            <x v="0"/>
          </reference>
          <reference field="0" count="1" selected="0">
            <x v="4"/>
          </reference>
        </references>
      </pivotArea>
    </chartFormat>
    <chartFormat chart="14" format="15" series="1">
      <pivotArea type="data" outline="0" fieldPosition="0">
        <references count="2">
          <reference field="4294967294" count="1" selected="0">
            <x v="0"/>
          </reference>
          <reference field="0" count="1" selected="0">
            <x v="5"/>
          </reference>
        </references>
      </pivotArea>
    </chartFormat>
    <chartFormat chart="14" format="16" series="1">
      <pivotArea type="data" outline="0" fieldPosition="0">
        <references count="2">
          <reference field="4294967294" count="1" selected="0">
            <x v="0"/>
          </reference>
          <reference field="0" count="1" selected="0">
            <x v="6"/>
          </reference>
        </references>
      </pivotArea>
    </chartFormat>
    <chartFormat chart="14" format="17" series="1">
      <pivotArea type="data" outline="0" fieldPosition="0">
        <references count="2">
          <reference field="4294967294" count="1" selected="0">
            <x v="0"/>
          </reference>
          <reference field="0" count="1" selected="0">
            <x v="7"/>
          </reference>
        </references>
      </pivotArea>
    </chartFormat>
    <chartFormat chart="14" format="18" series="1">
      <pivotArea type="data" outline="0" fieldPosition="0">
        <references count="2">
          <reference field="4294967294" count="1" selected="0">
            <x v="0"/>
          </reference>
          <reference field="0" count="1" selected="0">
            <x v="8"/>
          </reference>
        </references>
      </pivotArea>
    </chartFormat>
    <chartFormat chart="14" format="19" series="1">
      <pivotArea type="data" outline="0" fieldPosition="0">
        <references count="2">
          <reference field="4294967294" count="1" selected="0">
            <x v="0"/>
          </reference>
          <reference field="0" count="1" selected="0">
            <x v="9"/>
          </reference>
        </references>
      </pivotArea>
    </chartFormat>
    <chartFormat chart="14" format="20" series="1">
      <pivotArea type="data" outline="0" fieldPosition="0">
        <references count="2">
          <reference field="4294967294" count="1" selected="0">
            <x v="0"/>
          </reference>
          <reference field="0" count="1" selected="0">
            <x v="10"/>
          </reference>
        </references>
      </pivotArea>
    </chartFormat>
    <chartFormat chart="14" format="21" series="1">
      <pivotArea type="data" outline="0" fieldPosition="0">
        <references count="2">
          <reference field="4294967294" count="1" selected="0">
            <x v="0"/>
          </reference>
          <reference field="0" count="1" selected="0">
            <x v="11"/>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evalOrder="1" id="4" iMeasureHier="83">
      <autoFilter ref="A1">
        <filterColumn colId="0">
          <top10 val="3" filterVal="3"/>
        </filterColumn>
      </autoFilter>
    </filter>
    <filter fld="0" type="count" id="3" iMeasureHier="83">
      <autoFilter ref="A1">
        <filterColumn colId="0">
          <top10 val="5" filterVal="5"/>
        </filterColumn>
      </autoFilter>
    </filter>
  </filters>
  <rowHierarchiesUsage count="2">
    <rowHierarchyUsage hierarchyUsage="53"/>
    <rowHierarchyUsage hierarchyUsage="54"/>
  </rowHierarchiesUsage>
  <colHierarchiesUsage count="1">
    <colHierarchyUsage hierarchyUsage="5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activeTabTopLevelEntity name="[Fact_Stamp]"/>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2C147558-F592-4E73-99BA-A36E4AFF11E6}" name="PivotTable27" cacheId="30" applyNumberFormats="0" applyBorderFormats="0" applyFontFormats="0" applyPatternFormats="0" applyAlignmentFormats="0" applyWidthHeightFormats="1" dataCaption="Values" tag="f75efcd3-8842-4e93-a8a4-31af4d277603" updatedVersion="8" minRefreshableVersion="3" useAutoFormatting="1" subtotalHiddenItems="1" colGrandTotals="0" itemPrintTitles="1" createdVersion="8" indent="0" outline="1" outlineData="1" multipleFieldFilters="0">
  <location ref="B4:C10" firstHeaderRow="1" firstDataRow="1" firstDataCol="1"/>
  <pivotFields count="4">
    <pivotField allDrilled="1" subtotalTop="0" showAll="0" dataSourceSort="1" defaultSubtotal="0" defaultAttributeDrillState="1">
      <items count="1">
        <item s="1" x="0"/>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name="Sum of investment in cr" fld="2" baseField="0" baseItem="0"/>
  </dataField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83">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ransport]"/>
        <x15:activeTabTopLevelEntity name="[Fact_TSIp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10396F-C139-483A-8F38-BD51376D2048}" name="PivotTable3" cacheId="18" applyNumberFormats="0" applyBorderFormats="0" applyFontFormats="0" applyPatternFormats="0" applyAlignmentFormats="0" applyWidthHeightFormats="1" dataCaption="Values" tag="b462766b-23b5-4f6f-9280-74f61063c9d5" updatedVersion="8" minRefreshableVersion="3" useAutoFormatting="1" subtotalHiddenItems="1" itemPrintTitles="1" createdVersion="8" indent="0" outline="1" outlineData="1" multipleFieldFilters="0" chartFormat="10">
  <location ref="B27:D33" firstHeaderRow="0" firstDataRow="1" firstDataCol="1"/>
  <pivotFields count="6">
    <pivotField allDrilled="1" subtotalTop="0" showAll="0" dataSourceSort="1" defaultSubtotal="0" defaultAttributeDrillState="1">
      <items count="2">
        <item s="1" x="0"/>
        <item s="1" x="1"/>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v="3"/>
    </i>
    <i>
      <x v="2"/>
    </i>
    <i>
      <x v="1"/>
    </i>
    <i>
      <x v="4"/>
    </i>
    <i>
      <x/>
    </i>
    <i t="grand">
      <x/>
    </i>
  </rowItems>
  <colFields count="1">
    <field x="-2"/>
  </colFields>
  <colItems count="2">
    <i>
      <x/>
    </i>
    <i i="1">
      <x v="1"/>
    </i>
  </colItems>
  <dataFields count="2">
    <dataField fld="3" subtotal="count" baseField="0" baseItem="0"/>
    <dataField fld="4" subtotal="count" baseField="0" baseItem="0"/>
  </dataFields>
  <formats count="1">
    <format dxfId="22">
      <pivotArea outline="0" collapsedLevelsAreSubtotals="1" fieldPosition="0"/>
    </format>
  </formats>
  <chartFormats count="3">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pivotArea type="data" outline="0" fieldPosition="0">
        <references count="2">
          <reference field="4294967294" count="1" selected="0">
            <x v="1"/>
          </reference>
          <reference field="1" count="1" selected="0">
            <x v="3"/>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tamp].[Segment].&amp;[Hi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90">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D398E1-DCF5-4127-9165-0365F838315B}" name="PivotTable22" cacheId="37" applyNumberFormats="0" applyBorderFormats="0" applyFontFormats="0" applyPatternFormats="0" applyAlignmentFormats="0" applyWidthHeightFormats="1" dataCaption="Values" tag="1932af8a-bc22-40b6-a382-019140fbf1a8" updatedVersion="8" minRefreshableVersion="3" useAutoFormatting="1" subtotalHiddenItems="1" colGrandTotals="0" itemPrintTitles="1" createdVersion="8" indent="0" outline="1" outlineData="1" multipleFieldFilters="0" chartFormat="67">
  <location ref="BE8:BI9" firstHeaderRow="0" firstDataRow="1" firstDataCol="0"/>
  <pivotFields count="6">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vehicleClass_MotorCycle" fld="1" baseField="0" baseItem="0"/>
    <dataField name="Sum of vehicleClass_MotorCar" fld="2" baseField="0" baseItem="0"/>
    <dataField name="Sum of vehicleClass_AutoRickshaw" fld="3" baseField="0" baseItem="0"/>
    <dataField name="Sum of vehicleClass_Agriculture" fld="4" baseField="0" baseItem="0"/>
    <dataField name="Sum of vehicleClass_others" fld="5" baseField="0" baseItem="0"/>
  </dataField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 level="1">
        <member name="[Fact_Transport].[Fytrans].&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activeTabTopLevelEntity name="[Dim_District]"/>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970360-A396-45E6-BDC2-136C00DB5088}" name="PivotTable6" cacheId="21" applyNumberFormats="0" applyBorderFormats="0" applyFontFormats="0" applyPatternFormats="0" applyAlignmentFormats="0" applyWidthHeightFormats="1" dataCaption="Values" tag="de58cf2d-62b9-4da9-b2d5-2b3444f52059" updatedVersion="8" minRefreshableVersion="3" useAutoFormatting="1" subtotalHiddenItems="1" itemPrintTitles="1" createdVersion="8" indent="0" outline="1" outlineData="1" multipleFieldFilters="0" chartFormat="7">
  <location ref="G21:I26" firstHeaderRow="0" firstDataRow="1" firstDataCol="1" rowPageCount="1" colPageCount="1"/>
  <pivotFields count="6">
    <pivotField axis="axisRow" allDrilled="1" subtotalTop="0" showAll="0" dataSourceSort="1" defaultSubtotal="0" defaultAttributeDrillState="1">
      <items count="4">
        <item x="0"/>
        <item x="1"/>
        <item x="2"/>
        <item x="3"/>
      </items>
    </pivotField>
    <pivotField axis="axisPage" allDrilled="1" subtotalTop="0" showAll="0"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pageFields count="1">
    <pageField fld="1" hier="7" name="[Fact_Stamp].[district].[All]" cap="All"/>
  </pageFields>
  <dataFields count="2">
    <dataField fld="3" subtotal="count" baseField="0" baseItem="0"/>
    <dataField fld="4" subtotal="count" baseField="0" baseItem="0"/>
  </dataFields>
  <formats count="9">
    <format dxfId="31">
      <pivotArea outline="0" collapsedLevelsAreSubtotals="1" fieldPosition="0"/>
    </format>
    <format dxfId="30">
      <pivotArea type="all" dataOnly="0" outline="0" fieldPosition="0"/>
    </format>
    <format dxfId="29">
      <pivotArea outline="0" collapsedLevelsAreSubtotals="1" fieldPosition="0"/>
    </format>
    <format dxfId="28">
      <pivotArea field="1" type="button" dataOnly="0" labelOnly="1" outline="0" axis="axisPage" fieldPosition="0"/>
    </format>
    <format dxfId="27">
      <pivotArea dataOnly="0" labelOnly="1" fieldPosition="0">
        <references count="1">
          <reference field="1" count="0"/>
        </references>
      </pivotArea>
    </format>
    <format dxfId="26">
      <pivotArea dataOnly="0" labelOnly="1" grandRow="1" outline="0" fieldPosition="0"/>
    </format>
    <format dxfId="25">
      <pivotArea dataOnly="0" fieldPosition="0">
        <references count="1">
          <reference field="1" count="0"/>
        </references>
      </pivotArea>
    </format>
    <format dxfId="24">
      <pivotArea grandRow="1" outline="0" collapsedLevelsAreSubtotals="1" fieldPosition="0"/>
    </format>
    <format dxfId="23">
      <pivotArea dataOnly="0" labelOnly="1" grandRow="1" outline="0" fieldPosition="0"/>
    </format>
  </formats>
  <chartFormats count="3">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tamp].[Segment].&amp;[Hi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B36C84-3461-4C8C-9EE8-28666ED5BF36}" name="PivotTable4" cacheId="19" applyNumberFormats="0" applyBorderFormats="0" applyFontFormats="0" applyPatternFormats="0" applyAlignmentFormats="0" applyWidthHeightFormats="1" dataCaption="Values" tag="fed5b596-ed2f-481b-8866-161c49d8b27e" updatedVersion="8" minRefreshableVersion="3" useAutoFormatting="1" subtotalHiddenItems="1" itemPrintTitles="1" createdVersion="8" indent="0" outline="1" outlineData="1" multipleFieldFilters="0" chartFormat="9">
  <location ref="G9:H15" firstHeaderRow="1" firstDataRow="1" firstDataCol="1"/>
  <pivotFields count="5">
    <pivotField allDrilled="1" subtotalTop="0" showAll="0" dataSourceSort="1" defaultSubtotal="0" defaultAttributeDrillState="1">
      <items count="2">
        <item s="1" x="0"/>
        <item s="1" x="1"/>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6">
    <i>
      <x v="3"/>
    </i>
    <i>
      <x v="2"/>
    </i>
    <i>
      <x v="1"/>
    </i>
    <i>
      <x v="4"/>
    </i>
    <i>
      <x/>
    </i>
    <i t="grand">
      <x/>
    </i>
  </rowItems>
  <colItems count="1">
    <i/>
  </colItems>
  <dataFields count="1">
    <dataField fld="3" subtotal="count" baseField="0" baseItem="0" numFmtId="165"/>
  </dataFields>
  <formats count="8">
    <format dxfId="39">
      <pivotArea outline="0" collapsedLevelsAreSubtotals="1" fieldPosition="0"/>
    </format>
    <format dxfId="38">
      <pivotArea type="all" dataOnly="0" outline="0" fieldPosition="0"/>
    </format>
    <format dxfId="37">
      <pivotArea outline="0" collapsedLevelsAreSubtotals="1" fieldPosition="0"/>
    </format>
    <format dxfId="36">
      <pivotArea field="1" type="button" dataOnly="0" labelOnly="1" outline="0" axis="axisRow" fieldPosition="0"/>
    </format>
    <format dxfId="35">
      <pivotArea dataOnly="0" labelOnly="1" fieldPosition="0">
        <references count="1">
          <reference field="1" count="0"/>
        </references>
      </pivotArea>
    </format>
    <format dxfId="34">
      <pivotArea dataOnly="0" labelOnly="1" grandRow="1" outline="0" fieldPosition="0"/>
    </format>
    <format dxfId="33">
      <pivotArea dataOnly="0" fieldPosition="0">
        <references count="1">
          <reference field="1" count="0"/>
        </references>
      </pivotArea>
    </format>
    <format dxfId="32">
      <pivotArea outline="0" collapsedLevelsAreSubtotals="1" fieldPosition="0"/>
    </format>
  </format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3"/>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4"/>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tamp].[Segment].&amp;[Hi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97">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5F247A-E3F5-4A05-B051-58DD3F925907}" name="PivotTable27" cacheId="16" dataOnRows="1" applyNumberFormats="0" applyBorderFormats="0" applyFontFormats="0" applyPatternFormats="0" applyAlignmentFormats="0" applyWidthHeightFormats="1" dataCaption="Values" tag="f86dcc79-73bb-4222-9636-91786016bec7" updatedVersion="8" minRefreshableVersion="3" useAutoFormatting="1" subtotalHiddenItems="1" itemPrintTitles="1" createdVersion="8" indent="0" outline="1" outlineData="1" multipleFieldFilters="0" chartFormat="91">
  <location ref="AA51:AB55" firstHeaderRow="1"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Items count="1">
    <i/>
  </colItems>
  <dataFields count="4">
    <dataField fld="0" subtotal="count" baseField="0" baseItem="0"/>
    <dataField fld="1" subtotal="count" baseField="0" baseItem="0"/>
    <dataField fld="2" subtotal="count" baseField="0" baseItem="0"/>
    <dataField fld="3" subtotal="count" baseField="0" baseItem="0"/>
  </dataFields>
  <chartFormats count="15">
    <chartFormat chart="72" format="1" series="1">
      <pivotArea type="data" outline="0" fieldPosition="0">
        <references count="1">
          <reference field="4294967294" count="1" selected="0">
            <x v="0"/>
          </reference>
        </references>
      </pivotArea>
    </chartFormat>
    <chartFormat chart="72" format="2">
      <pivotArea type="data" outline="0" fieldPosition="0">
        <references count="1">
          <reference field="4294967294" count="1" selected="0">
            <x v="0"/>
          </reference>
        </references>
      </pivotArea>
    </chartFormat>
    <chartFormat chart="72" format="3">
      <pivotArea type="data" outline="0" fieldPosition="0">
        <references count="1">
          <reference field="4294967294" count="1" selected="0">
            <x v="1"/>
          </reference>
        </references>
      </pivotArea>
    </chartFormat>
    <chartFormat chart="72" format="4">
      <pivotArea type="data" outline="0" fieldPosition="0">
        <references count="1">
          <reference field="4294967294" count="1" selected="0">
            <x v="2"/>
          </reference>
        </references>
      </pivotArea>
    </chartFormat>
    <chartFormat chart="72" format="5">
      <pivotArea type="data" outline="0" fieldPosition="0">
        <references count="1">
          <reference field="4294967294" count="1" selected="0">
            <x v="3"/>
          </reference>
        </references>
      </pivotArea>
    </chartFormat>
    <chartFormat chart="73" format="6" series="1">
      <pivotArea type="data" outline="0" fieldPosition="0">
        <references count="1">
          <reference field="4294967294" count="1" selected="0">
            <x v="0"/>
          </reference>
        </references>
      </pivotArea>
    </chartFormat>
    <chartFormat chart="73" format="7">
      <pivotArea type="data" outline="0" fieldPosition="0">
        <references count="1">
          <reference field="4294967294" count="1" selected="0">
            <x v="0"/>
          </reference>
        </references>
      </pivotArea>
    </chartFormat>
    <chartFormat chart="73" format="8">
      <pivotArea type="data" outline="0" fieldPosition="0">
        <references count="1">
          <reference field="4294967294" count="1" selected="0">
            <x v="1"/>
          </reference>
        </references>
      </pivotArea>
    </chartFormat>
    <chartFormat chart="73" format="9">
      <pivotArea type="data" outline="0" fieldPosition="0">
        <references count="1">
          <reference field="4294967294" count="1" selected="0">
            <x v="2"/>
          </reference>
        </references>
      </pivotArea>
    </chartFormat>
    <chartFormat chart="73" format="10">
      <pivotArea type="data" outline="0" fieldPosition="0">
        <references count="1">
          <reference field="4294967294" count="1" selected="0">
            <x v="3"/>
          </reference>
        </references>
      </pivotArea>
    </chartFormat>
    <chartFormat chart="85" format="6" series="1">
      <pivotArea type="data" outline="0" fieldPosition="0">
        <references count="1">
          <reference field="4294967294" count="1" selected="0">
            <x v="0"/>
          </reference>
        </references>
      </pivotArea>
    </chartFormat>
    <chartFormat chart="85" format="7">
      <pivotArea type="data" outline="0" fieldPosition="0">
        <references count="1">
          <reference field="4294967294" count="1" selected="0">
            <x v="0"/>
          </reference>
        </references>
      </pivotArea>
    </chartFormat>
    <chartFormat chart="85" format="8">
      <pivotArea type="data" outline="0" fieldPosition="0">
        <references count="1">
          <reference field="4294967294" count="1" selected="0">
            <x v="1"/>
          </reference>
        </references>
      </pivotArea>
    </chartFormat>
    <chartFormat chart="85" format="9">
      <pivotArea type="data" outline="0" fieldPosition="0">
        <references count="1">
          <reference field="4294967294" count="1" selected="0">
            <x v="2"/>
          </reference>
        </references>
      </pivotArea>
    </chartFormat>
    <chartFormat chart="85" format="10">
      <pivotArea type="data" outline="0" fieldPosition="0">
        <references count="1">
          <reference field="4294967294" count="1" selected="0">
            <x v="3"/>
          </reference>
        </references>
      </pivotArea>
    </chartFormat>
  </chartFormat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AF4395-86E7-49F7-90EC-D0C4E6B92164}" name="PivotTable19" cacheId="9" applyNumberFormats="0" applyBorderFormats="0" applyFontFormats="0" applyPatternFormats="0" applyAlignmentFormats="0" applyWidthHeightFormats="1" dataCaption="Values" tag="27559f24-955e-4f8b-8a42-937d7acab9c7" updatedVersion="8" minRefreshableVersion="3" useAutoFormatting="1" subtotalHiddenItems="1" colGrandTotals="0" itemPrintTitles="1" createdVersion="8" indent="0" outline="1" outlineData="1" multipleFieldFilters="0" chartFormat="66">
  <location ref="AU3:BA36" firstHeaderRow="1" firstDataRow="3" firstDataCol="1"/>
  <pivotFields count="6">
    <pivotField axis="axisRow" allDrilled="1" subtotalTop="0" showAll="0" sortType="de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1">
    <i>
      <x v="2"/>
    </i>
    <i>
      <x v="15"/>
    </i>
    <i>
      <x v="22"/>
    </i>
    <i>
      <x v="23"/>
    </i>
    <i>
      <x v="19"/>
    </i>
    <i>
      <x v="28"/>
    </i>
    <i>
      <x v="9"/>
    </i>
    <i>
      <x v="17"/>
    </i>
    <i>
      <x v="26"/>
    </i>
    <i>
      <x v="12"/>
    </i>
    <i>
      <x v="25"/>
    </i>
    <i>
      <x v="8"/>
    </i>
    <i>
      <x v="1"/>
    </i>
    <i>
      <x v="3"/>
    </i>
    <i>
      <x v="7"/>
    </i>
    <i>
      <x v="24"/>
    </i>
    <i>
      <x v="29"/>
    </i>
    <i>
      <x v="18"/>
    </i>
    <i>
      <x v="11"/>
    </i>
    <i>
      <x v="13"/>
    </i>
    <i>
      <x v="16"/>
    </i>
    <i>
      <x v="20"/>
    </i>
    <i>
      <x v="14"/>
    </i>
    <i>
      <x/>
    </i>
    <i>
      <x v="5"/>
    </i>
    <i>
      <x v="6"/>
    </i>
    <i>
      <x v="21"/>
    </i>
    <i>
      <x v="4"/>
    </i>
    <i>
      <x v="27"/>
    </i>
    <i>
      <x v="10"/>
    </i>
    <i t="grand">
      <x/>
    </i>
  </rowItems>
  <colFields count="2">
    <field x="-2"/>
    <field x="1"/>
  </colFields>
  <colItems count="6">
    <i>
      <x/>
      <x/>
    </i>
    <i r="1">
      <x v="1"/>
    </i>
    <i i="1">
      <x v="1"/>
      <x/>
    </i>
    <i r="1" i="1">
      <x v="1"/>
    </i>
    <i i="2">
      <x v="2"/>
      <x/>
    </i>
    <i r="1" i="2">
      <x v="1"/>
    </i>
  </colItems>
  <dataFields count="3">
    <dataField fld="2" subtotal="count" baseField="0" baseItem="0"/>
    <dataField fld="3" subtotal="count" baseField="0" baseItem="0"/>
    <dataField fld="4" subtotal="count" baseField="0" baseItem="0"/>
  </dataFields>
  <pivotHierarchies count="1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2">
    <colHierarchyUsage hierarchyUsage="-2"/>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tamp]"/>
        <x15:activeTabTopLevelEntity name="[Fact_Transp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0FA3076E-3332-4193-960A-EA6D7BFEB557}" sourceName="[Dim_District].[district]">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7"/>
    <pivotTable tabId="1" name="PivotTable18"/>
    <pivotTable tabId="1" name="PivotTable19"/>
    <pivotTable tabId="1" name="PivotTable2"/>
    <pivotTable tabId="1" name="PivotTable20"/>
    <pivotTable tabId="1" name="PivotTable21"/>
    <pivotTable tabId="1" name="PivotTable22"/>
    <pivotTable tabId="1" name="PivotTable23"/>
    <pivotTable tabId="1" name="PivotTable24"/>
    <pivotTable tabId="1" name="PivotTable25"/>
    <pivotTable tabId="1" name="PivotTable27"/>
    <pivotTable tabId="1" name="PivotTable28"/>
    <pivotTable tabId="1" name="PivotTable3"/>
    <pivotTable tabId="1" name="PivotTable4"/>
    <pivotTable tabId="1" name="PivotTable5"/>
    <pivotTable tabId="1" name="PivotTable6"/>
    <pivotTable tabId="1" name="PivotTable7"/>
    <pivotTable tabId="1" name="PivotTable8"/>
    <pivotTable tabId="1" name="PivotTable9"/>
    <pivotTable tabId="4" name="PivotTable1"/>
    <pivotTable tabId="4" name="PivotTable10"/>
    <pivotTable tabId="4" name="PivotTable15"/>
    <pivotTable tabId="4" name="PivotTable16"/>
    <pivotTable tabId="4" name="PivotTable2"/>
    <pivotTable tabId="4" name="PivotTable27"/>
    <pivotTable tabId="4" name="PivotTable28"/>
    <pivotTable tabId="4" name="PivotTable3"/>
    <pivotTable tabId="4" name="PivotTable4"/>
    <pivotTable tabId="4" name="PivotTable5"/>
    <pivotTable tabId="4" name="PivotTable6"/>
    <pivotTable tabId="4" name="PivotTable9"/>
  </pivotTables>
  <data>
    <olap pivotCacheId="1255193212">
      <levels count="2">
        <level uniqueName="[Dim_District].[district].[(All)]" sourceCaption="(All)" count="0"/>
        <level uniqueName="[Dim_District].[district].[district]" sourceCaption="district" count="33">
          <ranges>
            <range startItem="0">
              <i n="[Dim_District].[district].&amp;[Adilabad]" c="Adilabad"/>
              <i n="[Dim_District].[district].&amp;[Bhadradri Kothagudem]" c="Bhadradri Kothagudem"/>
              <i n="[Dim_District].[district].&amp;[Hanumakonda]" c="Hanumakonda"/>
              <i n="[Dim_District].[district].&amp;[Hyderabad]" c="Hyderabad"/>
              <i n="[Dim_District].[district].&amp;[Jagtial]" c="Jagtial"/>
              <i n="[Dim_District].[district].&amp;[Jangoan]" c="Jangoan"/>
              <i n="[Dim_District].[district].&amp;[Jayashankar Bhupalpally]" c="Jayashankar Bhupalpally"/>
              <i n="[Dim_District].[district].&amp;[Jogulamba Gadwal]" c="Jogulamba Gadwal"/>
              <i n="[Dim_District].[district].&amp;[Kamareddy]" c="Kamareddy"/>
              <i n="[Dim_District].[district].&amp;[Karimnagar]" c="Karimnagar"/>
              <i n="[Dim_District].[district].&amp;[Khammam]" c="Khammam"/>
              <i n="[Dim_District].[district].&amp;[Kumurambheem Asifabad]" c="Kumurambheem Asifabad"/>
              <i n="[Dim_District].[district].&amp;[Mahabubabad]" c="Mahabubabad"/>
              <i n="[Dim_District].[district].&amp;[Mahabubnagar]" c="Mahabubnagar"/>
              <i n="[Dim_District].[district].&amp;[Mancherial]" c="Mancherial"/>
              <i n="[Dim_District].[district].&amp;[Medak]" c="Medak"/>
              <i n="[Dim_District].[district].&amp;[Medchal_Malkajgiri]" c="Medchal_Malkajgiri"/>
              <i n="[Dim_District].[district].&amp;[Mulugu]" c="Mulugu"/>
              <i n="[Dim_District].[district].&amp;[Nagarkurnool]" c="Nagarkurnool"/>
              <i n="[Dim_District].[district].&amp;[Nalgonda]" c="Nalgonda"/>
              <i n="[Dim_District].[district].&amp;[Narayanpet]" c="Narayanpet"/>
              <i n="[Dim_District].[district].&amp;[Nirmal]" c="Nirmal"/>
              <i n="[Dim_District].[district].&amp;[Nizamabad]" c="Nizamabad"/>
              <i n="[Dim_District].[district].&amp;[Peddapalli]" c="Peddapalli"/>
              <i n="[Dim_District].[district].&amp;[Rajanna Sircilla]" c="Rajanna Sircilla"/>
              <i n="[Dim_District].[district].&amp;[Rangareddy]" c="Rangareddy"/>
              <i n="[Dim_District].[district].&amp;[Sangareddy]" c="Sangareddy"/>
              <i n="[Dim_District].[district].&amp;[Siddipet]" c="Siddipet"/>
              <i n="[Dim_District].[district].&amp;[Suryapet]" c="Suryapet"/>
              <i n="[Dim_District].[district].&amp;[Vikarabad]" c="Vikarabad"/>
              <i n="[Dim_District].[district].&amp;[Wanaparthy]" c="Wanaparthy"/>
              <i n="[Dim_District].[district].&amp;[Warangal]" c="Warangal"/>
              <i n="[Dim_District].[district].&amp;[Yadadri Bhuvanagiri]" c="Yadadri Bhuvanagiri"/>
            </range>
          </ranges>
        </level>
      </levels>
      <selections count="1">
        <selection n="[Dim_District].[distri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 xr10:uid="{09EFE091-5F8A-4F0B-BB67-6A1B57354DA9}" sourceName="[Dim_Date].[fiscal_year]">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7"/>
    <pivotTable tabId="1" name="PivotTable18"/>
    <pivotTable tabId="1" name="PivotTable19"/>
    <pivotTable tabId="1" name="PivotTable2"/>
    <pivotTable tabId="1" name="PivotTable20"/>
    <pivotTable tabId="1" name="PivotTable21"/>
    <pivotTable tabId="1" name="PivotTable22"/>
    <pivotTable tabId="1" name="PivotTable23"/>
    <pivotTable tabId="1" name="PivotTable24"/>
    <pivotTable tabId="1" name="PivotTable25"/>
    <pivotTable tabId="1" name="PivotTable27"/>
    <pivotTable tabId="1" name="PivotTable28"/>
    <pivotTable tabId="1" name="PivotTable3"/>
    <pivotTable tabId="1" name="PivotTable4"/>
    <pivotTable tabId="1" name="PivotTable5"/>
    <pivotTable tabId="1" name="PivotTable6"/>
    <pivotTable tabId="1" name="PivotTable7"/>
    <pivotTable tabId="1" name="PivotTable8"/>
    <pivotTable tabId="1" name="PivotTable9"/>
    <pivotTable tabId="4" name="PivotTable1"/>
    <pivotTable tabId="4" name="PivotTable10"/>
    <pivotTable tabId="4" name="PivotTable15"/>
    <pivotTable tabId="4" name="PivotTable16"/>
    <pivotTable tabId="4" name="PivotTable2"/>
    <pivotTable tabId="4" name="PivotTable27"/>
    <pivotTable tabId="4" name="PivotTable28"/>
    <pivotTable tabId="4" name="PivotTable3"/>
    <pivotTable tabId="4" name="PivotTable4"/>
    <pivotTable tabId="4" name="PivotTable5"/>
    <pivotTable tabId="4" name="PivotTable6"/>
    <pivotTable tabId="4" name="PivotTable9"/>
  </pivotTables>
  <data>
    <olap pivotCacheId="1255193212">
      <levels count="2">
        <level uniqueName="[Dim_Date].[fiscal_year].[(All)]" sourceCaption="(All)" count="0"/>
        <level uniqueName="[Dim_Date].[fiscal_year].[fiscal_year]" sourceCaption="fiscal_year" count="4">
          <ranges>
            <range startItem="0">
              <i n="[Dim_Date].[fiscal_year].&amp;[2019]" c="2019"/>
              <i n="[Dim_Date].[fiscal_year].&amp;[2020]" c="2020"/>
              <i n="[Dim_Date].[fiscal_year].&amp;[2021]" c="2021"/>
              <i n="[Dim_Date].[fiscal_year].&amp;[2022]" c="2022"/>
            </range>
          </ranges>
        </level>
      </levels>
      <selections count="1">
        <selection n="[Dim_Date].[fiscal_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scal_year" xr10:uid="{A9FA42CF-AE0C-4D23-9362-7BAE4F8A73C7}" cache="Slicer_fiscal_year" caption="Fiscal_year"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2" xr10:uid="{57C6381F-ED19-4990-BD35-D96F1D8DDC03}" cache="Slicer_district" caption="District" level="1" style="Slicer Style 1" lockedPosition="1" rowHeight="241300"/>
  <slicer name="fiscal_year 2" xr10:uid="{97C2A1B5-A473-440D-985A-64EBDC5161C2}" cache="Slicer_fiscal_year" caption="Fiscal_year" level="1" style="Slicer Style 1" lockedPosition="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 xr10:uid="{8404B1CE-70DC-4A3C-AE86-8D51C4DB85CE}" cache="Slicer_district" caption="District" level="1" style="Slicer Style 1" lockedPosition="1" rowHeight="241300"/>
  <slicer name="fiscal_year 1" xr10:uid="{4E14BD14-3111-4DA5-A74A-163066ED7D01}" cache="Slicer_fiscal_year" caption="Fiscal_year" level="1" style="Slicer Style 1" lockedPosition="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3" xr10:uid="{D1F11687-F7BD-4CB3-93C4-7847EA28DFA4}" cache="Slicer_district" caption="District" level="1" style="Slicer Style 1" lockedPosition="1" rowHeight="241300"/>
  <slicer name="fiscal_year 3" xr10:uid="{973F2E90-3959-4752-9EC5-69B5D9F7A4C0}" cache="Slicer_fiscal_year" caption="Fiscal_year" level="1" style="Slicer Style 1"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microsoft.com/office/2007/relationships/slicer" Target="../slicers/slicer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34.xml"/><Relationship Id="rId3" Type="http://schemas.openxmlformats.org/officeDocument/2006/relationships/pivotTable" Target="../pivotTables/pivotTable29.xml"/><Relationship Id="rId7" Type="http://schemas.openxmlformats.org/officeDocument/2006/relationships/pivotTable" Target="../pivotTables/pivotTable33.xml"/><Relationship Id="rId12" Type="http://schemas.openxmlformats.org/officeDocument/2006/relationships/pivotTable" Target="../pivotTables/pivotTable38.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pivotTable" Target="../pivotTables/pivotTable32.xml"/><Relationship Id="rId11" Type="http://schemas.openxmlformats.org/officeDocument/2006/relationships/pivotTable" Target="../pivotTables/pivotTable37.xml"/><Relationship Id="rId5" Type="http://schemas.openxmlformats.org/officeDocument/2006/relationships/pivotTable" Target="../pivotTables/pivotTable31.xml"/><Relationship Id="rId10" Type="http://schemas.openxmlformats.org/officeDocument/2006/relationships/pivotTable" Target="../pivotTables/pivotTable36.xml"/><Relationship Id="rId4" Type="http://schemas.openxmlformats.org/officeDocument/2006/relationships/pivotTable" Target="../pivotTables/pivotTable30.xml"/><Relationship Id="rId9" Type="http://schemas.openxmlformats.org/officeDocument/2006/relationships/pivotTable" Target="../pivotTables/pivotTable3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F95BA-FAEE-4432-AB2D-CFCADCAA7F22}">
  <dimension ref="A1:CM95"/>
  <sheetViews>
    <sheetView topLeftCell="BD2" zoomScale="66" zoomScaleNormal="86" workbookViewId="0">
      <selection activeCell="BE18" sqref="BE18:BF20"/>
    </sheetView>
  </sheetViews>
  <sheetFormatPr defaultRowHeight="14.5" x14ac:dyDescent="0.35"/>
  <cols>
    <col min="2" max="2" width="17.81640625" bestFit="1" customWidth="1"/>
    <col min="3" max="3" width="13.1796875" bestFit="1" customWidth="1"/>
    <col min="4" max="4" width="16.1796875" bestFit="1" customWidth="1"/>
    <col min="5" max="5" width="13.1796875" bestFit="1" customWidth="1"/>
    <col min="6" max="6" width="8.26953125" bestFit="1" customWidth="1"/>
    <col min="7" max="7" width="17.81640625" bestFit="1" customWidth="1"/>
    <col min="8" max="8" width="13.1796875" bestFit="1" customWidth="1"/>
    <col min="9" max="9" width="16.1796875" bestFit="1" customWidth="1"/>
    <col min="10" max="10" width="12.1796875" customWidth="1"/>
    <col min="11" max="11" width="23.54296875" bestFit="1" customWidth="1"/>
    <col min="12" max="12" width="8.7265625" bestFit="1" customWidth="1"/>
    <col min="13" max="13" width="8.453125" bestFit="1" customWidth="1"/>
    <col min="14" max="14" width="19.7265625" bestFit="1" customWidth="1"/>
    <col min="15" max="15" width="4.453125" style="17" customWidth="1"/>
    <col min="16" max="16" width="6.81640625" bestFit="1" customWidth="1"/>
    <col min="17" max="17" width="16.7265625" bestFit="1" customWidth="1"/>
    <col min="18" max="18" width="16.90625" bestFit="1" customWidth="1"/>
    <col min="19" max="19" width="10.81640625" bestFit="1" customWidth="1"/>
    <col min="20" max="20" width="28.6328125" bestFit="1" customWidth="1"/>
    <col min="21" max="21" width="24.08984375" bestFit="1" customWidth="1"/>
    <col min="22" max="22" width="17.1796875" bestFit="1" customWidth="1"/>
    <col min="23" max="26" width="6.81640625" bestFit="1" customWidth="1"/>
    <col min="27" max="27" width="9.1796875" bestFit="1" customWidth="1"/>
    <col min="28" max="28" width="7.81640625" bestFit="1" customWidth="1"/>
    <col min="29" max="29" width="10.453125" bestFit="1" customWidth="1"/>
    <col min="30" max="30" width="10.81640625" bestFit="1" customWidth="1"/>
    <col min="31" max="31" width="11.1796875" bestFit="1" customWidth="1"/>
    <col min="32" max="32" width="23.54296875" bestFit="1" customWidth="1"/>
    <col min="33" max="33" width="10.81640625" bestFit="1" customWidth="1"/>
    <col min="34" max="34" width="10.453125" bestFit="1" customWidth="1"/>
    <col min="35" max="35" width="13" bestFit="1" customWidth="1"/>
    <col min="36" max="36" width="9" bestFit="1" customWidth="1"/>
    <col min="37" max="37" width="6.7265625" bestFit="1" customWidth="1"/>
    <col min="38" max="38" width="11.36328125" customWidth="1"/>
    <col min="39" max="39" width="23.7265625" bestFit="1" customWidth="1"/>
    <col min="40" max="40" width="29.26953125" bestFit="1" customWidth="1"/>
    <col min="41" max="41" width="16.90625" bestFit="1" customWidth="1"/>
    <col min="42" max="43" width="38.453125" bestFit="1" customWidth="1"/>
    <col min="44" max="44" width="35.90625" bestFit="1" customWidth="1"/>
    <col min="45" max="45" width="9.7265625" customWidth="1"/>
    <col min="46" max="46" width="10.36328125" customWidth="1"/>
    <col min="47" max="47" width="23.54296875" bestFit="1" customWidth="1"/>
    <col min="48" max="48" width="16.90625" bestFit="1" customWidth="1"/>
    <col min="49" max="49" width="7.81640625" bestFit="1" customWidth="1"/>
    <col min="50" max="50" width="8.36328125" bestFit="1" customWidth="1"/>
    <col min="51" max="51" width="6.81640625" bestFit="1" customWidth="1"/>
    <col min="52" max="52" width="9.1796875" bestFit="1" customWidth="1"/>
    <col min="53" max="53" width="5.81640625" bestFit="1" customWidth="1"/>
    <col min="54" max="54" width="17.81640625" bestFit="1" customWidth="1"/>
    <col min="55" max="55" width="29.26953125" bestFit="1" customWidth="1"/>
    <col min="56" max="56" width="28.453125" bestFit="1" customWidth="1"/>
    <col min="57" max="57" width="29.26953125" bestFit="1" customWidth="1"/>
    <col min="58" max="58" width="27.36328125" bestFit="1" customWidth="1"/>
    <col min="59" max="59" width="31.36328125" bestFit="1" customWidth="1"/>
    <col min="60" max="60" width="28.90625" bestFit="1" customWidth="1"/>
    <col min="61" max="61" width="24.7265625" bestFit="1" customWidth="1"/>
    <col min="62" max="62" width="24" bestFit="1" customWidth="1"/>
    <col min="63" max="63" width="15.26953125" bestFit="1" customWidth="1"/>
    <col min="64" max="65" width="19.54296875" style="14" bestFit="1" customWidth="1"/>
    <col min="66" max="66" width="20.08984375" style="14" bestFit="1" customWidth="1"/>
    <col min="67" max="67" width="16.7265625" bestFit="1" customWidth="1"/>
    <col min="68" max="68" width="23.54296875" bestFit="1" customWidth="1"/>
    <col min="69" max="69" width="17.1796875" bestFit="1" customWidth="1"/>
    <col min="70" max="70" width="16.6328125" bestFit="1" customWidth="1"/>
    <col min="71" max="72" width="16.7265625" bestFit="1" customWidth="1"/>
    <col min="73" max="73" width="23.54296875" bestFit="1" customWidth="1"/>
    <col min="74" max="74" width="17" bestFit="1" customWidth="1"/>
    <col min="75" max="75" width="20.08984375" bestFit="1" customWidth="1"/>
    <col min="76" max="76" width="19.453125" bestFit="1" customWidth="1"/>
    <col min="77" max="77" width="23.54296875" bestFit="1" customWidth="1"/>
    <col min="78" max="78" width="12.6328125" bestFit="1" customWidth="1"/>
    <col min="79" max="79" width="17.81640625" bestFit="1" customWidth="1"/>
    <col min="80" max="80" width="15.26953125" bestFit="1" customWidth="1"/>
    <col min="81" max="82" width="16.7265625" bestFit="1" customWidth="1"/>
    <col min="83" max="83" width="23.54296875" bestFit="1" customWidth="1"/>
    <col min="84" max="84" width="10.08984375" bestFit="1" customWidth="1"/>
    <col min="85" max="85" width="9.7265625" bestFit="1" customWidth="1"/>
    <col min="86" max="87" width="16.7265625" bestFit="1" customWidth="1"/>
    <col min="88" max="88" width="19.26953125" bestFit="1" customWidth="1"/>
    <col min="89" max="89" width="17.81640625" bestFit="1" customWidth="1"/>
    <col min="90" max="91" width="12.36328125" bestFit="1" customWidth="1"/>
    <col min="92" max="92" width="12.54296875" bestFit="1" customWidth="1"/>
    <col min="93" max="95" width="14.36328125" bestFit="1" customWidth="1"/>
    <col min="96" max="96" width="6.08984375" bestFit="1" customWidth="1"/>
    <col min="97" max="97" width="21.7265625" bestFit="1" customWidth="1"/>
    <col min="98" max="98" width="22.453125" bestFit="1" customWidth="1"/>
    <col min="99" max="99" width="21.1796875" bestFit="1" customWidth="1"/>
    <col min="100" max="100" width="21.36328125" bestFit="1" customWidth="1"/>
    <col min="101" max="101" width="12.453125" bestFit="1" customWidth="1"/>
    <col min="102" max="102" width="21.7265625" bestFit="1" customWidth="1"/>
    <col min="103" max="103" width="22.453125" bestFit="1" customWidth="1"/>
    <col min="104" max="104" width="21.1796875" bestFit="1" customWidth="1"/>
    <col min="105" max="105" width="21.36328125" bestFit="1" customWidth="1"/>
    <col min="106" max="106" width="12.453125" bestFit="1" customWidth="1"/>
    <col min="107" max="107" width="21.7265625" bestFit="1" customWidth="1"/>
    <col min="108" max="108" width="22.453125" bestFit="1" customWidth="1"/>
    <col min="109" max="109" width="21.1796875" bestFit="1" customWidth="1"/>
    <col min="110" max="110" width="21.36328125" bestFit="1" customWidth="1"/>
    <col min="111" max="111" width="12.453125" bestFit="1" customWidth="1"/>
    <col min="112" max="112" width="21.7265625" bestFit="1" customWidth="1"/>
    <col min="113" max="113" width="22.453125" bestFit="1" customWidth="1"/>
    <col min="114" max="114" width="21.1796875" bestFit="1" customWidth="1"/>
    <col min="115" max="115" width="21.36328125" bestFit="1" customWidth="1"/>
    <col min="116" max="116" width="12.453125" bestFit="1" customWidth="1"/>
    <col min="117" max="117" width="21.7265625" bestFit="1" customWidth="1"/>
    <col min="118" max="118" width="22.453125" bestFit="1" customWidth="1"/>
    <col min="119" max="119" width="21.1796875" bestFit="1" customWidth="1"/>
    <col min="120" max="120" width="21.36328125" bestFit="1" customWidth="1"/>
    <col min="121" max="121" width="12.453125" bestFit="1" customWidth="1"/>
    <col min="122" max="122" width="21.7265625" bestFit="1" customWidth="1"/>
    <col min="123" max="123" width="22.453125" bestFit="1" customWidth="1"/>
    <col min="124" max="124" width="21.1796875" bestFit="1" customWidth="1"/>
    <col min="125" max="125" width="21.36328125" bestFit="1" customWidth="1"/>
    <col min="126" max="126" width="13.453125" bestFit="1" customWidth="1"/>
    <col min="127" max="127" width="21.7265625" bestFit="1" customWidth="1"/>
    <col min="128" max="128" width="22.453125" bestFit="1" customWidth="1"/>
    <col min="129" max="129" width="21.1796875" bestFit="1" customWidth="1"/>
    <col min="130" max="130" width="21.36328125" bestFit="1" customWidth="1"/>
    <col min="131" max="131" width="12.453125" bestFit="1" customWidth="1"/>
    <col min="132" max="132" width="21.7265625" bestFit="1" customWidth="1"/>
    <col min="133" max="133" width="22.453125" bestFit="1" customWidth="1"/>
    <col min="134" max="134" width="21.1796875" bestFit="1" customWidth="1"/>
    <col min="135" max="135" width="21.36328125" bestFit="1" customWidth="1"/>
    <col min="136" max="136" width="12.453125" bestFit="1" customWidth="1"/>
    <col min="137" max="137" width="21.7265625" bestFit="1" customWidth="1"/>
    <col min="138" max="138" width="22.453125" bestFit="1" customWidth="1"/>
    <col min="139" max="139" width="21.1796875" bestFit="1" customWidth="1"/>
    <col min="140" max="140" width="21.36328125" bestFit="1" customWidth="1"/>
    <col min="141" max="141" width="12.453125" bestFit="1" customWidth="1"/>
    <col min="142" max="142" width="21.7265625" bestFit="1" customWidth="1"/>
    <col min="143" max="143" width="22.453125" bestFit="1" customWidth="1"/>
    <col min="144" max="144" width="21.1796875" bestFit="1" customWidth="1"/>
    <col min="145" max="145" width="21.36328125" bestFit="1" customWidth="1"/>
    <col min="146" max="146" width="12.453125" bestFit="1" customWidth="1"/>
    <col min="147" max="147" width="21.7265625" bestFit="1" customWidth="1"/>
    <col min="148" max="148" width="22.453125" bestFit="1" customWidth="1"/>
    <col min="149" max="149" width="21.1796875" bestFit="1" customWidth="1"/>
    <col min="150" max="150" width="21.36328125" bestFit="1" customWidth="1"/>
    <col min="151" max="151" width="12.453125" bestFit="1" customWidth="1"/>
    <col min="152" max="152" width="21.7265625" bestFit="1" customWidth="1"/>
    <col min="153" max="153" width="22.453125" bestFit="1" customWidth="1"/>
    <col min="154" max="154" width="21.1796875" bestFit="1" customWidth="1"/>
    <col min="155" max="155" width="21.36328125" bestFit="1" customWidth="1"/>
    <col min="156" max="156" width="12.453125" bestFit="1" customWidth="1"/>
    <col min="157" max="157" width="21.7265625" bestFit="1" customWidth="1"/>
    <col min="158" max="158" width="22.453125" bestFit="1" customWidth="1"/>
    <col min="159" max="159" width="21.1796875" bestFit="1" customWidth="1"/>
    <col min="160" max="160" width="21.36328125" bestFit="1" customWidth="1"/>
    <col min="161" max="161" width="12.453125" bestFit="1" customWidth="1"/>
    <col min="162" max="162" width="21.7265625" bestFit="1" customWidth="1"/>
    <col min="163" max="163" width="22.453125" bestFit="1" customWidth="1"/>
    <col min="164" max="164" width="21.1796875" bestFit="1" customWidth="1"/>
    <col min="165" max="165" width="21.36328125" bestFit="1" customWidth="1"/>
    <col min="166" max="166" width="17.6328125" bestFit="1" customWidth="1"/>
    <col min="167" max="167" width="21.7265625" bestFit="1" customWidth="1"/>
    <col min="168" max="168" width="22.453125" bestFit="1" customWidth="1"/>
    <col min="169" max="169" width="21.1796875" bestFit="1" customWidth="1"/>
    <col min="170" max="170" width="21.36328125" bestFit="1" customWidth="1"/>
    <col min="171" max="171" width="17.36328125" bestFit="1" customWidth="1"/>
    <col min="172" max="172" width="26.54296875" bestFit="1" customWidth="1"/>
    <col min="173" max="173" width="27.1796875" bestFit="1" customWidth="1"/>
    <col min="174" max="174" width="25.90625" bestFit="1" customWidth="1"/>
    <col min="175" max="175" width="26.1796875" bestFit="1" customWidth="1"/>
    <col min="176" max="176" width="6.08984375" bestFit="1" customWidth="1"/>
    <col min="177" max="177" width="6.453125" bestFit="1" customWidth="1"/>
    <col min="178" max="178" width="6.26953125" bestFit="1" customWidth="1"/>
    <col min="179" max="179" width="5.453125" bestFit="1" customWidth="1"/>
    <col min="180" max="180" width="6.453125" bestFit="1" customWidth="1"/>
    <col min="181" max="181" width="5.90625" bestFit="1" customWidth="1"/>
    <col min="182" max="182" width="5.7265625" bestFit="1" customWidth="1"/>
    <col min="183" max="183" width="6.453125" bestFit="1" customWidth="1"/>
    <col min="184" max="184" width="6" bestFit="1" customWidth="1"/>
    <col min="185" max="185" width="5.81640625" bestFit="1" customWidth="1"/>
    <col min="186" max="186" width="6.90625" bestFit="1" customWidth="1"/>
    <col min="187" max="187" width="5.7265625" bestFit="1" customWidth="1"/>
    <col min="188" max="188" width="6.08984375" bestFit="1" customWidth="1"/>
    <col min="189" max="189" width="6.453125" bestFit="1" customWidth="1"/>
    <col min="190" max="190" width="6.26953125" bestFit="1" customWidth="1"/>
    <col min="191" max="191" width="5.453125" bestFit="1" customWidth="1"/>
    <col min="192" max="192" width="6.453125" bestFit="1" customWidth="1"/>
    <col min="193" max="193" width="5.90625" bestFit="1" customWidth="1"/>
    <col min="194" max="194" width="5.7265625" bestFit="1" customWidth="1"/>
    <col min="195" max="195" width="6.453125" bestFit="1" customWidth="1"/>
    <col min="196" max="196" width="6" bestFit="1" customWidth="1"/>
    <col min="197" max="197" width="5.81640625" bestFit="1" customWidth="1"/>
    <col min="198" max="198" width="6.90625" bestFit="1" customWidth="1"/>
    <col min="199" max="199" width="5.7265625" bestFit="1" customWidth="1"/>
    <col min="200" max="200" width="6.08984375" bestFit="1" customWidth="1"/>
    <col min="201" max="201" width="6.453125" bestFit="1" customWidth="1"/>
    <col min="202" max="202" width="6.26953125" bestFit="1" customWidth="1"/>
    <col min="203" max="203" width="5.453125" bestFit="1" customWidth="1"/>
    <col min="204" max="204" width="6.453125" bestFit="1" customWidth="1"/>
    <col min="205" max="205" width="5.90625" bestFit="1" customWidth="1"/>
    <col min="206" max="206" width="5.7265625" bestFit="1" customWidth="1"/>
    <col min="207" max="207" width="6.453125" bestFit="1" customWidth="1"/>
    <col min="208" max="208" width="6" bestFit="1" customWidth="1"/>
    <col min="209" max="209" width="5.81640625" bestFit="1" customWidth="1"/>
    <col min="210" max="210" width="6.90625" bestFit="1" customWidth="1"/>
    <col min="211" max="211" width="5.7265625" bestFit="1" customWidth="1"/>
    <col min="212" max="212" width="6.08984375" bestFit="1" customWidth="1"/>
    <col min="213" max="213" width="9.453125" bestFit="1" customWidth="1"/>
    <col min="214" max="214" width="6.26953125" bestFit="1" customWidth="1"/>
    <col min="215" max="215" width="5.453125" bestFit="1" customWidth="1"/>
    <col min="216" max="216" width="6.453125" bestFit="1" customWidth="1"/>
    <col min="217" max="217" width="5.90625" bestFit="1" customWidth="1"/>
    <col min="218" max="218" width="5.7265625" bestFit="1" customWidth="1"/>
    <col min="219" max="219" width="6.453125" bestFit="1" customWidth="1"/>
    <col min="220" max="220" width="6" bestFit="1" customWidth="1"/>
    <col min="221" max="221" width="5.81640625" bestFit="1" customWidth="1"/>
    <col min="222" max="222" width="6.90625" bestFit="1" customWidth="1"/>
    <col min="223" max="223" width="5.7265625" bestFit="1" customWidth="1"/>
    <col min="224" max="224" width="6.08984375" bestFit="1" customWidth="1"/>
    <col min="225" max="225" width="6.453125" bestFit="1" customWidth="1"/>
    <col min="226" max="226" width="6.26953125" bestFit="1" customWidth="1"/>
    <col min="227" max="227" width="5.453125" bestFit="1" customWidth="1"/>
    <col min="228" max="228" width="6.453125" bestFit="1" customWidth="1"/>
    <col min="229" max="229" width="5.90625" bestFit="1" customWidth="1"/>
    <col min="230" max="230" width="5.7265625" bestFit="1" customWidth="1"/>
    <col min="231" max="231" width="6.453125" bestFit="1" customWidth="1"/>
    <col min="232" max="232" width="6" bestFit="1" customWidth="1"/>
    <col min="233" max="233" width="5.81640625" bestFit="1" customWidth="1"/>
    <col min="234" max="234" width="6.90625" bestFit="1" customWidth="1"/>
    <col min="235" max="235" width="5.7265625" bestFit="1" customWidth="1"/>
    <col min="236" max="236" width="6.08984375" bestFit="1" customWidth="1"/>
    <col min="237" max="237" width="6.453125" bestFit="1" customWidth="1"/>
    <col min="238" max="238" width="6.26953125" bestFit="1" customWidth="1"/>
    <col min="239" max="239" width="5.453125" bestFit="1" customWidth="1"/>
    <col min="240" max="240" width="6.453125" bestFit="1" customWidth="1"/>
    <col min="241" max="241" width="5.90625" bestFit="1" customWidth="1"/>
    <col min="242" max="242" width="5.7265625" bestFit="1" customWidth="1"/>
    <col min="243" max="243" width="6.453125" bestFit="1" customWidth="1"/>
    <col min="244" max="244" width="6" bestFit="1" customWidth="1"/>
    <col min="245" max="245" width="5.81640625" bestFit="1" customWidth="1"/>
    <col min="246" max="246" width="6.90625" bestFit="1" customWidth="1"/>
    <col min="247" max="247" width="5.7265625" bestFit="1" customWidth="1"/>
    <col min="248" max="248" width="6.08984375" bestFit="1" customWidth="1"/>
    <col min="249" max="249" width="6.453125" bestFit="1" customWidth="1"/>
    <col min="250" max="250" width="6.26953125" bestFit="1" customWidth="1"/>
    <col min="251" max="251" width="5.453125" bestFit="1" customWidth="1"/>
    <col min="252" max="252" width="6.453125" bestFit="1" customWidth="1"/>
    <col min="253" max="253" width="5.90625" bestFit="1" customWidth="1"/>
    <col min="254" max="254" width="5.7265625" bestFit="1" customWidth="1"/>
    <col min="255" max="255" width="6.453125" bestFit="1" customWidth="1"/>
    <col min="256" max="256" width="6" bestFit="1" customWidth="1"/>
    <col min="257" max="257" width="5.81640625" bestFit="1" customWidth="1"/>
    <col min="258" max="258" width="6.90625" bestFit="1" customWidth="1"/>
    <col min="259" max="259" width="5.7265625" bestFit="1" customWidth="1"/>
    <col min="260" max="260" width="6.08984375" bestFit="1" customWidth="1"/>
    <col min="261" max="261" width="23.36328125" bestFit="1" customWidth="1"/>
    <col min="262" max="262" width="6.26953125" bestFit="1" customWidth="1"/>
    <col min="263" max="263" width="5.453125" bestFit="1" customWidth="1"/>
    <col min="264" max="264" width="6.453125" bestFit="1" customWidth="1"/>
    <col min="265" max="265" width="5.90625" bestFit="1" customWidth="1"/>
    <col min="266" max="266" width="5.7265625" bestFit="1" customWidth="1"/>
    <col min="267" max="267" width="6.453125" bestFit="1" customWidth="1"/>
    <col min="268" max="268" width="6" bestFit="1" customWidth="1"/>
    <col min="269" max="269" width="5.81640625" bestFit="1" customWidth="1"/>
    <col min="270" max="270" width="6.90625" bestFit="1" customWidth="1"/>
    <col min="271" max="271" width="5.7265625" bestFit="1" customWidth="1"/>
    <col min="272" max="272" width="6.08984375" bestFit="1" customWidth="1"/>
    <col min="273" max="273" width="6.453125" bestFit="1" customWidth="1"/>
    <col min="274" max="274" width="6.26953125" bestFit="1" customWidth="1"/>
    <col min="275" max="275" width="5.453125" bestFit="1" customWidth="1"/>
    <col min="276" max="276" width="6.453125" bestFit="1" customWidth="1"/>
    <col min="277" max="277" width="5.90625" bestFit="1" customWidth="1"/>
    <col min="278" max="278" width="5.7265625" bestFit="1" customWidth="1"/>
    <col min="279" max="279" width="6.453125" bestFit="1" customWidth="1"/>
    <col min="280" max="280" width="6" bestFit="1" customWidth="1"/>
    <col min="281" max="281" width="5.81640625" bestFit="1" customWidth="1"/>
    <col min="282" max="282" width="6.90625" bestFit="1" customWidth="1"/>
    <col min="283" max="283" width="5.7265625" bestFit="1" customWidth="1"/>
    <col min="284" max="284" width="6.08984375" bestFit="1" customWidth="1"/>
    <col min="285" max="285" width="6.453125" bestFit="1" customWidth="1"/>
    <col min="286" max="286" width="6.26953125" bestFit="1" customWidth="1"/>
    <col min="287" max="287" width="5.453125" bestFit="1" customWidth="1"/>
    <col min="288" max="288" width="6.453125" bestFit="1" customWidth="1"/>
    <col min="289" max="289" width="5.90625" bestFit="1" customWidth="1"/>
    <col min="290" max="290" width="5.7265625" bestFit="1" customWidth="1"/>
    <col min="291" max="291" width="6.453125" bestFit="1" customWidth="1"/>
    <col min="292" max="292" width="6" bestFit="1" customWidth="1"/>
    <col min="293" max="293" width="5.81640625" bestFit="1" customWidth="1"/>
    <col min="294" max="294" width="6.90625" bestFit="1" customWidth="1"/>
    <col min="295" max="295" width="5.7265625" bestFit="1" customWidth="1"/>
    <col min="296" max="296" width="6.08984375" bestFit="1" customWidth="1"/>
    <col min="297" max="297" width="6.453125" bestFit="1" customWidth="1"/>
    <col min="298" max="298" width="6.26953125" bestFit="1" customWidth="1"/>
    <col min="299" max="299" width="5.453125" bestFit="1" customWidth="1"/>
    <col min="300" max="300" width="6.453125" bestFit="1" customWidth="1"/>
    <col min="301" max="301" width="5.90625" bestFit="1" customWidth="1"/>
    <col min="302" max="302" width="5.7265625" bestFit="1" customWidth="1"/>
    <col min="303" max="303" width="6.453125" bestFit="1" customWidth="1"/>
    <col min="304" max="304" width="6" bestFit="1" customWidth="1"/>
    <col min="305" max="305" width="5.81640625" bestFit="1" customWidth="1"/>
    <col min="306" max="306" width="6.90625" bestFit="1" customWidth="1"/>
    <col min="307" max="307" width="5.7265625" bestFit="1" customWidth="1"/>
    <col min="308" max="308" width="6.08984375" bestFit="1" customWidth="1"/>
    <col min="309" max="309" width="18.36328125" bestFit="1" customWidth="1"/>
    <col min="310" max="310" width="6.26953125" bestFit="1" customWidth="1"/>
    <col min="311" max="311" width="5.453125" bestFit="1" customWidth="1"/>
    <col min="312" max="312" width="6.453125" bestFit="1" customWidth="1"/>
    <col min="313" max="313" width="5.90625" bestFit="1" customWidth="1"/>
    <col min="314" max="314" width="5.7265625" bestFit="1" customWidth="1"/>
    <col min="315" max="315" width="6.453125" bestFit="1" customWidth="1"/>
    <col min="316" max="316" width="6" bestFit="1" customWidth="1"/>
    <col min="317" max="317" width="5.81640625" bestFit="1" customWidth="1"/>
    <col min="318" max="318" width="6.90625" bestFit="1" customWidth="1"/>
    <col min="319" max="319" width="5.7265625" bestFit="1" customWidth="1"/>
    <col min="320" max="320" width="6.08984375" bestFit="1" customWidth="1"/>
    <col min="321" max="321" width="6.453125" bestFit="1" customWidth="1"/>
    <col min="322" max="322" width="6.26953125" bestFit="1" customWidth="1"/>
    <col min="323" max="323" width="5.453125" bestFit="1" customWidth="1"/>
    <col min="324" max="324" width="6.453125" bestFit="1" customWidth="1"/>
    <col min="325" max="325" width="5.90625" bestFit="1" customWidth="1"/>
    <col min="326" max="326" width="5.7265625" bestFit="1" customWidth="1"/>
    <col min="327" max="327" width="6.453125" bestFit="1" customWidth="1"/>
    <col min="328" max="328" width="6" bestFit="1" customWidth="1"/>
    <col min="329" max="329" width="5.81640625" bestFit="1" customWidth="1"/>
    <col min="330" max="330" width="6.90625" bestFit="1" customWidth="1"/>
    <col min="331" max="331" width="5.7265625" bestFit="1" customWidth="1"/>
    <col min="332" max="332" width="6.08984375" bestFit="1" customWidth="1"/>
    <col min="333" max="333" width="6.453125" bestFit="1" customWidth="1"/>
    <col min="334" max="334" width="6.26953125" bestFit="1" customWidth="1"/>
    <col min="335" max="335" width="5.453125" bestFit="1" customWidth="1"/>
    <col min="336" max="336" width="6.453125" bestFit="1" customWidth="1"/>
    <col min="337" max="337" width="5.90625" bestFit="1" customWidth="1"/>
    <col min="338" max="338" width="5.7265625" bestFit="1" customWidth="1"/>
    <col min="339" max="339" width="6.453125" bestFit="1" customWidth="1"/>
    <col min="340" max="340" width="6" bestFit="1" customWidth="1"/>
    <col min="341" max="341" width="5.81640625" bestFit="1" customWidth="1"/>
    <col min="342" max="342" width="6.90625" bestFit="1" customWidth="1"/>
    <col min="343" max="343" width="5.7265625" bestFit="1" customWidth="1"/>
    <col min="344" max="344" width="6.08984375" bestFit="1" customWidth="1"/>
    <col min="345" max="345" width="6.453125" bestFit="1" customWidth="1"/>
    <col min="346" max="346" width="6.26953125" bestFit="1" customWidth="1"/>
    <col min="347" max="347" width="5.453125" bestFit="1" customWidth="1"/>
    <col min="348" max="348" width="6.453125" bestFit="1" customWidth="1"/>
    <col min="349" max="349" width="5.90625" bestFit="1" customWidth="1"/>
    <col min="350" max="350" width="5.7265625" bestFit="1" customWidth="1"/>
    <col min="351" max="351" width="6.453125" bestFit="1" customWidth="1"/>
    <col min="352" max="352" width="6" bestFit="1" customWidth="1"/>
    <col min="353" max="353" width="5.81640625" bestFit="1" customWidth="1"/>
    <col min="354" max="354" width="6.90625" bestFit="1" customWidth="1"/>
    <col min="355" max="355" width="5.7265625" bestFit="1" customWidth="1"/>
    <col min="356" max="356" width="6.08984375" bestFit="1" customWidth="1"/>
    <col min="357" max="357" width="12.1796875" bestFit="1" customWidth="1"/>
    <col min="358" max="358" width="6.26953125" bestFit="1" customWidth="1"/>
    <col min="359" max="359" width="5.453125" bestFit="1" customWidth="1"/>
    <col min="360" max="360" width="6.453125" bestFit="1" customWidth="1"/>
    <col min="361" max="361" width="5.90625" bestFit="1" customWidth="1"/>
    <col min="362" max="362" width="5.7265625" bestFit="1" customWidth="1"/>
    <col min="363" max="363" width="6.453125" bestFit="1" customWidth="1"/>
    <col min="364" max="364" width="6" bestFit="1" customWidth="1"/>
    <col min="365" max="365" width="5.81640625" bestFit="1" customWidth="1"/>
    <col min="366" max="366" width="6.90625" bestFit="1" customWidth="1"/>
    <col min="367" max="367" width="5.7265625" bestFit="1" customWidth="1"/>
    <col min="368" max="368" width="6.08984375" bestFit="1" customWidth="1"/>
    <col min="369" max="369" width="6.453125" bestFit="1" customWidth="1"/>
    <col min="370" max="370" width="6.26953125" bestFit="1" customWidth="1"/>
    <col min="371" max="371" width="5.453125" bestFit="1" customWidth="1"/>
    <col min="372" max="372" width="6.453125" bestFit="1" customWidth="1"/>
    <col min="373" max="373" width="5.90625" bestFit="1" customWidth="1"/>
    <col min="374" max="374" width="5.7265625" bestFit="1" customWidth="1"/>
    <col min="375" max="375" width="6.453125" bestFit="1" customWidth="1"/>
    <col min="376" max="376" width="6" bestFit="1" customWidth="1"/>
    <col min="377" max="377" width="5.81640625" bestFit="1" customWidth="1"/>
    <col min="378" max="378" width="6.90625" bestFit="1" customWidth="1"/>
    <col min="379" max="379" width="5.7265625" bestFit="1" customWidth="1"/>
    <col min="380" max="380" width="6.08984375" bestFit="1" customWidth="1"/>
    <col min="381" max="381" width="6.453125" bestFit="1" customWidth="1"/>
    <col min="382" max="382" width="6.26953125" bestFit="1" customWidth="1"/>
    <col min="383" max="383" width="5.453125" bestFit="1" customWidth="1"/>
    <col min="384" max="384" width="6.453125" bestFit="1" customWidth="1"/>
    <col min="385" max="385" width="5.90625" bestFit="1" customWidth="1"/>
    <col min="386" max="386" width="5.7265625" bestFit="1" customWidth="1"/>
    <col min="387" max="387" width="6.453125" bestFit="1" customWidth="1"/>
    <col min="388" max="388" width="6" bestFit="1" customWidth="1"/>
    <col min="389" max="389" width="5.81640625" bestFit="1" customWidth="1"/>
    <col min="390" max="390" width="6.90625" bestFit="1" customWidth="1"/>
    <col min="391" max="391" width="5.7265625" bestFit="1" customWidth="1"/>
    <col min="392" max="392" width="6.08984375" bestFit="1" customWidth="1"/>
    <col min="393" max="393" width="6.453125" bestFit="1" customWidth="1"/>
    <col min="394" max="394" width="6.26953125" bestFit="1" customWidth="1"/>
    <col min="395" max="395" width="5.453125" bestFit="1" customWidth="1"/>
    <col min="396" max="396" width="6.453125" bestFit="1" customWidth="1"/>
    <col min="397" max="397" width="5.90625" bestFit="1" customWidth="1"/>
    <col min="398" max="398" width="5.7265625" bestFit="1" customWidth="1"/>
    <col min="399" max="399" width="6.453125" bestFit="1" customWidth="1"/>
    <col min="400" max="400" width="6" bestFit="1" customWidth="1"/>
    <col min="401" max="401" width="5.81640625" bestFit="1" customWidth="1"/>
    <col min="402" max="402" width="6.90625" bestFit="1" customWidth="1"/>
    <col min="403" max="403" width="5.7265625" bestFit="1" customWidth="1"/>
    <col min="404" max="404" width="6.08984375" bestFit="1" customWidth="1"/>
    <col min="405" max="405" width="12.26953125" bestFit="1" customWidth="1"/>
    <col min="406" max="406" width="6.26953125" bestFit="1" customWidth="1"/>
    <col min="407" max="407" width="5.453125" bestFit="1" customWidth="1"/>
    <col min="408" max="408" width="6.453125" bestFit="1" customWidth="1"/>
    <col min="409" max="409" width="5.90625" bestFit="1" customWidth="1"/>
    <col min="410" max="410" width="5.7265625" bestFit="1" customWidth="1"/>
    <col min="411" max="411" width="6.453125" bestFit="1" customWidth="1"/>
    <col min="412" max="412" width="6" bestFit="1" customWidth="1"/>
    <col min="413" max="413" width="5.81640625" bestFit="1" customWidth="1"/>
    <col min="414" max="414" width="6.90625" bestFit="1" customWidth="1"/>
    <col min="415" max="415" width="5.7265625" bestFit="1" customWidth="1"/>
    <col min="416" max="416" width="6.08984375" bestFit="1" customWidth="1"/>
    <col min="417" max="417" width="6.453125" bestFit="1" customWidth="1"/>
    <col min="418" max="418" width="6.26953125" bestFit="1" customWidth="1"/>
    <col min="419" max="419" width="5.453125" bestFit="1" customWidth="1"/>
    <col min="420" max="420" width="6.453125" bestFit="1" customWidth="1"/>
    <col min="421" max="421" width="5.90625" bestFit="1" customWidth="1"/>
    <col min="422" max="422" width="5.7265625" bestFit="1" customWidth="1"/>
    <col min="423" max="423" width="6.453125" bestFit="1" customWidth="1"/>
    <col min="424" max="424" width="6" bestFit="1" customWidth="1"/>
    <col min="425" max="425" width="5.81640625" bestFit="1" customWidth="1"/>
    <col min="426" max="426" width="6.90625" bestFit="1" customWidth="1"/>
    <col min="427" max="427" width="5.7265625" bestFit="1" customWidth="1"/>
    <col min="428" max="428" width="6.08984375" bestFit="1" customWidth="1"/>
    <col min="429" max="429" width="6.453125" bestFit="1" customWidth="1"/>
    <col min="430" max="430" width="6.26953125" bestFit="1" customWidth="1"/>
    <col min="431" max="431" width="5.453125" bestFit="1" customWidth="1"/>
    <col min="432" max="432" width="6.453125" bestFit="1" customWidth="1"/>
    <col min="433" max="433" width="5.90625" bestFit="1" customWidth="1"/>
    <col min="434" max="434" width="5.7265625" bestFit="1" customWidth="1"/>
    <col min="435" max="435" width="6.453125" bestFit="1" customWidth="1"/>
    <col min="436" max="436" width="6" bestFit="1" customWidth="1"/>
    <col min="437" max="437" width="5.81640625" bestFit="1" customWidth="1"/>
    <col min="438" max="438" width="6.90625" bestFit="1" customWidth="1"/>
    <col min="439" max="439" width="5.7265625" bestFit="1" customWidth="1"/>
    <col min="440" max="440" width="6.08984375" bestFit="1" customWidth="1"/>
    <col min="441" max="441" width="6.453125" bestFit="1" customWidth="1"/>
    <col min="442" max="442" width="6.26953125" bestFit="1" customWidth="1"/>
    <col min="443" max="443" width="5.453125" bestFit="1" customWidth="1"/>
    <col min="444" max="444" width="6.453125" bestFit="1" customWidth="1"/>
    <col min="445" max="445" width="5.90625" bestFit="1" customWidth="1"/>
    <col min="446" max="446" width="5.7265625" bestFit="1" customWidth="1"/>
    <col min="447" max="447" width="6.453125" bestFit="1" customWidth="1"/>
    <col min="448" max="448" width="6" bestFit="1" customWidth="1"/>
    <col min="449" max="449" width="5.81640625" bestFit="1" customWidth="1"/>
    <col min="450" max="450" width="6.90625" bestFit="1" customWidth="1"/>
    <col min="451" max="451" width="5.7265625" bestFit="1" customWidth="1"/>
    <col min="452" max="452" width="6.08984375" bestFit="1" customWidth="1"/>
    <col min="453" max="453" width="11.7265625" bestFit="1" customWidth="1"/>
    <col min="454" max="454" width="6.26953125" bestFit="1" customWidth="1"/>
    <col min="455" max="455" width="5.453125" bestFit="1" customWidth="1"/>
    <col min="456" max="456" width="6.453125" bestFit="1" customWidth="1"/>
    <col min="457" max="457" width="5.90625" bestFit="1" customWidth="1"/>
    <col min="458" max="458" width="5.7265625" bestFit="1" customWidth="1"/>
    <col min="459" max="459" width="6.453125" bestFit="1" customWidth="1"/>
    <col min="460" max="460" width="6" bestFit="1" customWidth="1"/>
    <col min="461" max="461" width="5.81640625" bestFit="1" customWidth="1"/>
    <col min="462" max="462" width="6.90625" bestFit="1" customWidth="1"/>
    <col min="463" max="463" width="5.7265625" bestFit="1" customWidth="1"/>
    <col min="464" max="464" width="6.08984375" bestFit="1" customWidth="1"/>
    <col min="465" max="465" width="6.453125" bestFit="1" customWidth="1"/>
    <col min="466" max="466" width="6.26953125" bestFit="1" customWidth="1"/>
    <col min="467" max="467" width="5.453125" bestFit="1" customWidth="1"/>
    <col min="468" max="468" width="6.453125" bestFit="1" customWidth="1"/>
    <col min="469" max="469" width="5.90625" bestFit="1" customWidth="1"/>
    <col min="470" max="470" width="5.7265625" bestFit="1" customWidth="1"/>
    <col min="471" max="471" width="6.453125" bestFit="1" customWidth="1"/>
    <col min="472" max="472" width="6" bestFit="1" customWidth="1"/>
    <col min="473" max="473" width="5.81640625" bestFit="1" customWidth="1"/>
    <col min="474" max="474" width="6.90625" bestFit="1" customWidth="1"/>
    <col min="475" max="475" width="5.7265625" bestFit="1" customWidth="1"/>
    <col min="476" max="476" width="6.08984375" bestFit="1" customWidth="1"/>
    <col min="477" max="477" width="6.453125" bestFit="1" customWidth="1"/>
    <col min="478" max="478" width="6.26953125" bestFit="1" customWidth="1"/>
    <col min="479" max="479" width="5.453125" bestFit="1" customWidth="1"/>
    <col min="480" max="480" width="6.453125" bestFit="1" customWidth="1"/>
    <col min="481" max="481" width="5.90625" bestFit="1" customWidth="1"/>
    <col min="482" max="482" width="5.7265625" bestFit="1" customWidth="1"/>
    <col min="483" max="483" width="6.453125" bestFit="1" customWidth="1"/>
    <col min="484" max="484" width="6" bestFit="1" customWidth="1"/>
    <col min="485" max="485" width="5.81640625" bestFit="1" customWidth="1"/>
    <col min="486" max="486" width="6.90625" bestFit="1" customWidth="1"/>
    <col min="487" max="487" width="5.7265625" bestFit="1" customWidth="1"/>
    <col min="488" max="488" width="6.08984375" bestFit="1" customWidth="1"/>
    <col min="489" max="489" width="6.453125" bestFit="1" customWidth="1"/>
    <col min="490" max="490" width="6.26953125" bestFit="1" customWidth="1"/>
    <col min="491" max="491" width="5.453125" bestFit="1" customWidth="1"/>
    <col min="492" max="492" width="6.453125" bestFit="1" customWidth="1"/>
    <col min="493" max="493" width="5.90625" bestFit="1" customWidth="1"/>
    <col min="494" max="494" width="5.7265625" bestFit="1" customWidth="1"/>
    <col min="495" max="495" width="6.453125" bestFit="1" customWidth="1"/>
    <col min="496" max="496" width="6" bestFit="1" customWidth="1"/>
    <col min="497" max="497" width="5.81640625" bestFit="1" customWidth="1"/>
    <col min="498" max="498" width="6.90625" bestFit="1" customWidth="1"/>
    <col min="499" max="499" width="5.7265625" bestFit="1" customWidth="1"/>
    <col min="500" max="500" width="6.08984375" bestFit="1" customWidth="1"/>
    <col min="501" max="501" width="24.7265625" bestFit="1" customWidth="1"/>
    <col min="502" max="502" width="6.26953125" bestFit="1" customWidth="1"/>
    <col min="503" max="503" width="5.453125" bestFit="1" customWidth="1"/>
    <col min="504" max="504" width="6.453125" bestFit="1" customWidth="1"/>
    <col min="505" max="505" width="5.90625" bestFit="1" customWidth="1"/>
    <col min="506" max="506" width="5.7265625" bestFit="1" customWidth="1"/>
    <col min="507" max="507" width="6.453125" bestFit="1" customWidth="1"/>
    <col min="508" max="508" width="6" bestFit="1" customWidth="1"/>
    <col min="509" max="509" width="5.81640625" bestFit="1" customWidth="1"/>
    <col min="510" max="510" width="6.90625" bestFit="1" customWidth="1"/>
    <col min="511" max="511" width="5.7265625" bestFit="1" customWidth="1"/>
    <col min="512" max="512" width="6.08984375" bestFit="1" customWidth="1"/>
    <col min="513" max="513" width="6.453125" bestFit="1" customWidth="1"/>
    <col min="514" max="514" width="6.26953125" bestFit="1" customWidth="1"/>
    <col min="515" max="515" width="5.453125" bestFit="1" customWidth="1"/>
    <col min="516" max="516" width="6.453125" bestFit="1" customWidth="1"/>
    <col min="517" max="517" width="5.90625" bestFit="1" customWidth="1"/>
    <col min="518" max="518" width="5.7265625" bestFit="1" customWidth="1"/>
    <col min="519" max="519" width="6.453125" bestFit="1" customWidth="1"/>
    <col min="520" max="520" width="6" bestFit="1" customWidth="1"/>
    <col min="521" max="521" width="5.81640625" bestFit="1" customWidth="1"/>
    <col min="522" max="522" width="6.90625" bestFit="1" customWidth="1"/>
    <col min="523" max="523" width="5.7265625" bestFit="1" customWidth="1"/>
    <col min="524" max="524" width="6.08984375" bestFit="1" customWidth="1"/>
    <col min="525" max="525" width="6.453125" bestFit="1" customWidth="1"/>
    <col min="526" max="526" width="6.26953125" bestFit="1" customWidth="1"/>
    <col min="527" max="527" width="5.453125" bestFit="1" customWidth="1"/>
    <col min="528" max="528" width="6.453125" bestFit="1" customWidth="1"/>
    <col min="529" max="529" width="5.90625" bestFit="1" customWidth="1"/>
    <col min="530" max="530" width="5.7265625" bestFit="1" customWidth="1"/>
    <col min="531" max="531" width="6.453125" bestFit="1" customWidth="1"/>
    <col min="532" max="532" width="6" bestFit="1" customWidth="1"/>
    <col min="533" max="533" width="5.81640625" bestFit="1" customWidth="1"/>
    <col min="534" max="534" width="6.90625" bestFit="1" customWidth="1"/>
    <col min="535" max="535" width="5.7265625" bestFit="1" customWidth="1"/>
    <col min="536" max="536" width="6.08984375" bestFit="1" customWidth="1"/>
    <col min="537" max="537" width="6.453125" bestFit="1" customWidth="1"/>
    <col min="538" max="538" width="6.26953125" bestFit="1" customWidth="1"/>
    <col min="539" max="539" width="5.453125" bestFit="1" customWidth="1"/>
    <col min="540" max="540" width="6.453125" bestFit="1" customWidth="1"/>
    <col min="541" max="541" width="5.90625" bestFit="1" customWidth="1"/>
    <col min="542" max="542" width="5.7265625" bestFit="1" customWidth="1"/>
    <col min="543" max="543" width="6.453125" bestFit="1" customWidth="1"/>
    <col min="544" max="544" width="6" bestFit="1" customWidth="1"/>
    <col min="545" max="545" width="5.81640625" bestFit="1" customWidth="1"/>
    <col min="546" max="546" width="6.90625" bestFit="1" customWidth="1"/>
    <col min="547" max="547" width="5.7265625" bestFit="1" customWidth="1"/>
    <col min="548" max="548" width="6.08984375" bestFit="1" customWidth="1"/>
    <col min="549" max="549" width="15" bestFit="1" customWidth="1"/>
    <col min="550" max="550" width="6.26953125" bestFit="1" customWidth="1"/>
    <col min="551" max="551" width="5.453125" bestFit="1" customWidth="1"/>
    <col min="552" max="552" width="6.453125" bestFit="1" customWidth="1"/>
    <col min="553" max="553" width="5.90625" bestFit="1" customWidth="1"/>
    <col min="554" max="554" width="5.7265625" bestFit="1" customWidth="1"/>
    <col min="555" max="555" width="6.453125" bestFit="1" customWidth="1"/>
    <col min="556" max="556" width="6" bestFit="1" customWidth="1"/>
    <col min="557" max="557" width="5.81640625" bestFit="1" customWidth="1"/>
    <col min="558" max="558" width="6.90625" bestFit="1" customWidth="1"/>
    <col min="559" max="559" width="5.7265625" bestFit="1" customWidth="1"/>
    <col min="560" max="560" width="6.08984375" bestFit="1" customWidth="1"/>
    <col min="561" max="561" width="6.453125" bestFit="1" customWidth="1"/>
    <col min="562" max="562" width="6.26953125" bestFit="1" customWidth="1"/>
    <col min="563" max="563" width="5.453125" bestFit="1" customWidth="1"/>
    <col min="564" max="564" width="6.453125" bestFit="1" customWidth="1"/>
    <col min="565" max="565" width="5.90625" bestFit="1" customWidth="1"/>
    <col min="566" max="566" width="5.7265625" bestFit="1" customWidth="1"/>
    <col min="567" max="567" width="6.453125" bestFit="1" customWidth="1"/>
    <col min="568" max="568" width="6" bestFit="1" customWidth="1"/>
    <col min="569" max="569" width="5.81640625" bestFit="1" customWidth="1"/>
    <col min="570" max="570" width="6.90625" bestFit="1" customWidth="1"/>
    <col min="571" max="571" width="5.7265625" bestFit="1" customWidth="1"/>
    <col min="572" max="572" width="6.08984375" bestFit="1" customWidth="1"/>
    <col min="573" max="573" width="6.453125" bestFit="1" customWidth="1"/>
    <col min="574" max="574" width="6.26953125" bestFit="1" customWidth="1"/>
    <col min="575" max="575" width="5.453125" bestFit="1" customWidth="1"/>
    <col min="576" max="576" width="6.453125" bestFit="1" customWidth="1"/>
    <col min="577" max="577" width="5.90625" bestFit="1" customWidth="1"/>
    <col min="578" max="578" width="5.7265625" bestFit="1" customWidth="1"/>
    <col min="579" max="579" width="6.453125" bestFit="1" customWidth="1"/>
    <col min="580" max="580" width="6" bestFit="1" customWidth="1"/>
    <col min="581" max="581" width="5.81640625" bestFit="1" customWidth="1"/>
    <col min="582" max="582" width="6.90625" bestFit="1" customWidth="1"/>
    <col min="583" max="583" width="5.7265625" bestFit="1" customWidth="1"/>
    <col min="584" max="584" width="6.08984375" bestFit="1" customWidth="1"/>
    <col min="585" max="585" width="6.453125" bestFit="1" customWidth="1"/>
    <col min="586" max="586" width="6.26953125" bestFit="1" customWidth="1"/>
    <col min="587" max="587" width="5.453125" bestFit="1" customWidth="1"/>
    <col min="588" max="588" width="6.453125" bestFit="1" customWidth="1"/>
    <col min="589" max="589" width="5.90625" bestFit="1" customWidth="1"/>
    <col min="590" max="590" width="5.7265625" bestFit="1" customWidth="1"/>
    <col min="591" max="591" width="6.453125" bestFit="1" customWidth="1"/>
    <col min="592" max="592" width="6" bestFit="1" customWidth="1"/>
    <col min="593" max="593" width="5.81640625" bestFit="1" customWidth="1"/>
    <col min="594" max="594" width="6.90625" bestFit="1" customWidth="1"/>
    <col min="595" max="595" width="5.7265625" bestFit="1" customWidth="1"/>
    <col min="596" max="596" width="6.08984375" bestFit="1" customWidth="1"/>
    <col min="597" max="597" width="15.54296875" bestFit="1" customWidth="1"/>
    <col min="598" max="598" width="6.26953125" bestFit="1" customWidth="1"/>
    <col min="599" max="599" width="5.453125" bestFit="1" customWidth="1"/>
    <col min="600" max="600" width="6.453125" bestFit="1" customWidth="1"/>
    <col min="601" max="601" width="5.90625" bestFit="1" customWidth="1"/>
    <col min="602" max="602" width="5.7265625" bestFit="1" customWidth="1"/>
    <col min="603" max="603" width="6.453125" bestFit="1" customWidth="1"/>
    <col min="604" max="604" width="6" bestFit="1" customWidth="1"/>
    <col min="605" max="605" width="5.81640625" bestFit="1" customWidth="1"/>
    <col min="606" max="606" width="6.90625" bestFit="1" customWidth="1"/>
    <col min="607" max="607" width="5.7265625" bestFit="1" customWidth="1"/>
    <col min="608" max="608" width="6.08984375" bestFit="1" customWidth="1"/>
    <col min="609" max="609" width="6.453125" bestFit="1" customWidth="1"/>
    <col min="610" max="610" width="6.26953125" bestFit="1" customWidth="1"/>
    <col min="611" max="611" width="5.453125" bestFit="1" customWidth="1"/>
    <col min="612" max="612" width="6.453125" bestFit="1" customWidth="1"/>
    <col min="613" max="613" width="5.90625" bestFit="1" customWidth="1"/>
    <col min="614" max="614" width="5.7265625" bestFit="1" customWidth="1"/>
    <col min="615" max="615" width="6.453125" bestFit="1" customWidth="1"/>
    <col min="616" max="616" width="6" bestFit="1" customWidth="1"/>
    <col min="617" max="617" width="5.81640625" bestFit="1" customWidth="1"/>
    <col min="618" max="618" width="6.90625" bestFit="1" customWidth="1"/>
    <col min="619" max="619" width="5.7265625" bestFit="1" customWidth="1"/>
    <col min="620" max="620" width="6.08984375" bestFit="1" customWidth="1"/>
    <col min="621" max="621" width="6.453125" bestFit="1" customWidth="1"/>
    <col min="622" max="622" width="6.26953125" bestFit="1" customWidth="1"/>
    <col min="623" max="623" width="5.453125" bestFit="1" customWidth="1"/>
    <col min="624" max="624" width="6.453125" bestFit="1" customWidth="1"/>
    <col min="625" max="625" width="5.90625" bestFit="1" customWidth="1"/>
    <col min="626" max="626" width="5.7265625" bestFit="1" customWidth="1"/>
    <col min="627" max="627" width="6.453125" bestFit="1" customWidth="1"/>
    <col min="628" max="628" width="6" bestFit="1" customWidth="1"/>
    <col min="629" max="629" width="5.81640625" bestFit="1" customWidth="1"/>
    <col min="630" max="630" width="6.90625" bestFit="1" customWidth="1"/>
    <col min="631" max="631" width="5.7265625" bestFit="1" customWidth="1"/>
    <col min="632" max="632" width="6.08984375" bestFit="1" customWidth="1"/>
    <col min="633" max="633" width="6.453125" bestFit="1" customWidth="1"/>
    <col min="634" max="634" width="6.26953125" bestFit="1" customWidth="1"/>
    <col min="635" max="635" width="5.453125" bestFit="1" customWidth="1"/>
    <col min="636" max="636" width="6.453125" bestFit="1" customWidth="1"/>
    <col min="637" max="637" width="5.90625" bestFit="1" customWidth="1"/>
    <col min="638" max="638" width="5.7265625" bestFit="1" customWidth="1"/>
    <col min="639" max="639" width="6.453125" bestFit="1" customWidth="1"/>
    <col min="640" max="640" width="6" bestFit="1" customWidth="1"/>
    <col min="641" max="641" width="5.81640625" bestFit="1" customWidth="1"/>
    <col min="642" max="642" width="6.90625" bestFit="1" customWidth="1"/>
    <col min="643" max="643" width="5.7265625" bestFit="1" customWidth="1"/>
    <col min="644" max="644" width="6.08984375" bestFit="1" customWidth="1"/>
    <col min="645" max="645" width="12" bestFit="1" customWidth="1"/>
    <col min="646" max="646" width="6.26953125" bestFit="1" customWidth="1"/>
    <col min="647" max="647" width="5.453125" bestFit="1" customWidth="1"/>
    <col min="648" max="648" width="6.453125" bestFit="1" customWidth="1"/>
    <col min="649" max="649" width="5.90625" bestFit="1" customWidth="1"/>
    <col min="650" max="650" width="5.7265625" bestFit="1" customWidth="1"/>
    <col min="651" max="651" width="6.453125" bestFit="1" customWidth="1"/>
    <col min="652" max="652" width="6" bestFit="1" customWidth="1"/>
    <col min="653" max="653" width="5.81640625" bestFit="1" customWidth="1"/>
    <col min="654" max="654" width="6.90625" bestFit="1" customWidth="1"/>
    <col min="655" max="655" width="5.7265625" bestFit="1" customWidth="1"/>
    <col min="656" max="656" width="6.08984375" bestFit="1" customWidth="1"/>
    <col min="657" max="657" width="6.453125" bestFit="1" customWidth="1"/>
    <col min="658" max="658" width="6.26953125" bestFit="1" customWidth="1"/>
    <col min="659" max="659" width="5.453125" bestFit="1" customWidth="1"/>
    <col min="660" max="660" width="6.453125" bestFit="1" customWidth="1"/>
    <col min="661" max="661" width="5.90625" bestFit="1" customWidth="1"/>
    <col min="662" max="662" width="5.7265625" bestFit="1" customWidth="1"/>
    <col min="663" max="663" width="6.453125" bestFit="1" customWidth="1"/>
    <col min="664" max="664" width="6" bestFit="1" customWidth="1"/>
    <col min="665" max="665" width="5.81640625" bestFit="1" customWidth="1"/>
    <col min="666" max="666" width="6.90625" bestFit="1" customWidth="1"/>
    <col min="667" max="667" width="5.7265625" bestFit="1" customWidth="1"/>
    <col min="668" max="668" width="6.08984375" bestFit="1" customWidth="1"/>
    <col min="669" max="669" width="6.453125" bestFit="1" customWidth="1"/>
    <col min="670" max="670" width="6.26953125" bestFit="1" customWidth="1"/>
    <col min="671" max="671" width="5.453125" bestFit="1" customWidth="1"/>
    <col min="672" max="672" width="6.453125" bestFit="1" customWidth="1"/>
    <col min="673" max="673" width="5.90625" bestFit="1" customWidth="1"/>
    <col min="674" max="674" width="5.7265625" bestFit="1" customWidth="1"/>
    <col min="675" max="675" width="6.453125" bestFit="1" customWidth="1"/>
    <col min="676" max="676" width="6" bestFit="1" customWidth="1"/>
    <col min="677" max="677" width="5.81640625" bestFit="1" customWidth="1"/>
    <col min="678" max="678" width="6.90625" bestFit="1" customWidth="1"/>
    <col min="679" max="679" width="5.7265625" bestFit="1" customWidth="1"/>
    <col min="680" max="680" width="6.08984375" bestFit="1" customWidth="1"/>
    <col min="681" max="681" width="6.453125" bestFit="1" customWidth="1"/>
    <col min="682" max="682" width="6.26953125" bestFit="1" customWidth="1"/>
    <col min="683" max="683" width="5.453125" bestFit="1" customWidth="1"/>
    <col min="684" max="684" width="6.453125" bestFit="1" customWidth="1"/>
    <col min="685" max="685" width="5.90625" bestFit="1" customWidth="1"/>
    <col min="686" max="686" width="5.7265625" bestFit="1" customWidth="1"/>
    <col min="687" max="687" width="6.453125" bestFit="1" customWidth="1"/>
    <col min="688" max="688" width="6" bestFit="1" customWidth="1"/>
    <col min="689" max="689" width="5.81640625" bestFit="1" customWidth="1"/>
    <col min="690" max="690" width="6.90625" bestFit="1" customWidth="1"/>
    <col min="691" max="691" width="5.7265625" bestFit="1" customWidth="1"/>
    <col min="692" max="692" width="6.08984375" bestFit="1" customWidth="1"/>
    <col min="693" max="693" width="8.453125" bestFit="1" customWidth="1"/>
    <col min="694" max="694" width="6.26953125" bestFit="1" customWidth="1"/>
    <col min="695" max="695" width="5.453125" bestFit="1" customWidth="1"/>
    <col min="696" max="696" width="6.453125" bestFit="1" customWidth="1"/>
    <col min="697" max="697" width="5.90625" bestFit="1" customWidth="1"/>
    <col min="698" max="698" width="5.7265625" bestFit="1" customWidth="1"/>
    <col min="699" max="699" width="6.453125" bestFit="1" customWidth="1"/>
    <col min="700" max="700" width="6" bestFit="1" customWidth="1"/>
    <col min="701" max="701" width="5.81640625" bestFit="1" customWidth="1"/>
    <col min="702" max="702" width="6.90625" bestFit="1" customWidth="1"/>
    <col min="703" max="703" width="5.7265625" bestFit="1" customWidth="1"/>
    <col min="704" max="704" width="6.08984375" bestFit="1" customWidth="1"/>
    <col min="705" max="705" width="6.453125" bestFit="1" customWidth="1"/>
    <col min="706" max="706" width="6.26953125" bestFit="1" customWidth="1"/>
    <col min="707" max="707" width="5.453125" bestFit="1" customWidth="1"/>
    <col min="708" max="708" width="6.453125" bestFit="1" customWidth="1"/>
    <col min="709" max="709" width="5.90625" bestFit="1" customWidth="1"/>
    <col min="710" max="710" width="5.7265625" bestFit="1" customWidth="1"/>
    <col min="711" max="711" width="6.453125" bestFit="1" customWidth="1"/>
    <col min="712" max="712" width="6" bestFit="1" customWidth="1"/>
    <col min="713" max="713" width="5.81640625" bestFit="1" customWidth="1"/>
    <col min="714" max="714" width="6.90625" bestFit="1" customWidth="1"/>
    <col min="715" max="715" width="5.7265625" bestFit="1" customWidth="1"/>
    <col min="716" max="716" width="6.08984375" bestFit="1" customWidth="1"/>
    <col min="717" max="717" width="6.453125" bestFit="1" customWidth="1"/>
    <col min="718" max="718" width="6.26953125" bestFit="1" customWidth="1"/>
    <col min="719" max="719" width="5.453125" bestFit="1" customWidth="1"/>
    <col min="720" max="720" width="6.453125" bestFit="1" customWidth="1"/>
    <col min="721" max="721" width="5.90625" bestFit="1" customWidth="1"/>
    <col min="722" max="722" width="5.7265625" bestFit="1" customWidth="1"/>
    <col min="723" max="723" width="6.453125" bestFit="1" customWidth="1"/>
    <col min="724" max="724" width="6" bestFit="1" customWidth="1"/>
    <col min="725" max="725" width="5.81640625" bestFit="1" customWidth="1"/>
    <col min="726" max="726" width="6.90625" bestFit="1" customWidth="1"/>
    <col min="727" max="727" width="5.7265625" bestFit="1" customWidth="1"/>
    <col min="728" max="728" width="6.08984375" bestFit="1" customWidth="1"/>
    <col min="729" max="729" width="6.453125" bestFit="1" customWidth="1"/>
    <col min="730" max="730" width="6.26953125" bestFit="1" customWidth="1"/>
    <col min="731" max="731" width="5.453125" bestFit="1" customWidth="1"/>
    <col min="732" max="732" width="6.453125" bestFit="1" customWidth="1"/>
    <col min="733" max="733" width="5.90625" bestFit="1" customWidth="1"/>
    <col min="734" max="734" width="5.7265625" bestFit="1" customWidth="1"/>
    <col min="735" max="735" width="6.453125" bestFit="1" customWidth="1"/>
    <col min="736" max="736" width="6" bestFit="1" customWidth="1"/>
    <col min="737" max="737" width="5.81640625" bestFit="1" customWidth="1"/>
    <col min="738" max="738" width="6.90625" bestFit="1" customWidth="1"/>
    <col min="739" max="739" width="5.7265625" bestFit="1" customWidth="1"/>
    <col min="740" max="740" width="6.08984375" bestFit="1" customWidth="1"/>
    <col min="741" max="741" width="19.26953125" bestFit="1" customWidth="1"/>
    <col min="742" max="742" width="6.26953125" bestFit="1" customWidth="1"/>
    <col min="743" max="743" width="6.08984375" bestFit="1" customWidth="1"/>
    <col min="744" max="744" width="6.453125" bestFit="1" customWidth="1"/>
    <col min="745" max="746" width="6.08984375" bestFit="1" customWidth="1"/>
    <col min="747" max="747" width="6.453125" bestFit="1" customWidth="1"/>
    <col min="748" max="749" width="6.08984375" bestFit="1" customWidth="1"/>
    <col min="750" max="750" width="6.90625" bestFit="1" customWidth="1"/>
    <col min="751" max="752" width="6.08984375" bestFit="1" customWidth="1"/>
    <col min="753" max="753" width="6.453125" bestFit="1" customWidth="1"/>
    <col min="754" max="754" width="6.26953125" bestFit="1" customWidth="1"/>
    <col min="755" max="755" width="6.08984375" bestFit="1" customWidth="1"/>
    <col min="756" max="756" width="6.453125" bestFit="1" customWidth="1"/>
    <col min="757" max="758" width="6.08984375" bestFit="1" customWidth="1"/>
    <col min="759" max="759" width="6.453125" bestFit="1" customWidth="1"/>
    <col min="760" max="761" width="6.08984375" bestFit="1" customWidth="1"/>
    <col min="762" max="762" width="6.90625" bestFit="1" customWidth="1"/>
    <col min="763" max="764" width="6.08984375" bestFit="1" customWidth="1"/>
    <col min="765" max="765" width="6.453125" bestFit="1" customWidth="1"/>
    <col min="766" max="766" width="6.26953125" bestFit="1" customWidth="1"/>
    <col min="767" max="767" width="6.08984375" bestFit="1" customWidth="1"/>
    <col min="768" max="768" width="6.453125" bestFit="1" customWidth="1"/>
    <col min="769" max="770" width="6.08984375" bestFit="1" customWidth="1"/>
    <col min="771" max="771" width="6.453125" bestFit="1" customWidth="1"/>
    <col min="772" max="773" width="6.08984375" bestFit="1" customWidth="1"/>
    <col min="774" max="774" width="6.90625" bestFit="1" customWidth="1"/>
    <col min="775" max="776" width="6.08984375" bestFit="1" customWidth="1"/>
    <col min="777" max="777" width="6.453125" bestFit="1" customWidth="1"/>
    <col min="778" max="778" width="6.26953125" bestFit="1" customWidth="1"/>
    <col min="779" max="779" width="6.08984375" bestFit="1" customWidth="1"/>
    <col min="780" max="780" width="6.453125" bestFit="1" customWidth="1"/>
    <col min="781" max="782" width="6.08984375" bestFit="1" customWidth="1"/>
    <col min="783" max="783" width="6.453125" bestFit="1" customWidth="1"/>
    <col min="784" max="785" width="6.08984375" bestFit="1" customWidth="1"/>
    <col min="786" max="786" width="6.90625" bestFit="1" customWidth="1"/>
    <col min="787" max="788" width="6.08984375" bestFit="1" customWidth="1"/>
    <col min="789" max="789" width="14.08984375" bestFit="1" customWidth="1"/>
    <col min="790" max="790" width="6.26953125" bestFit="1" customWidth="1"/>
    <col min="791" max="791" width="5.453125" bestFit="1" customWidth="1"/>
    <col min="792" max="792" width="6.453125" bestFit="1" customWidth="1"/>
    <col min="793" max="793" width="5.90625" bestFit="1" customWidth="1"/>
    <col min="794" max="794" width="5.7265625" bestFit="1" customWidth="1"/>
    <col min="795" max="795" width="6.453125" bestFit="1" customWidth="1"/>
    <col min="796" max="796" width="6" bestFit="1" customWidth="1"/>
    <col min="797" max="797" width="5.81640625" bestFit="1" customWidth="1"/>
    <col min="798" max="798" width="6.90625" bestFit="1" customWidth="1"/>
    <col min="799" max="799" width="5.7265625" bestFit="1" customWidth="1"/>
    <col min="800" max="800" width="6.08984375" bestFit="1" customWidth="1"/>
    <col min="801" max="801" width="6.453125" bestFit="1" customWidth="1"/>
    <col min="802" max="802" width="6.26953125" bestFit="1" customWidth="1"/>
    <col min="803" max="803" width="5.453125" bestFit="1" customWidth="1"/>
    <col min="804" max="804" width="6.453125" bestFit="1" customWidth="1"/>
    <col min="805" max="805" width="5.90625" bestFit="1" customWidth="1"/>
    <col min="806" max="806" width="5.7265625" bestFit="1" customWidth="1"/>
    <col min="807" max="807" width="6.453125" bestFit="1" customWidth="1"/>
    <col min="808" max="808" width="6" bestFit="1" customWidth="1"/>
    <col min="809" max="809" width="5.81640625" bestFit="1" customWidth="1"/>
    <col min="810" max="810" width="6.90625" bestFit="1" customWidth="1"/>
    <col min="811" max="811" width="5.7265625" bestFit="1" customWidth="1"/>
    <col min="812" max="812" width="6.08984375" bestFit="1" customWidth="1"/>
    <col min="813" max="813" width="6.453125" bestFit="1" customWidth="1"/>
    <col min="814" max="814" width="6.26953125" bestFit="1" customWidth="1"/>
    <col min="815" max="815" width="5.453125" bestFit="1" customWidth="1"/>
    <col min="816" max="816" width="6.453125" bestFit="1" customWidth="1"/>
    <col min="817" max="817" width="5.90625" bestFit="1" customWidth="1"/>
    <col min="818" max="818" width="5.7265625" bestFit="1" customWidth="1"/>
    <col min="819" max="819" width="6.453125" bestFit="1" customWidth="1"/>
    <col min="820" max="820" width="6" bestFit="1" customWidth="1"/>
    <col min="821" max="821" width="5.81640625" bestFit="1" customWidth="1"/>
    <col min="822" max="822" width="6.90625" bestFit="1" customWidth="1"/>
    <col min="823" max="823" width="5.7265625" bestFit="1" customWidth="1"/>
    <col min="824" max="824" width="6.08984375" bestFit="1" customWidth="1"/>
    <col min="825" max="825" width="6.453125" bestFit="1" customWidth="1"/>
    <col min="826" max="826" width="6.26953125" bestFit="1" customWidth="1"/>
    <col min="827" max="827" width="5.453125" bestFit="1" customWidth="1"/>
    <col min="828" max="828" width="6.453125" bestFit="1" customWidth="1"/>
    <col min="829" max="829" width="5.90625" bestFit="1" customWidth="1"/>
    <col min="830" max="830" width="5.7265625" bestFit="1" customWidth="1"/>
    <col min="831" max="831" width="6.453125" bestFit="1" customWidth="1"/>
    <col min="832" max="832" width="6" bestFit="1" customWidth="1"/>
    <col min="833" max="833" width="5.81640625" bestFit="1" customWidth="1"/>
    <col min="834" max="834" width="6.90625" bestFit="1" customWidth="1"/>
    <col min="835" max="835" width="5.7265625" bestFit="1" customWidth="1"/>
    <col min="836" max="836" width="6.08984375" bestFit="1" customWidth="1"/>
    <col min="837" max="837" width="10.54296875" bestFit="1" customWidth="1"/>
    <col min="838" max="838" width="6.26953125" bestFit="1" customWidth="1"/>
    <col min="839" max="839" width="5.453125" bestFit="1" customWidth="1"/>
    <col min="840" max="840" width="6.453125" bestFit="1" customWidth="1"/>
    <col min="841" max="841" width="5.90625" bestFit="1" customWidth="1"/>
    <col min="842" max="842" width="5.7265625" bestFit="1" customWidth="1"/>
    <col min="843" max="843" width="6.453125" bestFit="1" customWidth="1"/>
    <col min="844" max="844" width="6" bestFit="1" customWidth="1"/>
    <col min="845" max="845" width="5.81640625" bestFit="1" customWidth="1"/>
    <col min="846" max="846" width="6.90625" bestFit="1" customWidth="1"/>
    <col min="847" max="847" width="5.7265625" bestFit="1" customWidth="1"/>
    <col min="848" max="848" width="6.08984375" bestFit="1" customWidth="1"/>
    <col min="849" max="849" width="6.453125" bestFit="1" customWidth="1"/>
    <col min="850" max="850" width="6.26953125" bestFit="1" customWidth="1"/>
    <col min="851" max="851" width="5.453125" bestFit="1" customWidth="1"/>
    <col min="852" max="852" width="6.453125" bestFit="1" customWidth="1"/>
    <col min="853" max="853" width="5.90625" bestFit="1" customWidth="1"/>
    <col min="854" max="854" width="5.7265625" bestFit="1" customWidth="1"/>
    <col min="855" max="855" width="6.453125" bestFit="1" customWidth="1"/>
    <col min="856" max="856" width="6" bestFit="1" customWidth="1"/>
    <col min="857" max="857" width="5.81640625" bestFit="1" customWidth="1"/>
    <col min="858" max="858" width="6.90625" bestFit="1" customWidth="1"/>
    <col min="859" max="859" width="5.7265625" bestFit="1" customWidth="1"/>
    <col min="860" max="860" width="6.08984375" bestFit="1" customWidth="1"/>
    <col min="861" max="861" width="6.453125" bestFit="1" customWidth="1"/>
    <col min="862" max="862" width="6.26953125" bestFit="1" customWidth="1"/>
    <col min="863" max="863" width="5.453125" bestFit="1" customWidth="1"/>
    <col min="864" max="864" width="6.453125" bestFit="1" customWidth="1"/>
    <col min="865" max="865" width="5.90625" bestFit="1" customWidth="1"/>
    <col min="866" max="866" width="5.7265625" bestFit="1" customWidth="1"/>
    <col min="867" max="867" width="6.453125" bestFit="1" customWidth="1"/>
    <col min="868" max="868" width="6" bestFit="1" customWidth="1"/>
    <col min="869" max="869" width="5.81640625" bestFit="1" customWidth="1"/>
    <col min="870" max="870" width="6.90625" bestFit="1" customWidth="1"/>
    <col min="871" max="871" width="5.7265625" bestFit="1" customWidth="1"/>
    <col min="872" max="872" width="6.08984375" bestFit="1" customWidth="1"/>
    <col min="873" max="873" width="6.453125" bestFit="1" customWidth="1"/>
    <col min="874" max="874" width="6.26953125" bestFit="1" customWidth="1"/>
    <col min="875" max="875" width="5.453125" bestFit="1" customWidth="1"/>
    <col min="876" max="876" width="6.453125" bestFit="1" customWidth="1"/>
    <col min="877" max="877" width="5.90625" bestFit="1" customWidth="1"/>
    <col min="878" max="878" width="5.7265625" bestFit="1" customWidth="1"/>
    <col min="879" max="879" width="6.453125" bestFit="1" customWidth="1"/>
    <col min="880" max="880" width="6" bestFit="1" customWidth="1"/>
    <col min="881" max="881" width="5.81640625" bestFit="1" customWidth="1"/>
    <col min="882" max="882" width="6.90625" bestFit="1" customWidth="1"/>
    <col min="883" max="883" width="5.7265625" bestFit="1" customWidth="1"/>
    <col min="884" max="884" width="6.08984375" bestFit="1" customWidth="1"/>
    <col min="885" max="885" width="8.1796875" bestFit="1" customWidth="1"/>
    <col min="886" max="886" width="6.26953125" bestFit="1" customWidth="1"/>
    <col min="887" max="887" width="5.453125" bestFit="1" customWidth="1"/>
    <col min="888" max="888" width="6.453125" bestFit="1" customWidth="1"/>
    <col min="889" max="889" width="5.90625" bestFit="1" customWidth="1"/>
    <col min="890" max="890" width="5.7265625" bestFit="1" customWidth="1"/>
    <col min="891" max="891" width="6.453125" bestFit="1" customWidth="1"/>
    <col min="892" max="892" width="6" bestFit="1" customWidth="1"/>
    <col min="893" max="893" width="5.81640625" bestFit="1" customWidth="1"/>
    <col min="894" max="894" width="6.90625" bestFit="1" customWidth="1"/>
    <col min="895" max="895" width="5.7265625" bestFit="1" customWidth="1"/>
    <col min="896" max="896" width="6.08984375" bestFit="1" customWidth="1"/>
    <col min="897" max="897" width="6.453125" bestFit="1" customWidth="1"/>
    <col min="898" max="898" width="6.26953125" bestFit="1" customWidth="1"/>
    <col min="899" max="899" width="5.453125" bestFit="1" customWidth="1"/>
    <col min="900" max="900" width="6.453125" bestFit="1" customWidth="1"/>
    <col min="901" max="901" width="5.90625" bestFit="1" customWidth="1"/>
    <col min="902" max="902" width="5.7265625" bestFit="1" customWidth="1"/>
    <col min="903" max="903" width="6.453125" bestFit="1" customWidth="1"/>
    <col min="904" max="904" width="6" bestFit="1" customWidth="1"/>
    <col min="905" max="905" width="5.81640625" bestFit="1" customWidth="1"/>
    <col min="906" max="906" width="6.90625" bestFit="1" customWidth="1"/>
    <col min="907" max="907" width="5.7265625" bestFit="1" customWidth="1"/>
    <col min="908" max="908" width="6.08984375" bestFit="1" customWidth="1"/>
    <col min="909" max="909" width="6.453125" bestFit="1" customWidth="1"/>
    <col min="910" max="910" width="6.26953125" bestFit="1" customWidth="1"/>
    <col min="911" max="911" width="5.453125" bestFit="1" customWidth="1"/>
    <col min="912" max="912" width="6.453125" bestFit="1" customWidth="1"/>
    <col min="913" max="913" width="5.90625" bestFit="1" customWidth="1"/>
    <col min="914" max="914" width="5.7265625" bestFit="1" customWidth="1"/>
    <col min="915" max="915" width="6.453125" bestFit="1" customWidth="1"/>
    <col min="916" max="916" width="6" bestFit="1" customWidth="1"/>
    <col min="917" max="917" width="5.81640625" bestFit="1" customWidth="1"/>
    <col min="918" max="918" width="6.90625" bestFit="1" customWidth="1"/>
    <col min="919" max="919" width="5.7265625" bestFit="1" customWidth="1"/>
    <col min="920" max="920" width="6.08984375" bestFit="1" customWidth="1"/>
    <col min="921" max="921" width="6.453125" bestFit="1" customWidth="1"/>
    <col min="922" max="922" width="6.26953125" bestFit="1" customWidth="1"/>
    <col min="923" max="923" width="5.453125" bestFit="1" customWidth="1"/>
    <col min="924" max="924" width="6.453125" bestFit="1" customWidth="1"/>
    <col min="925" max="925" width="5.90625" bestFit="1" customWidth="1"/>
    <col min="926" max="926" width="5.7265625" bestFit="1" customWidth="1"/>
    <col min="927" max="927" width="6.453125" bestFit="1" customWidth="1"/>
    <col min="928" max="928" width="6" bestFit="1" customWidth="1"/>
    <col min="929" max="929" width="5.81640625" bestFit="1" customWidth="1"/>
    <col min="930" max="930" width="6.90625" bestFit="1" customWidth="1"/>
    <col min="931" max="931" width="5.7265625" bestFit="1" customWidth="1"/>
    <col min="932" max="932" width="6.08984375" bestFit="1" customWidth="1"/>
    <col min="933" max="933" width="12" bestFit="1" customWidth="1"/>
    <col min="934" max="934" width="6.26953125" bestFit="1" customWidth="1"/>
    <col min="935" max="935" width="5.453125" bestFit="1" customWidth="1"/>
    <col min="936" max="936" width="6.453125" bestFit="1" customWidth="1"/>
    <col min="937" max="937" width="5.90625" bestFit="1" customWidth="1"/>
    <col min="938" max="938" width="5.7265625" bestFit="1" customWidth="1"/>
    <col min="939" max="939" width="6.453125" bestFit="1" customWidth="1"/>
    <col min="940" max="940" width="6" bestFit="1" customWidth="1"/>
    <col min="941" max="941" width="5.81640625" bestFit="1" customWidth="1"/>
    <col min="942" max="942" width="6.90625" bestFit="1" customWidth="1"/>
    <col min="943" max="943" width="5.7265625" bestFit="1" customWidth="1"/>
    <col min="944" max="944" width="6.08984375" bestFit="1" customWidth="1"/>
    <col min="945" max="945" width="6.453125" bestFit="1" customWidth="1"/>
    <col min="946" max="946" width="6.26953125" bestFit="1" customWidth="1"/>
    <col min="947" max="947" width="5.453125" bestFit="1" customWidth="1"/>
    <col min="948" max="948" width="6.453125" bestFit="1" customWidth="1"/>
    <col min="949" max="949" width="5.90625" bestFit="1" customWidth="1"/>
    <col min="950" max="950" width="5.7265625" bestFit="1" customWidth="1"/>
    <col min="951" max="951" width="6.453125" bestFit="1" customWidth="1"/>
    <col min="952" max="952" width="6" bestFit="1" customWidth="1"/>
    <col min="953" max="953" width="5.81640625" bestFit="1" customWidth="1"/>
    <col min="954" max="954" width="6.90625" bestFit="1" customWidth="1"/>
    <col min="955" max="955" width="5.7265625" bestFit="1" customWidth="1"/>
    <col min="956" max="956" width="6.08984375" bestFit="1" customWidth="1"/>
    <col min="957" max="957" width="6.453125" bestFit="1" customWidth="1"/>
    <col min="958" max="958" width="6.26953125" bestFit="1" customWidth="1"/>
    <col min="959" max="959" width="5.453125" bestFit="1" customWidth="1"/>
    <col min="960" max="960" width="6.453125" bestFit="1" customWidth="1"/>
    <col min="961" max="961" width="5.90625" bestFit="1" customWidth="1"/>
    <col min="962" max="962" width="5.7265625" bestFit="1" customWidth="1"/>
    <col min="963" max="963" width="6.453125" bestFit="1" customWidth="1"/>
    <col min="964" max="964" width="6" bestFit="1" customWidth="1"/>
    <col min="965" max="965" width="5.81640625" bestFit="1" customWidth="1"/>
    <col min="966" max="966" width="6.90625" bestFit="1" customWidth="1"/>
    <col min="967" max="967" width="5.7265625" bestFit="1" customWidth="1"/>
    <col min="968" max="968" width="6.08984375" bestFit="1" customWidth="1"/>
    <col min="969" max="969" width="6.453125" bestFit="1" customWidth="1"/>
    <col min="970" max="970" width="6.26953125" bestFit="1" customWidth="1"/>
    <col min="971" max="971" width="5.453125" bestFit="1" customWidth="1"/>
    <col min="972" max="972" width="6.453125" bestFit="1" customWidth="1"/>
    <col min="973" max="973" width="5.90625" bestFit="1" customWidth="1"/>
    <col min="974" max="974" width="5.7265625" bestFit="1" customWidth="1"/>
    <col min="975" max="975" width="6.453125" bestFit="1" customWidth="1"/>
    <col min="976" max="976" width="6" bestFit="1" customWidth="1"/>
    <col min="977" max="977" width="5.81640625" bestFit="1" customWidth="1"/>
    <col min="978" max="978" width="6.90625" bestFit="1" customWidth="1"/>
    <col min="979" max="979" width="5.7265625" bestFit="1" customWidth="1"/>
    <col min="980" max="980" width="6.08984375" bestFit="1" customWidth="1"/>
    <col min="981" max="981" width="11.36328125" bestFit="1" customWidth="1"/>
    <col min="982" max="982" width="6.26953125" bestFit="1" customWidth="1"/>
    <col min="983" max="983" width="5.453125" bestFit="1" customWidth="1"/>
    <col min="984" max="984" width="6.453125" bestFit="1" customWidth="1"/>
    <col min="985" max="985" width="5.90625" bestFit="1" customWidth="1"/>
    <col min="986" max="986" width="5.7265625" bestFit="1" customWidth="1"/>
    <col min="987" max="987" width="6.453125" bestFit="1" customWidth="1"/>
    <col min="988" max="988" width="6" bestFit="1" customWidth="1"/>
    <col min="989" max="989" width="5.81640625" bestFit="1" customWidth="1"/>
    <col min="990" max="990" width="6.90625" bestFit="1" customWidth="1"/>
    <col min="991" max="991" width="5.7265625" bestFit="1" customWidth="1"/>
    <col min="992" max="992" width="6.08984375" bestFit="1" customWidth="1"/>
    <col min="993" max="993" width="6.453125" bestFit="1" customWidth="1"/>
    <col min="994" max="994" width="6.26953125" bestFit="1" customWidth="1"/>
    <col min="995" max="995" width="5.453125" bestFit="1" customWidth="1"/>
    <col min="996" max="996" width="6.453125" bestFit="1" customWidth="1"/>
    <col min="997" max="997" width="5.90625" bestFit="1" customWidth="1"/>
    <col min="998" max="998" width="5.7265625" bestFit="1" customWidth="1"/>
    <col min="999" max="999" width="6.453125" bestFit="1" customWidth="1"/>
    <col min="1000" max="1000" width="6" bestFit="1" customWidth="1"/>
    <col min="1001" max="1001" width="5.81640625" bestFit="1" customWidth="1"/>
    <col min="1002" max="1002" width="6.90625" bestFit="1" customWidth="1"/>
    <col min="1003" max="1003" width="5.7265625" bestFit="1" customWidth="1"/>
    <col min="1004" max="1004" width="6.08984375" bestFit="1" customWidth="1"/>
    <col min="1005" max="1005" width="6.453125" bestFit="1" customWidth="1"/>
    <col min="1006" max="1006" width="6.26953125" bestFit="1" customWidth="1"/>
    <col min="1007" max="1007" width="5.453125" bestFit="1" customWidth="1"/>
    <col min="1008" max="1008" width="6.453125" bestFit="1" customWidth="1"/>
    <col min="1009" max="1009" width="5.90625" bestFit="1" customWidth="1"/>
    <col min="1010" max="1010" width="5.7265625" bestFit="1" customWidth="1"/>
    <col min="1011" max="1011" width="6.453125" bestFit="1" customWidth="1"/>
    <col min="1012" max="1012" width="6" bestFit="1" customWidth="1"/>
    <col min="1013" max="1013" width="5.81640625" bestFit="1" customWidth="1"/>
    <col min="1014" max="1014" width="6.90625" bestFit="1" customWidth="1"/>
    <col min="1015" max="1015" width="5.7265625" bestFit="1" customWidth="1"/>
    <col min="1016" max="1016" width="6.08984375" bestFit="1" customWidth="1"/>
    <col min="1017" max="1017" width="6.453125" bestFit="1" customWidth="1"/>
    <col min="1018" max="1018" width="6.26953125" bestFit="1" customWidth="1"/>
    <col min="1019" max="1019" width="5.453125" bestFit="1" customWidth="1"/>
    <col min="1020" max="1020" width="6.453125" bestFit="1" customWidth="1"/>
    <col min="1021" max="1021" width="5.90625" bestFit="1" customWidth="1"/>
    <col min="1022" max="1022" width="5.7265625" bestFit="1" customWidth="1"/>
    <col min="1023" max="1023" width="6.453125" bestFit="1" customWidth="1"/>
    <col min="1024" max="1024" width="6" bestFit="1" customWidth="1"/>
    <col min="1025" max="1025" width="5.81640625" bestFit="1" customWidth="1"/>
    <col min="1026" max="1026" width="6.90625" bestFit="1" customWidth="1"/>
    <col min="1027" max="1027" width="5.7265625" bestFit="1" customWidth="1"/>
    <col min="1028" max="1028" width="6.08984375" bestFit="1" customWidth="1"/>
    <col min="1029" max="1029" width="15.26953125" bestFit="1" customWidth="1"/>
    <col min="1030" max="1030" width="6.26953125" bestFit="1" customWidth="1"/>
    <col min="1031" max="1031" width="5.453125" bestFit="1" customWidth="1"/>
    <col min="1032" max="1032" width="6.453125" bestFit="1" customWidth="1"/>
    <col min="1033" max="1033" width="5.90625" bestFit="1" customWidth="1"/>
    <col min="1034" max="1034" width="5.7265625" bestFit="1" customWidth="1"/>
    <col min="1035" max="1035" width="6.453125" bestFit="1" customWidth="1"/>
    <col min="1036" max="1036" width="6" bestFit="1" customWidth="1"/>
    <col min="1037" max="1037" width="5.81640625" bestFit="1" customWidth="1"/>
    <col min="1038" max="1038" width="6.90625" bestFit="1" customWidth="1"/>
    <col min="1039" max="1039" width="5.7265625" bestFit="1" customWidth="1"/>
    <col min="1040" max="1040" width="6.08984375" bestFit="1" customWidth="1"/>
    <col min="1041" max="1041" width="6.453125" bestFit="1" customWidth="1"/>
    <col min="1042" max="1042" width="6.26953125" bestFit="1" customWidth="1"/>
    <col min="1043" max="1043" width="5.453125" bestFit="1" customWidth="1"/>
    <col min="1044" max="1044" width="6.453125" bestFit="1" customWidth="1"/>
    <col min="1045" max="1045" width="5.90625" bestFit="1" customWidth="1"/>
    <col min="1046" max="1046" width="5.7265625" bestFit="1" customWidth="1"/>
    <col min="1047" max="1047" width="6.453125" bestFit="1" customWidth="1"/>
    <col min="1048" max="1048" width="6" bestFit="1" customWidth="1"/>
    <col min="1049" max="1049" width="5.81640625" bestFit="1" customWidth="1"/>
    <col min="1050" max="1050" width="6.90625" bestFit="1" customWidth="1"/>
    <col min="1051" max="1051" width="5.7265625" bestFit="1" customWidth="1"/>
    <col min="1052" max="1052" width="6.08984375" bestFit="1" customWidth="1"/>
    <col min="1053" max="1053" width="6.453125" bestFit="1" customWidth="1"/>
    <col min="1054" max="1054" width="6.26953125" bestFit="1" customWidth="1"/>
    <col min="1055" max="1055" width="5.453125" bestFit="1" customWidth="1"/>
    <col min="1056" max="1056" width="6.453125" bestFit="1" customWidth="1"/>
    <col min="1057" max="1057" width="5.90625" bestFit="1" customWidth="1"/>
    <col min="1058" max="1058" width="5.7265625" bestFit="1" customWidth="1"/>
    <col min="1059" max="1059" width="6.453125" bestFit="1" customWidth="1"/>
    <col min="1060" max="1060" width="6" bestFit="1" customWidth="1"/>
    <col min="1061" max="1061" width="5.81640625" bestFit="1" customWidth="1"/>
    <col min="1062" max="1062" width="6.90625" bestFit="1" customWidth="1"/>
    <col min="1063" max="1063" width="5.7265625" bestFit="1" customWidth="1"/>
    <col min="1064" max="1064" width="6.08984375" bestFit="1" customWidth="1"/>
    <col min="1065" max="1065" width="6.453125" bestFit="1" customWidth="1"/>
    <col min="1066" max="1066" width="6.26953125" bestFit="1" customWidth="1"/>
    <col min="1067" max="1067" width="5.453125" bestFit="1" customWidth="1"/>
    <col min="1068" max="1068" width="6.453125" bestFit="1" customWidth="1"/>
    <col min="1069" max="1069" width="5.90625" bestFit="1" customWidth="1"/>
    <col min="1070" max="1070" width="5.7265625" bestFit="1" customWidth="1"/>
    <col min="1071" max="1071" width="6.453125" bestFit="1" customWidth="1"/>
    <col min="1072" max="1072" width="6" bestFit="1" customWidth="1"/>
    <col min="1073" max="1073" width="5.81640625" bestFit="1" customWidth="1"/>
    <col min="1074" max="1074" width="6.90625" bestFit="1" customWidth="1"/>
    <col min="1075" max="1075" width="5.7265625" bestFit="1" customWidth="1"/>
    <col min="1076" max="1076" width="6.08984375" bestFit="1" customWidth="1"/>
    <col min="1077" max="1077" width="12.54296875" bestFit="1" customWidth="1"/>
    <col min="1078" max="1078" width="6.26953125" bestFit="1" customWidth="1"/>
    <col min="1079" max="1079" width="6.08984375" bestFit="1" customWidth="1"/>
    <col min="1080" max="1080" width="6.453125" bestFit="1" customWidth="1"/>
    <col min="1081" max="1082" width="6.08984375" bestFit="1" customWidth="1"/>
    <col min="1083" max="1083" width="6.453125" bestFit="1" customWidth="1"/>
    <col min="1084" max="1085" width="6.08984375" bestFit="1" customWidth="1"/>
    <col min="1086" max="1086" width="6.90625" bestFit="1" customWidth="1"/>
    <col min="1087" max="1088" width="6.08984375" bestFit="1" customWidth="1"/>
    <col min="1089" max="1089" width="6.453125" bestFit="1" customWidth="1"/>
    <col min="1090" max="1090" width="6.26953125" bestFit="1" customWidth="1"/>
    <col min="1091" max="1091" width="6.08984375" bestFit="1" customWidth="1"/>
    <col min="1092" max="1092" width="6.453125" bestFit="1" customWidth="1"/>
    <col min="1093" max="1094" width="6.08984375" bestFit="1" customWidth="1"/>
    <col min="1095" max="1095" width="6.453125" bestFit="1" customWidth="1"/>
    <col min="1096" max="1097" width="6.08984375" bestFit="1" customWidth="1"/>
    <col min="1098" max="1098" width="6.90625" bestFit="1" customWidth="1"/>
    <col min="1099" max="1100" width="6.08984375" bestFit="1" customWidth="1"/>
    <col min="1101" max="1101" width="6.453125" bestFit="1" customWidth="1"/>
    <col min="1102" max="1102" width="6.26953125" bestFit="1" customWidth="1"/>
    <col min="1103" max="1103" width="6.08984375" bestFit="1" customWidth="1"/>
    <col min="1104" max="1104" width="6.453125" bestFit="1" customWidth="1"/>
    <col min="1105" max="1106" width="6.08984375" bestFit="1" customWidth="1"/>
    <col min="1107" max="1107" width="6.453125" bestFit="1" customWidth="1"/>
    <col min="1108" max="1109" width="6.08984375" bestFit="1" customWidth="1"/>
    <col min="1110" max="1110" width="6.90625" bestFit="1" customWidth="1"/>
    <col min="1111" max="1112" width="6.08984375" bestFit="1" customWidth="1"/>
    <col min="1113" max="1113" width="6.453125" bestFit="1" customWidth="1"/>
    <col min="1114" max="1114" width="6.26953125" bestFit="1" customWidth="1"/>
    <col min="1115" max="1115" width="6.08984375" bestFit="1" customWidth="1"/>
    <col min="1116" max="1116" width="6.453125" bestFit="1" customWidth="1"/>
    <col min="1117" max="1118" width="6.08984375" bestFit="1" customWidth="1"/>
    <col min="1119" max="1119" width="6.453125" bestFit="1" customWidth="1"/>
    <col min="1120" max="1121" width="6.08984375" bestFit="1" customWidth="1"/>
    <col min="1122" max="1122" width="6.90625" bestFit="1" customWidth="1"/>
    <col min="1123" max="1124" width="6.08984375" bestFit="1" customWidth="1"/>
    <col min="1125" max="1125" width="12.36328125" bestFit="1" customWidth="1"/>
    <col min="1126" max="1126" width="6.26953125" bestFit="1" customWidth="1"/>
    <col min="1127" max="1127" width="5.453125" bestFit="1" customWidth="1"/>
    <col min="1128" max="1128" width="6.453125" bestFit="1" customWidth="1"/>
    <col min="1129" max="1129" width="5.90625" bestFit="1" customWidth="1"/>
    <col min="1130" max="1130" width="5.7265625" bestFit="1" customWidth="1"/>
    <col min="1131" max="1131" width="6.453125" bestFit="1" customWidth="1"/>
    <col min="1132" max="1132" width="6" bestFit="1" customWidth="1"/>
    <col min="1133" max="1133" width="5.81640625" bestFit="1" customWidth="1"/>
    <col min="1134" max="1134" width="6.90625" bestFit="1" customWidth="1"/>
    <col min="1135" max="1135" width="5.7265625" bestFit="1" customWidth="1"/>
    <col min="1136" max="1136" width="6.08984375" bestFit="1" customWidth="1"/>
    <col min="1137" max="1137" width="6.453125" bestFit="1" customWidth="1"/>
    <col min="1138" max="1138" width="6.26953125" bestFit="1" customWidth="1"/>
    <col min="1139" max="1139" width="5.453125" bestFit="1" customWidth="1"/>
    <col min="1140" max="1140" width="6.453125" bestFit="1" customWidth="1"/>
    <col min="1141" max="1141" width="5.90625" bestFit="1" customWidth="1"/>
    <col min="1142" max="1142" width="5.7265625" bestFit="1" customWidth="1"/>
    <col min="1143" max="1143" width="6.453125" bestFit="1" customWidth="1"/>
    <col min="1144" max="1144" width="6" bestFit="1" customWidth="1"/>
    <col min="1145" max="1145" width="5.81640625" bestFit="1" customWidth="1"/>
    <col min="1146" max="1146" width="6.90625" bestFit="1" customWidth="1"/>
    <col min="1147" max="1147" width="5.7265625" bestFit="1" customWidth="1"/>
    <col min="1148" max="1148" width="6.08984375" bestFit="1" customWidth="1"/>
    <col min="1149" max="1149" width="6.453125" bestFit="1" customWidth="1"/>
    <col min="1150" max="1150" width="6.26953125" bestFit="1" customWidth="1"/>
    <col min="1151" max="1151" width="5.453125" bestFit="1" customWidth="1"/>
    <col min="1152" max="1152" width="6.453125" bestFit="1" customWidth="1"/>
    <col min="1153" max="1153" width="5.90625" bestFit="1" customWidth="1"/>
    <col min="1154" max="1154" width="5.7265625" bestFit="1" customWidth="1"/>
    <col min="1155" max="1155" width="6.453125" bestFit="1" customWidth="1"/>
    <col min="1156" max="1156" width="6" bestFit="1" customWidth="1"/>
    <col min="1157" max="1157" width="5.81640625" bestFit="1" customWidth="1"/>
    <col min="1158" max="1158" width="6.90625" bestFit="1" customWidth="1"/>
    <col min="1159" max="1159" width="5.7265625" bestFit="1" customWidth="1"/>
    <col min="1160" max="1160" width="6.08984375" bestFit="1" customWidth="1"/>
    <col min="1161" max="1161" width="6.453125" bestFit="1" customWidth="1"/>
    <col min="1162" max="1162" width="6.26953125" bestFit="1" customWidth="1"/>
    <col min="1163" max="1163" width="5.453125" bestFit="1" customWidth="1"/>
    <col min="1164" max="1164" width="6.453125" bestFit="1" customWidth="1"/>
    <col min="1165" max="1165" width="5.90625" bestFit="1" customWidth="1"/>
    <col min="1166" max="1166" width="5.7265625" bestFit="1" customWidth="1"/>
    <col min="1167" max="1167" width="6.453125" bestFit="1" customWidth="1"/>
    <col min="1168" max="1168" width="6" bestFit="1" customWidth="1"/>
    <col min="1169" max="1169" width="5.81640625" bestFit="1" customWidth="1"/>
    <col min="1170" max="1170" width="6.90625" bestFit="1" customWidth="1"/>
    <col min="1171" max="1171" width="5.7265625" bestFit="1" customWidth="1"/>
    <col min="1172" max="1172" width="6.08984375" bestFit="1" customWidth="1"/>
    <col min="1173" max="1173" width="9.453125" bestFit="1" customWidth="1"/>
    <col min="1174" max="1174" width="6.26953125" bestFit="1" customWidth="1"/>
    <col min="1175" max="1175" width="5.453125" bestFit="1" customWidth="1"/>
    <col min="1176" max="1176" width="6.453125" bestFit="1" customWidth="1"/>
    <col min="1177" max="1177" width="5.90625" bestFit="1" customWidth="1"/>
    <col min="1178" max="1178" width="5.7265625" bestFit="1" customWidth="1"/>
    <col min="1179" max="1179" width="6.453125" bestFit="1" customWidth="1"/>
    <col min="1180" max="1180" width="6" bestFit="1" customWidth="1"/>
    <col min="1181" max="1181" width="5.81640625" bestFit="1" customWidth="1"/>
    <col min="1182" max="1182" width="6.90625" bestFit="1" customWidth="1"/>
    <col min="1183" max="1183" width="5.7265625" bestFit="1" customWidth="1"/>
    <col min="1184" max="1184" width="6.08984375" bestFit="1" customWidth="1"/>
    <col min="1185" max="1185" width="6.453125" bestFit="1" customWidth="1"/>
    <col min="1186" max="1186" width="6.26953125" bestFit="1" customWidth="1"/>
    <col min="1187" max="1187" width="5.453125" bestFit="1" customWidth="1"/>
    <col min="1188" max="1188" width="6.453125" bestFit="1" customWidth="1"/>
    <col min="1189" max="1189" width="5.90625" bestFit="1" customWidth="1"/>
    <col min="1190" max="1190" width="5.7265625" bestFit="1" customWidth="1"/>
    <col min="1191" max="1191" width="6.453125" bestFit="1" customWidth="1"/>
    <col min="1192" max="1192" width="6" bestFit="1" customWidth="1"/>
    <col min="1193" max="1193" width="5.81640625" bestFit="1" customWidth="1"/>
    <col min="1194" max="1194" width="6.90625" bestFit="1" customWidth="1"/>
    <col min="1195" max="1195" width="5.7265625" bestFit="1" customWidth="1"/>
    <col min="1196" max="1196" width="6.08984375" bestFit="1" customWidth="1"/>
    <col min="1197" max="1197" width="6.453125" bestFit="1" customWidth="1"/>
    <col min="1198" max="1198" width="6.26953125" bestFit="1" customWidth="1"/>
    <col min="1199" max="1199" width="5.453125" bestFit="1" customWidth="1"/>
    <col min="1200" max="1200" width="6.453125" bestFit="1" customWidth="1"/>
    <col min="1201" max="1201" width="5.90625" bestFit="1" customWidth="1"/>
    <col min="1202" max="1202" width="5.7265625" bestFit="1" customWidth="1"/>
    <col min="1203" max="1203" width="6.453125" bestFit="1" customWidth="1"/>
    <col min="1204" max="1204" width="6" bestFit="1" customWidth="1"/>
    <col min="1205" max="1205" width="5.81640625" bestFit="1" customWidth="1"/>
    <col min="1206" max="1206" width="6.90625" bestFit="1" customWidth="1"/>
    <col min="1207" max="1207" width="5.7265625" bestFit="1" customWidth="1"/>
    <col min="1208" max="1208" width="6.08984375" bestFit="1" customWidth="1"/>
    <col min="1209" max="1209" width="6.453125" bestFit="1" customWidth="1"/>
    <col min="1210" max="1210" width="6.26953125" bestFit="1" customWidth="1"/>
    <col min="1211" max="1211" width="5.453125" bestFit="1" customWidth="1"/>
    <col min="1212" max="1212" width="6.453125" bestFit="1" customWidth="1"/>
    <col min="1213" max="1213" width="5.90625" bestFit="1" customWidth="1"/>
    <col min="1214" max="1214" width="5.7265625" bestFit="1" customWidth="1"/>
    <col min="1215" max="1215" width="6.453125" bestFit="1" customWidth="1"/>
    <col min="1216" max="1216" width="6" bestFit="1" customWidth="1"/>
    <col min="1217" max="1217" width="5.81640625" bestFit="1" customWidth="1"/>
    <col min="1218" max="1218" width="6.90625" bestFit="1" customWidth="1"/>
    <col min="1219" max="1219" width="5.7265625" bestFit="1" customWidth="1"/>
    <col min="1220" max="1220" width="6.08984375" bestFit="1" customWidth="1"/>
    <col min="1221" max="1221" width="10.08984375" bestFit="1" customWidth="1"/>
    <col min="1222" max="1222" width="6.26953125" bestFit="1" customWidth="1"/>
    <col min="1223" max="1223" width="5.453125" bestFit="1" customWidth="1"/>
    <col min="1224" max="1224" width="6.453125" bestFit="1" customWidth="1"/>
    <col min="1225" max="1225" width="5.90625" bestFit="1" customWidth="1"/>
    <col min="1226" max="1226" width="5.7265625" bestFit="1" customWidth="1"/>
    <col min="1227" max="1227" width="6.453125" bestFit="1" customWidth="1"/>
    <col min="1228" max="1228" width="6" bestFit="1" customWidth="1"/>
    <col min="1229" max="1229" width="5.81640625" bestFit="1" customWidth="1"/>
    <col min="1230" max="1230" width="6.90625" bestFit="1" customWidth="1"/>
    <col min="1231" max="1231" width="5.7265625" bestFit="1" customWidth="1"/>
    <col min="1232" max="1232" width="6.08984375" bestFit="1" customWidth="1"/>
    <col min="1233" max="1233" width="6.453125" bestFit="1" customWidth="1"/>
    <col min="1234" max="1234" width="6.26953125" bestFit="1" customWidth="1"/>
    <col min="1235" max="1235" width="5.453125" bestFit="1" customWidth="1"/>
    <col min="1236" max="1236" width="6.453125" bestFit="1" customWidth="1"/>
    <col min="1237" max="1237" width="5.90625" bestFit="1" customWidth="1"/>
    <col min="1238" max="1238" width="5.7265625" bestFit="1" customWidth="1"/>
    <col min="1239" max="1239" width="6.453125" bestFit="1" customWidth="1"/>
    <col min="1240" max="1240" width="6" bestFit="1" customWidth="1"/>
    <col min="1241" max="1241" width="5.81640625" bestFit="1" customWidth="1"/>
    <col min="1242" max="1242" width="6.90625" bestFit="1" customWidth="1"/>
    <col min="1243" max="1243" width="5.7265625" bestFit="1" customWidth="1"/>
    <col min="1244" max="1244" width="6.08984375" bestFit="1" customWidth="1"/>
    <col min="1245" max="1245" width="6.453125" bestFit="1" customWidth="1"/>
    <col min="1246" max="1246" width="6.26953125" bestFit="1" customWidth="1"/>
    <col min="1247" max="1247" width="5.453125" bestFit="1" customWidth="1"/>
    <col min="1248" max="1248" width="6.453125" bestFit="1" customWidth="1"/>
    <col min="1249" max="1249" width="5.90625" bestFit="1" customWidth="1"/>
    <col min="1250" max="1250" width="5.7265625" bestFit="1" customWidth="1"/>
    <col min="1251" max="1251" width="6.453125" bestFit="1" customWidth="1"/>
    <col min="1252" max="1252" width="6" bestFit="1" customWidth="1"/>
    <col min="1253" max="1253" width="5.81640625" bestFit="1" customWidth="1"/>
    <col min="1254" max="1254" width="6.90625" bestFit="1" customWidth="1"/>
    <col min="1255" max="1255" width="5.7265625" bestFit="1" customWidth="1"/>
    <col min="1256" max="1256" width="6.08984375" bestFit="1" customWidth="1"/>
    <col min="1257" max="1257" width="6.453125" bestFit="1" customWidth="1"/>
    <col min="1258" max="1258" width="6.26953125" bestFit="1" customWidth="1"/>
    <col min="1259" max="1259" width="5.453125" bestFit="1" customWidth="1"/>
    <col min="1260" max="1260" width="6.453125" bestFit="1" customWidth="1"/>
    <col min="1261" max="1261" width="5.90625" bestFit="1" customWidth="1"/>
    <col min="1262" max="1262" width="5.7265625" bestFit="1" customWidth="1"/>
    <col min="1263" max="1263" width="6.453125" bestFit="1" customWidth="1"/>
    <col min="1264" max="1264" width="6" bestFit="1" customWidth="1"/>
    <col min="1265" max="1265" width="5.81640625" bestFit="1" customWidth="1"/>
    <col min="1266" max="1266" width="6.90625" bestFit="1" customWidth="1"/>
    <col min="1267" max="1267" width="5.7265625" bestFit="1" customWidth="1"/>
    <col min="1268" max="1268" width="6.08984375" bestFit="1" customWidth="1"/>
    <col min="1269" max="1269" width="11.1796875" bestFit="1" customWidth="1"/>
    <col min="1270" max="1270" width="6.26953125" bestFit="1" customWidth="1"/>
    <col min="1271" max="1271" width="5.453125" bestFit="1" customWidth="1"/>
    <col min="1272" max="1272" width="6.453125" bestFit="1" customWidth="1"/>
    <col min="1273" max="1273" width="5.90625" bestFit="1" customWidth="1"/>
    <col min="1274" max="1274" width="5.7265625" bestFit="1" customWidth="1"/>
    <col min="1275" max="1275" width="6.453125" bestFit="1" customWidth="1"/>
    <col min="1276" max="1276" width="6" bestFit="1" customWidth="1"/>
    <col min="1277" max="1277" width="5.81640625" bestFit="1" customWidth="1"/>
    <col min="1278" max="1278" width="6.90625" bestFit="1" customWidth="1"/>
    <col min="1279" max="1279" width="5.7265625" bestFit="1" customWidth="1"/>
    <col min="1280" max="1280" width="6.08984375" bestFit="1" customWidth="1"/>
    <col min="1281" max="1281" width="6.453125" bestFit="1" customWidth="1"/>
    <col min="1282" max="1282" width="6.26953125" bestFit="1" customWidth="1"/>
    <col min="1283" max="1283" width="5.453125" bestFit="1" customWidth="1"/>
    <col min="1284" max="1284" width="6.453125" bestFit="1" customWidth="1"/>
    <col min="1285" max="1285" width="5.90625" bestFit="1" customWidth="1"/>
    <col min="1286" max="1286" width="5.7265625" bestFit="1" customWidth="1"/>
    <col min="1287" max="1287" width="6.453125" bestFit="1" customWidth="1"/>
    <col min="1288" max="1288" width="6" bestFit="1" customWidth="1"/>
    <col min="1289" max="1289" width="5.81640625" bestFit="1" customWidth="1"/>
    <col min="1290" max="1290" width="6.90625" bestFit="1" customWidth="1"/>
    <col min="1291" max="1291" width="5.7265625" bestFit="1" customWidth="1"/>
    <col min="1292" max="1292" width="6.08984375" bestFit="1" customWidth="1"/>
    <col min="1293" max="1293" width="6.453125" bestFit="1" customWidth="1"/>
    <col min="1294" max="1294" width="6.26953125" bestFit="1" customWidth="1"/>
    <col min="1295" max="1295" width="5.453125" bestFit="1" customWidth="1"/>
    <col min="1296" max="1296" width="6.453125" bestFit="1" customWidth="1"/>
    <col min="1297" max="1297" width="5.90625" bestFit="1" customWidth="1"/>
    <col min="1298" max="1298" width="5.7265625" bestFit="1" customWidth="1"/>
    <col min="1299" max="1299" width="6.453125" bestFit="1" customWidth="1"/>
    <col min="1300" max="1300" width="6" bestFit="1" customWidth="1"/>
    <col min="1301" max="1301" width="5.81640625" bestFit="1" customWidth="1"/>
    <col min="1302" max="1302" width="6.90625" bestFit="1" customWidth="1"/>
    <col min="1303" max="1303" width="5.7265625" bestFit="1" customWidth="1"/>
    <col min="1304" max="1304" width="6.08984375" bestFit="1" customWidth="1"/>
    <col min="1305" max="1305" width="6.453125" bestFit="1" customWidth="1"/>
    <col min="1306" max="1306" width="6.26953125" bestFit="1" customWidth="1"/>
    <col min="1307" max="1307" width="5.453125" bestFit="1" customWidth="1"/>
    <col min="1308" max="1308" width="6.453125" bestFit="1" customWidth="1"/>
    <col min="1309" max="1309" width="5.90625" bestFit="1" customWidth="1"/>
    <col min="1310" max="1310" width="5.7265625" bestFit="1" customWidth="1"/>
    <col min="1311" max="1311" width="6.453125" bestFit="1" customWidth="1"/>
    <col min="1312" max="1312" width="6" bestFit="1" customWidth="1"/>
    <col min="1313" max="1313" width="5.81640625" bestFit="1" customWidth="1"/>
    <col min="1314" max="1314" width="6.90625" bestFit="1" customWidth="1"/>
    <col min="1315" max="1315" width="5.7265625" bestFit="1" customWidth="1"/>
    <col min="1316" max="1316" width="6.08984375" bestFit="1" customWidth="1"/>
    <col min="1317" max="1317" width="13.08984375" bestFit="1" customWidth="1"/>
    <col min="1318" max="1318" width="6.26953125" bestFit="1" customWidth="1"/>
    <col min="1319" max="1319" width="5.453125" bestFit="1" customWidth="1"/>
    <col min="1320" max="1320" width="6.453125" bestFit="1" customWidth="1"/>
    <col min="1321" max="1321" width="5.90625" bestFit="1" customWidth="1"/>
    <col min="1322" max="1322" width="5.7265625" bestFit="1" customWidth="1"/>
    <col min="1323" max="1323" width="6.453125" bestFit="1" customWidth="1"/>
    <col min="1324" max="1324" width="6" bestFit="1" customWidth="1"/>
    <col min="1325" max="1325" width="5.81640625" bestFit="1" customWidth="1"/>
    <col min="1326" max="1326" width="6.90625" bestFit="1" customWidth="1"/>
    <col min="1327" max="1327" width="5.7265625" bestFit="1" customWidth="1"/>
    <col min="1328" max="1328" width="6.08984375" bestFit="1" customWidth="1"/>
    <col min="1329" max="1329" width="6.453125" bestFit="1" customWidth="1"/>
    <col min="1330" max="1330" width="6.26953125" bestFit="1" customWidth="1"/>
    <col min="1331" max="1331" width="5.453125" bestFit="1" customWidth="1"/>
    <col min="1332" max="1332" width="6.453125" bestFit="1" customWidth="1"/>
    <col min="1333" max="1333" width="5.90625" bestFit="1" customWidth="1"/>
    <col min="1334" max="1334" width="5.7265625" bestFit="1" customWidth="1"/>
    <col min="1335" max="1335" width="6.453125" bestFit="1" customWidth="1"/>
    <col min="1336" max="1336" width="6" bestFit="1" customWidth="1"/>
    <col min="1337" max="1337" width="5.81640625" bestFit="1" customWidth="1"/>
    <col min="1338" max="1338" width="6.90625" bestFit="1" customWidth="1"/>
    <col min="1339" max="1339" width="5.7265625" bestFit="1" customWidth="1"/>
    <col min="1340" max="1340" width="6.08984375" bestFit="1" customWidth="1"/>
    <col min="1341" max="1341" width="6.453125" bestFit="1" customWidth="1"/>
    <col min="1342" max="1342" width="6.26953125" bestFit="1" customWidth="1"/>
    <col min="1343" max="1343" width="5.453125" bestFit="1" customWidth="1"/>
    <col min="1344" max="1344" width="6.453125" bestFit="1" customWidth="1"/>
    <col min="1345" max="1345" width="5.90625" bestFit="1" customWidth="1"/>
    <col min="1346" max="1346" width="5.7265625" bestFit="1" customWidth="1"/>
    <col min="1347" max="1347" width="6.453125" bestFit="1" customWidth="1"/>
    <col min="1348" max="1348" width="6" bestFit="1" customWidth="1"/>
    <col min="1349" max="1349" width="5.81640625" bestFit="1" customWidth="1"/>
    <col min="1350" max="1350" width="6.90625" bestFit="1" customWidth="1"/>
    <col min="1351" max="1351" width="5.7265625" bestFit="1" customWidth="1"/>
    <col min="1352" max="1352" width="6.08984375" bestFit="1" customWidth="1"/>
    <col min="1353" max="1353" width="6.453125" bestFit="1" customWidth="1"/>
    <col min="1354" max="1354" width="6.26953125" bestFit="1" customWidth="1"/>
    <col min="1355" max="1355" width="5.453125" bestFit="1" customWidth="1"/>
    <col min="1356" max="1356" width="6.453125" bestFit="1" customWidth="1"/>
    <col min="1357" max="1357" width="5.90625" bestFit="1" customWidth="1"/>
    <col min="1358" max="1358" width="5.7265625" bestFit="1" customWidth="1"/>
    <col min="1359" max="1359" width="6.453125" bestFit="1" customWidth="1"/>
    <col min="1360" max="1360" width="6" bestFit="1" customWidth="1"/>
    <col min="1361" max="1361" width="5.81640625" bestFit="1" customWidth="1"/>
    <col min="1362" max="1362" width="6.90625" bestFit="1" customWidth="1"/>
    <col min="1363" max="1363" width="5.7265625" bestFit="1" customWidth="1"/>
    <col min="1364" max="1364" width="6.08984375" bestFit="1" customWidth="1"/>
    <col min="1365" max="1365" width="10.6328125" bestFit="1" customWidth="1"/>
    <col min="1366" max="1366" width="6.26953125" bestFit="1" customWidth="1"/>
    <col min="1367" max="1367" width="5.453125" bestFit="1" customWidth="1"/>
    <col min="1368" max="1368" width="6.453125" bestFit="1" customWidth="1"/>
    <col min="1369" max="1369" width="5.90625" bestFit="1" customWidth="1"/>
    <col min="1370" max="1370" width="5.7265625" bestFit="1" customWidth="1"/>
    <col min="1371" max="1371" width="6.453125" bestFit="1" customWidth="1"/>
    <col min="1372" max="1372" width="6" bestFit="1" customWidth="1"/>
    <col min="1373" max="1373" width="5.81640625" bestFit="1" customWidth="1"/>
    <col min="1374" max="1374" width="6.90625" bestFit="1" customWidth="1"/>
    <col min="1375" max="1375" width="5.7265625" bestFit="1" customWidth="1"/>
    <col min="1376" max="1376" width="6.08984375" bestFit="1" customWidth="1"/>
    <col min="1377" max="1377" width="6.453125" bestFit="1" customWidth="1"/>
    <col min="1378" max="1378" width="6.26953125" bestFit="1" customWidth="1"/>
    <col min="1379" max="1379" width="5.453125" bestFit="1" customWidth="1"/>
    <col min="1380" max="1380" width="6.453125" bestFit="1" customWidth="1"/>
    <col min="1381" max="1381" width="5.90625" bestFit="1" customWidth="1"/>
    <col min="1382" max="1382" width="5.7265625" bestFit="1" customWidth="1"/>
    <col min="1383" max="1383" width="6.453125" bestFit="1" customWidth="1"/>
    <col min="1384" max="1384" width="6" bestFit="1" customWidth="1"/>
    <col min="1385" max="1385" width="5.81640625" bestFit="1" customWidth="1"/>
    <col min="1386" max="1386" width="6.90625" bestFit="1" customWidth="1"/>
    <col min="1387" max="1387" width="5.7265625" bestFit="1" customWidth="1"/>
    <col min="1388" max="1388" width="6.08984375" bestFit="1" customWidth="1"/>
    <col min="1389" max="1389" width="6.453125" bestFit="1" customWidth="1"/>
    <col min="1390" max="1390" width="6.26953125" bestFit="1" customWidth="1"/>
    <col min="1391" max="1391" width="5.453125" bestFit="1" customWidth="1"/>
    <col min="1392" max="1392" width="6.453125" bestFit="1" customWidth="1"/>
    <col min="1393" max="1393" width="5.90625" bestFit="1" customWidth="1"/>
    <col min="1394" max="1394" width="5.7265625" bestFit="1" customWidth="1"/>
    <col min="1395" max="1395" width="6.453125" bestFit="1" customWidth="1"/>
    <col min="1396" max="1396" width="6" bestFit="1" customWidth="1"/>
    <col min="1397" max="1397" width="5.81640625" bestFit="1" customWidth="1"/>
    <col min="1398" max="1398" width="6.90625" bestFit="1" customWidth="1"/>
    <col min="1399" max="1399" width="5.7265625" bestFit="1" customWidth="1"/>
    <col min="1400" max="1400" width="6.08984375" bestFit="1" customWidth="1"/>
    <col min="1401" max="1401" width="6.453125" bestFit="1" customWidth="1"/>
    <col min="1402" max="1402" width="6.26953125" bestFit="1" customWidth="1"/>
    <col min="1403" max="1403" width="5.453125" bestFit="1" customWidth="1"/>
    <col min="1404" max="1404" width="6.453125" bestFit="1" customWidth="1"/>
    <col min="1405" max="1405" width="5.90625" bestFit="1" customWidth="1"/>
    <col min="1406" max="1406" width="5.7265625" bestFit="1" customWidth="1"/>
    <col min="1407" max="1407" width="6.453125" bestFit="1" customWidth="1"/>
    <col min="1408" max="1408" width="6" bestFit="1" customWidth="1"/>
    <col min="1409" max="1409" width="5.81640625" bestFit="1" customWidth="1"/>
    <col min="1410" max="1410" width="6.90625" bestFit="1" customWidth="1"/>
    <col min="1411" max="1411" width="5.7265625" bestFit="1" customWidth="1"/>
    <col min="1412" max="1412" width="6.08984375" bestFit="1" customWidth="1"/>
    <col min="1413" max="1413" width="19.453125" bestFit="1" customWidth="1"/>
    <col min="1414" max="1414" width="6.26953125" bestFit="1" customWidth="1"/>
    <col min="1415" max="1415" width="5.453125" bestFit="1" customWidth="1"/>
    <col min="1416" max="1416" width="6.453125" bestFit="1" customWidth="1"/>
    <col min="1417" max="1417" width="5.90625" bestFit="1" customWidth="1"/>
    <col min="1418" max="1418" width="5.7265625" bestFit="1" customWidth="1"/>
    <col min="1419" max="1419" width="6.453125" bestFit="1" customWidth="1"/>
    <col min="1420" max="1420" width="6" bestFit="1" customWidth="1"/>
    <col min="1421" max="1421" width="5.81640625" bestFit="1" customWidth="1"/>
    <col min="1422" max="1422" width="6.90625" bestFit="1" customWidth="1"/>
    <col min="1423" max="1423" width="5.7265625" bestFit="1" customWidth="1"/>
    <col min="1424" max="1424" width="6.08984375" bestFit="1" customWidth="1"/>
    <col min="1425" max="1425" width="6.453125" bestFit="1" customWidth="1"/>
    <col min="1426" max="1426" width="6.26953125" bestFit="1" customWidth="1"/>
    <col min="1427" max="1427" width="5.453125" bestFit="1" customWidth="1"/>
    <col min="1428" max="1428" width="6.453125" bestFit="1" customWidth="1"/>
    <col min="1429" max="1429" width="5.90625" bestFit="1" customWidth="1"/>
    <col min="1430" max="1430" width="5.7265625" bestFit="1" customWidth="1"/>
    <col min="1431" max="1431" width="6.453125" bestFit="1" customWidth="1"/>
    <col min="1432" max="1432" width="6" bestFit="1" customWidth="1"/>
    <col min="1433" max="1433" width="5.81640625" bestFit="1" customWidth="1"/>
    <col min="1434" max="1434" width="6.90625" bestFit="1" customWidth="1"/>
    <col min="1435" max="1435" width="5.7265625" bestFit="1" customWidth="1"/>
    <col min="1436" max="1436" width="6.08984375" bestFit="1" customWidth="1"/>
    <col min="1437" max="1437" width="6.453125" bestFit="1" customWidth="1"/>
    <col min="1438" max="1438" width="6.26953125" bestFit="1" customWidth="1"/>
    <col min="1439" max="1439" width="5.453125" bestFit="1" customWidth="1"/>
    <col min="1440" max="1440" width="6.453125" bestFit="1" customWidth="1"/>
    <col min="1441" max="1441" width="5.90625" bestFit="1" customWidth="1"/>
    <col min="1442" max="1442" width="5.7265625" bestFit="1" customWidth="1"/>
    <col min="1443" max="1443" width="6.453125" bestFit="1" customWidth="1"/>
    <col min="1444" max="1444" width="6" bestFit="1" customWidth="1"/>
    <col min="1445" max="1445" width="5.81640625" bestFit="1" customWidth="1"/>
    <col min="1446" max="1446" width="6.90625" bestFit="1" customWidth="1"/>
    <col min="1447" max="1447" width="5.7265625" bestFit="1" customWidth="1"/>
    <col min="1448" max="1448" width="6.08984375" bestFit="1" customWidth="1"/>
    <col min="1449" max="1449" width="6.453125" bestFit="1" customWidth="1"/>
    <col min="1450" max="1450" width="6.26953125" bestFit="1" customWidth="1"/>
    <col min="1451" max="1451" width="5.453125" bestFit="1" customWidth="1"/>
    <col min="1452" max="1452" width="6.453125" bestFit="1" customWidth="1"/>
    <col min="1453" max="1453" width="5.90625" bestFit="1" customWidth="1"/>
    <col min="1454" max="1454" width="5.7265625" bestFit="1" customWidth="1"/>
    <col min="1455" max="1455" width="6.453125" bestFit="1" customWidth="1"/>
    <col min="1456" max="1456" width="6" bestFit="1" customWidth="1"/>
    <col min="1457" max="1457" width="5.81640625" bestFit="1" customWidth="1"/>
    <col min="1458" max="1458" width="6.90625" bestFit="1" customWidth="1"/>
    <col min="1459" max="1459" width="5.7265625" bestFit="1" customWidth="1"/>
    <col min="1460" max="1460" width="6.08984375" bestFit="1" customWidth="1"/>
    <col min="1461" max="1461" width="10.7265625" bestFit="1" customWidth="1"/>
  </cols>
  <sheetData>
    <row r="1" spans="1:91" x14ac:dyDescent="0.35">
      <c r="A1" t="s">
        <v>41</v>
      </c>
    </row>
    <row r="2" spans="1:91" ht="79" x14ac:dyDescent="1">
      <c r="AU2" t="s">
        <v>89</v>
      </c>
      <c r="BB2" s="15" t="s">
        <v>90</v>
      </c>
      <c r="BE2" t="s">
        <v>92</v>
      </c>
      <c r="BL2" s="32" t="s">
        <v>41</v>
      </c>
      <c r="BM2" s="28"/>
      <c r="BN2" s="28"/>
      <c r="BP2" s="28" t="s">
        <v>109</v>
      </c>
      <c r="BU2" s="28" t="s">
        <v>110</v>
      </c>
      <c r="BY2" s="28" t="s">
        <v>109</v>
      </c>
      <c r="CB2" s="28" t="s">
        <v>109</v>
      </c>
    </row>
    <row r="3" spans="1:91" x14ac:dyDescent="0.35">
      <c r="B3" s="12"/>
      <c r="C3" s="6"/>
      <c r="AV3" s="1" t="s">
        <v>61</v>
      </c>
      <c r="BB3" s="1" t="s">
        <v>5</v>
      </c>
      <c r="BC3" t="s">
        <v>75</v>
      </c>
      <c r="BE3" s="1" t="s">
        <v>86</v>
      </c>
      <c r="BL3" s="14">
        <v>70</v>
      </c>
      <c r="BM3" s="14">
        <v>30</v>
      </c>
      <c r="BP3" s="28" t="s">
        <v>5</v>
      </c>
      <c r="BQ3" s="28" t="s">
        <v>73</v>
      </c>
      <c r="BR3" s="30" t="s">
        <v>73</v>
      </c>
      <c r="BS3" s="31">
        <f>GETPIVOTDATA("[Measures].[Total_vehicle_sold]",$BP$3)</f>
        <v>33327043</v>
      </c>
      <c r="BU3" s="7" t="s">
        <v>5</v>
      </c>
      <c r="BV3" s="7" t="s">
        <v>7</v>
      </c>
      <c r="BW3" s="7" t="s">
        <v>9</v>
      </c>
      <c r="BY3" s="28" t="s">
        <v>5</v>
      </c>
      <c r="BZ3" s="28" t="s">
        <v>40</v>
      </c>
      <c r="CB3" s="28"/>
      <c r="CC3" s="28"/>
      <c r="CE3" s="28" t="s">
        <v>5</v>
      </c>
      <c r="CF3" s="7" t="s">
        <v>40</v>
      </c>
      <c r="CG3" s="7" t="s">
        <v>116</v>
      </c>
      <c r="CK3" s="1" t="s">
        <v>5</v>
      </c>
      <c r="CL3" t="s">
        <v>134</v>
      </c>
      <c r="CM3" t="s">
        <v>135</v>
      </c>
    </row>
    <row r="4" spans="1:91" x14ac:dyDescent="0.35">
      <c r="B4" s="5"/>
      <c r="C4" s="6"/>
      <c r="AV4" t="s">
        <v>82</v>
      </c>
      <c r="AX4" t="s">
        <v>83</v>
      </c>
      <c r="AZ4" t="s">
        <v>84</v>
      </c>
      <c r="BB4" s="2" t="s">
        <v>1</v>
      </c>
      <c r="BC4">
        <v>854183</v>
      </c>
      <c r="BE4" s="2" t="s">
        <v>74</v>
      </c>
      <c r="BF4">
        <v>599064</v>
      </c>
      <c r="BP4" s="2" t="s">
        <v>13</v>
      </c>
      <c r="BQ4" s="20">
        <v>396582</v>
      </c>
      <c r="BU4" s="10" t="s">
        <v>39</v>
      </c>
      <c r="BV4" s="11">
        <v>5973744502</v>
      </c>
      <c r="BW4" s="11">
        <v>4254388510</v>
      </c>
      <c r="BY4" s="10" t="s">
        <v>39</v>
      </c>
      <c r="BZ4" s="11">
        <v>10228133012</v>
      </c>
      <c r="CB4" s="14" t="s">
        <v>106</v>
      </c>
      <c r="CC4" s="14"/>
      <c r="CE4" s="10" t="s">
        <v>38</v>
      </c>
      <c r="CF4" s="11">
        <v>1222806609</v>
      </c>
      <c r="CG4" s="36">
        <v>0.23511746228514641</v>
      </c>
      <c r="CK4" s="2" t="s">
        <v>1</v>
      </c>
      <c r="CL4">
        <v>258941</v>
      </c>
      <c r="CM4">
        <v>271211</v>
      </c>
    </row>
    <row r="5" spans="1:91" x14ac:dyDescent="0.35">
      <c r="B5" s="5"/>
      <c r="C5" s="6"/>
      <c r="K5" t="s">
        <v>69</v>
      </c>
      <c r="Q5" t="s">
        <v>81</v>
      </c>
      <c r="AU5" s="1" t="s">
        <v>5</v>
      </c>
      <c r="AV5" t="s">
        <v>43</v>
      </c>
      <c r="AW5" t="s">
        <v>58</v>
      </c>
      <c r="AX5" t="s">
        <v>43</v>
      </c>
      <c r="AY5" t="s">
        <v>58</v>
      </c>
      <c r="AZ5" t="s">
        <v>43</v>
      </c>
      <c r="BA5" t="s">
        <v>58</v>
      </c>
      <c r="BB5" s="2" t="s">
        <v>2</v>
      </c>
      <c r="BC5">
        <v>686735</v>
      </c>
      <c r="BE5" s="2" t="s">
        <v>80</v>
      </c>
      <c r="BF5">
        <v>6066871</v>
      </c>
      <c r="BP5" s="2" t="s">
        <v>14</v>
      </c>
      <c r="BQ5" s="20">
        <v>733898</v>
      </c>
      <c r="BU5" s="10" t="s">
        <v>38</v>
      </c>
      <c r="BV5" s="11">
        <v>738341643</v>
      </c>
      <c r="BW5" s="11">
        <v>484464966</v>
      </c>
      <c r="BY5" s="10" t="s">
        <v>38</v>
      </c>
      <c r="BZ5" s="11">
        <v>1222806609</v>
      </c>
      <c r="CB5" s="29" t="s">
        <v>40</v>
      </c>
      <c r="CC5" s="23">
        <f>GETPIVOTDATA("[Measures].[Total Rev]",$BY$3)</f>
        <v>515911028015</v>
      </c>
      <c r="CE5" s="10" t="s">
        <v>29</v>
      </c>
      <c r="CF5" s="11">
        <v>1239877406</v>
      </c>
      <c r="CG5" s="36">
        <v>0.23839978218780641</v>
      </c>
      <c r="CK5" s="2" t="s">
        <v>2</v>
      </c>
      <c r="CL5">
        <v>236186</v>
      </c>
      <c r="CM5">
        <v>241429</v>
      </c>
    </row>
    <row r="6" spans="1:91" x14ac:dyDescent="0.35">
      <c r="G6" s="28" t="s">
        <v>111</v>
      </c>
      <c r="K6" s="1" t="s">
        <v>5</v>
      </c>
      <c r="L6" t="s">
        <v>65</v>
      </c>
      <c r="M6" t="s">
        <v>66</v>
      </c>
      <c r="Q6" s="1" t="s">
        <v>5</v>
      </c>
      <c r="R6" t="s">
        <v>73</v>
      </c>
      <c r="AU6" s="2" t="s">
        <v>1</v>
      </c>
      <c r="AV6">
        <v>213154</v>
      </c>
      <c r="AW6">
        <v>228817</v>
      </c>
      <c r="AX6">
        <v>15778</v>
      </c>
      <c r="AY6">
        <v>21195</v>
      </c>
      <c r="AZ6">
        <v>1625</v>
      </c>
      <c r="BA6">
        <v>8929</v>
      </c>
      <c r="BB6" s="2" t="s">
        <v>3</v>
      </c>
      <c r="BC6">
        <v>598298</v>
      </c>
      <c r="BL6" s="14" t="s">
        <v>40</v>
      </c>
      <c r="BM6" s="14" t="s">
        <v>7</v>
      </c>
      <c r="BN6" s="14" t="s">
        <v>9</v>
      </c>
      <c r="BP6" s="2" t="s">
        <v>1</v>
      </c>
      <c r="BQ6" s="20">
        <v>5717299</v>
      </c>
      <c r="BU6" s="10" t="s">
        <v>37</v>
      </c>
      <c r="BV6" s="11">
        <v>1126819540</v>
      </c>
      <c r="BW6" s="11">
        <v>830193698</v>
      </c>
      <c r="BY6" s="10" t="s">
        <v>37</v>
      </c>
      <c r="BZ6" s="11">
        <v>1957013238</v>
      </c>
      <c r="CB6" s="14"/>
      <c r="CC6" s="14"/>
      <c r="CE6" s="10" t="s">
        <v>26</v>
      </c>
      <c r="CF6" s="11">
        <v>924271436</v>
      </c>
      <c r="CG6" s="36">
        <v>0.17771604511745659</v>
      </c>
      <c r="CK6" s="2" t="s">
        <v>3</v>
      </c>
      <c r="CL6">
        <v>214833</v>
      </c>
      <c r="CM6">
        <v>241738</v>
      </c>
    </row>
    <row r="7" spans="1:91" x14ac:dyDescent="0.35">
      <c r="E7" s="13"/>
      <c r="G7" t="s">
        <v>107</v>
      </c>
      <c r="H7" s="6">
        <f>GETPIVOTDATA("[Measures].[Total Rev]",$G$9)</f>
        <v>421886901726</v>
      </c>
      <c r="K7" s="2" t="s">
        <v>48</v>
      </c>
      <c r="L7">
        <v>1614417</v>
      </c>
      <c r="M7">
        <v>0</v>
      </c>
      <c r="Q7" s="2" t="s">
        <v>55</v>
      </c>
      <c r="R7">
        <v>2822351</v>
      </c>
      <c r="AU7" s="2" t="s">
        <v>2</v>
      </c>
      <c r="AV7">
        <v>200219</v>
      </c>
      <c r="AW7">
        <v>201947</v>
      </c>
      <c r="AX7">
        <v>21279</v>
      </c>
      <c r="AY7">
        <v>27153</v>
      </c>
      <c r="AZ7">
        <v>1256</v>
      </c>
      <c r="BA7">
        <v>7086</v>
      </c>
      <c r="BB7" s="2" t="s">
        <v>6</v>
      </c>
      <c r="BC7">
        <v>2139216</v>
      </c>
      <c r="BL7" s="44">
        <v>515911028015</v>
      </c>
      <c r="BM7" s="44">
        <v>295229273757</v>
      </c>
      <c r="BN7" s="44">
        <v>220681754258</v>
      </c>
      <c r="BP7" s="2" t="s">
        <v>15</v>
      </c>
      <c r="BQ7" s="20">
        <v>632698</v>
      </c>
      <c r="BU7" s="10" t="s">
        <v>36</v>
      </c>
      <c r="BV7" s="11">
        <v>1381189602</v>
      </c>
      <c r="BW7" s="11">
        <v>995418682</v>
      </c>
      <c r="BY7" s="10" t="s">
        <v>36</v>
      </c>
      <c r="BZ7" s="11">
        <v>2376608284</v>
      </c>
      <c r="CB7" s="29" t="s">
        <v>9</v>
      </c>
      <c r="CC7" s="23">
        <f>GETPIVOTDATA("[Measures].[Net_Estamp_Revenue]",$BU$3)</f>
        <v>220681754258</v>
      </c>
      <c r="CE7" s="10" t="s">
        <v>21</v>
      </c>
      <c r="CF7" s="11">
        <v>373155035</v>
      </c>
      <c r="CG7" s="36">
        <v>7.1749092802069564E-2</v>
      </c>
      <c r="CK7" s="2" t="s">
        <v>6</v>
      </c>
      <c r="CL7">
        <v>709960</v>
      </c>
      <c r="CM7">
        <v>754378</v>
      </c>
    </row>
    <row r="8" spans="1:91" x14ac:dyDescent="0.35">
      <c r="B8" s="45"/>
      <c r="C8" s="45"/>
      <c r="D8" s="45"/>
      <c r="E8" s="45"/>
      <c r="G8" s="28" t="s">
        <v>60</v>
      </c>
      <c r="H8" s="28"/>
      <c r="I8" s="28"/>
      <c r="K8" s="2" t="s">
        <v>43</v>
      </c>
      <c r="L8">
        <v>943893</v>
      </c>
      <c r="M8">
        <v>496132</v>
      </c>
      <c r="Q8" s="2" t="s">
        <v>56</v>
      </c>
      <c r="R8">
        <v>2677105</v>
      </c>
      <c r="T8" t="s">
        <v>113</v>
      </c>
      <c r="U8" s="20">
        <f>GETPIVOTDATA("[Measures].[Total_vehicle_sold]",$Q$6)</f>
        <v>33327043</v>
      </c>
      <c r="AU8" s="2" t="s">
        <v>3</v>
      </c>
      <c r="AV8">
        <v>171606</v>
      </c>
      <c r="AW8">
        <v>184204</v>
      </c>
      <c r="AX8">
        <v>17941</v>
      </c>
      <c r="AY8">
        <v>24711</v>
      </c>
      <c r="AZ8">
        <v>1122</v>
      </c>
      <c r="BA8">
        <v>5918</v>
      </c>
      <c r="BE8" t="s">
        <v>75</v>
      </c>
      <c r="BF8" t="s">
        <v>76</v>
      </c>
      <c r="BG8" t="s">
        <v>77</v>
      </c>
      <c r="BH8" t="s">
        <v>78</v>
      </c>
      <c r="BI8" t="s">
        <v>79</v>
      </c>
      <c r="BM8" s="25"/>
      <c r="BN8" s="26"/>
      <c r="BP8" s="2" t="s">
        <v>16</v>
      </c>
      <c r="BQ8" s="20">
        <v>371474</v>
      </c>
      <c r="BU8" s="10" t="s">
        <v>35</v>
      </c>
      <c r="BV8" s="11">
        <v>2902358766</v>
      </c>
      <c r="BW8" s="11">
        <v>2092895272</v>
      </c>
      <c r="BY8" s="10" t="s">
        <v>35</v>
      </c>
      <c r="BZ8" s="11">
        <v>4995254038</v>
      </c>
      <c r="CB8" s="14"/>
      <c r="CC8" s="14"/>
      <c r="CE8" s="10" t="s">
        <v>14</v>
      </c>
      <c r="CF8" s="11">
        <v>1440722311</v>
      </c>
      <c r="CG8" s="36">
        <v>0.27701761760752103</v>
      </c>
    </row>
    <row r="9" spans="1:91" x14ac:dyDescent="0.35">
      <c r="G9" s="7" t="s">
        <v>5</v>
      </c>
      <c r="H9" s="7" t="s">
        <v>40</v>
      </c>
      <c r="K9" s="2" t="s">
        <v>58</v>
      </c>
      <c r="L9">
        <v>1104580</v>
      </c>
      <c r="M9">
        <v>1173978</v>
      </c>
      <c r="Q9" s="2" t="s">
        <v>57</v>
      </c>
      <c r="R9">
        <v>3002296</v>
      </c>
      <c r="AF9" t="s">
        <v>87</v>
      </c>
      <c r="AN9" t="s">
        <v>88</v>
      </c>
      <c r="AU9" s="2" t="s">
        <v>4</v>
      </c>
      <c r="AV9">
        <v>57282</v>
      </c>
      <c r="AW9">
        <v>53583</v>
      </c>
      <c r="AX9">
        <v>7156</v>
      </c>
      <c r="AY9">
        <v>8193</v>
      </c>
      <c r="AZ9">
        <v>375</v>
      </c>
      <c r="BA9">
        <v>1558</v>
      </c>
      <c r="BE9">
        <v>4809987</v>
      </c>
      <c r="BF9">
        <v>1036430</v>
      </c>
      <c r="BG9">
        <v>135145</v>
      </c>
      <c r="BH9">
        <v>195714</v>
      </c>
      <c r="BI9">
        <v>488632</v>
      </c>
      <c r="BL9" s="14" t="s">
        <v>105</v>
      </c>
      <c r="BM9" s="27">
        <f>GETPIVOTDATA("[Measures].[Net_Doc_Revenue]",$BL$6)/GETPIVOTDATA("[Measures].[Total Rev]",$BL$6)*100</f>
        <v>57.224842603755363</v>
      </c>
      <c r="BN9" s="27">
        <f>GETPIVOTDATA("[Measures].[Net_Estamp_Revenue]",$BL$6)/GETPIVOTDATA("[Measures].[Total Rev]",$BL$6)*100</f>
        <v>42.775157396244637</v>
      </c>
      <c r="BP9" s="2" t="s">
        <v>72</v>
      </c>
      <c r="BQ9" s="20">
        <v>418139</v>
      </c>
      <c r="BU9" s="10" t="s">
        <v>34</v>
      </c>
      <c r="BV9" s="11">
        <v>2625072577</v>
      </c>
      <c r="BW9" s="11">
        <v>1947542406</v>
      </c>
      <c r="BY9" s="10" t="s">
        <v>34</v>
      </c>
      <c r="BZ9" s="11">
        <v>4572614983</v>
      </c>
      <c r="CB9" s="29" t="s">
        <v>7</v>
      </c>
      <c r="CC9" s="23">
        <f>GETPIVOTDATA("[Measures].[Net_Doc_Revenue]",$BU$3)</f>
        <v>295229273757</v>
      </c>
      <c r="CE9" s="8" t="s">
        <v>6</v>
      </c>
      <c r="CF9" s="9">
        <v>5200832797</v>
      </c>
      <c r="CG9" s="37">
        <v>1</v>
      </c>
    </row>
    <row r="10" spans="1:91" x14ac:dyDescent="0.35">
      <c r="G10" s="10" t="s">
        <v>3</v>
      </c>
      <c r="H10" s="23">
        <v>189535676272</v>
      </c>
      <c r="K10" s="2" t="s">
        <v>59</v>
      </c>
      <c r="L10">
        <v>1207073</v>
      </c>
      <c r="M10">
        <v>1254961</v>
      </c>
      <c r="Q10" s="2" t="s">
        <v>42</v>
      </c>
      <c r="R10">
        <v>2153564</v>
      </c>
      <c r="AF10" s="1" t="s">
        <v>5</v>
      </c>
      <c r="AG10" t="s">
        <v>129</v>
      </c>
      <c r="AH10" t="s">
        <v>130</v>
      </c>
      <c r="AI10" t="s">
        <v>131</v>
      </c>
      <c r="AJ10" t="s">
        <v>132</v>
      </c>
      <c r="AK10" t="s">
        <v>133</v>
      </c>
      <c r="AN10" s="1" t="s">
        <v>75</v>
      </c>
      <c r="AO10" s="1" t="s">
        <v>61</v>
      </c>
      <c r="AU10" s="2" t="s">
        <v>31</v>
      </c>
      <c r="AV10">
        <v>59733</v>
      </c>
      <c r="AW10">
        <v>47611</v>
      </c>
      <c r="AX10">
        <v>8339</v>
      </c>
      <c r="AY10">
        <v>5718</v>
      </c>
      <c r="AZ10">
        <v>293</v>
      </c>
      <c r="BA10">
        <v>1451</v>
      </c>
      <c r="BP10" s="2" t="s">
        <v>17</v>
      </c>
      <c r="BQ10" s="20">
        <v>389184</v>
      </c>
      <c r="BU10" s="10" t="s">
        <v>4</v>
      </c>
      <c r="BV10" s="11">
        <v>22024502771</v>
      </c>
      <c r="BW10" s="11">
        <v>16708219605</v>
      </c>
      <c r="BY10" s="10" t="s">
        <v>4</v>
      </c>
      <c r="BZ10" s="11">
        <v>38732722376</v>
      </c>
      <c r="CB10" s="14"/>
      <c r="CC10" s="14"/>
    </row>
    <row r="11" spans="1:91" x14ac:dyDescent="0.35">
      <c r="G11" s="10" t="s">
        <v>2</v>
      </c>
      <c r="H11" s="23">
        <v>112890751061</v>
      </c>
      <c r="K11" s="2" t="s">
        <v>6</v>
      </c>
      <c r="L11">
        <v>4869963</v>
      </c>
      <c r="M11">
        <v>2925071</v>
      </c>
      <c r="Q11" s="2" t="s">
        <v>50</v>
      </c>
      <c r="R11">
        <v>2195784</v>
      </c>
      <c r="AF11" s="2" t="s">
        <v>1</v>
      </c>
      <c r="AG11" s="20">
        <v>854183</v>
      </c>
      <c r="AH11" s="20">
        <v>84</v>
      </c>
      <c r="AI11" s="20">
        <v>35990</v>
      </c>
      <c r="AJ11" s="20">
        <v>196428</v>
      </c>
      <c r="AK11" s="20">
        <v>56812</v>
      </c>
      <c r="AL11" s="20"/>
      <c r="AN11" s="1" t="s">
        <v>5</v>
      </c>
      <c r="AO11" t="s">
        <v>58</v>
      </c>
      <c r="AU11" s="2" t="s">
        <v>38</v>
      </c>
      <c r="AV11">
        <v>62748</v>
      </c>
      <c r="AW11">
        <v>36035</v>
      </c>
      <c r="AX11">
        <v>9668</v>
      </c>
      <c r="AY11">
        <v>5717</v>
      </c>
      <c r="AZ11">
        <v>87</v>
      </c>
      <c r="BA11">
        <v>419</v>
      </c>
      <c r="BB11" t="s">
        <v>91</v>
      </c>
      <c r="BP11" s="2" t="s">
        <v>18</v>
      </c>
      <c r="BQ11" s="20">
        <v>643235</v>
      </c>
      <c r="BU11" s="10" t="s">
        <v>3</v>
      </c>
      <c r="BV11" s="11">
        <v>108198682809</v>
      </c>
      <c r="BW11" s="11">
        <v>81336993463</v>
      </c>
      <c r="BY11" s="10" t="s">
        <v>3</v>
      </c>
      <c r="BZ11" s="11">
        <v>189535676272</v>
      </c>
    </row>
    <row r="12" spans="1:91" x14ac:dyDescent="0.35">
      <c r="G12" s="10" t="s">
        <v>1</v>
      </c>
      <c r="H12" s="23">
        <v>67049141769</v>
      </c>
      <c r="Q12" s="2" t="s">
        <v>51</v>
      </c>
      <c r="R12">
        <v>3066675</v>
      </c>
      <c r="AF12" s="2" t="s">
        <v>2</v>
      </c>
      <c r="AG12" s="20">
        <v>686735</v>
      </c>
      <c r="AH12" s="20">
        <v>1616</v>
      </c>
      <c r="AI12" s="20">
        <v>115</v>
      </c>
      <c r="AJ12" s="20">
        <v>232514</v>
      </c>
      <c r="AK12" s="20">
        <v>71388</v>
      </c>
      <c r="AL12" s="20"/>
      <c r="AN12" s="2" t="s">
        <v>1</v>
      </c>
      <c r="AO12">
        <v>195932</v>
      </c>
      <c r="AU12" s="2" t="s">
        <v>20</v>
      </c>
      <c r="AV12">
        <v>50972</v>
      </c>
      <c r="AW12">
        <v>42127</v>
      </c>
      <c r="AX12">
        <v>9447</v>
      </c>
      <c r="AY12">
        <v>8058</v>
      </c>
      <c r="AZ12">
        <v>43</v>
      </c>
      <c r="BA12">
        <v>149</v>
      </c>
      <c r="BP12" s="2" t="s">
        <v>19</v>
      </c>
      <c r="BQ12" s="20">
        <v>794101</v>
      </c>
      <c r="BU12" s="10" t="s">
        <v>33</v>
      </c>
      <c r="BV12" s="11">
        <v>1169030429</v>
      </c>
      <c r="BW12" s="11">
        <v>825570704</v>
      </c>
      <c r="BY12" s="10" t="s">
        <v>33</v>
      </c>
      <c r="BZ12" s="11">
        <v>1994601133</v>
      </c>
    </row>
    <row r="13" spans="1:91" x14ac:dyDescent="0.35">
      <c r="G13" s="10" t="s">
        <v>4</v>
      </c>
      <c r="H13" s="23">
        <v>38732722376</v>
      </c>
      <c r="Q13" s="2" t="s">
        <v>52</v>
      </c>
      <c r="R13">
        <v>2794582</v>
      </c>
      <c r="AF13" s="2" t="s">
        <v>3</v>
      </c>
      <c r="AG13" s="20">
        <v>598298</v>
      </c>
      <c r="AH13" s="20">
        <v>1699</v>
      </c>
      <c r="AI13" s="20">
        <v>104</v>
      </c>
      <c r="AJ13" s="20">
        <v>254022</v>
      </c>
      <c r="AK13" s="20">
        <v>72509</v>
      </c>
      <c r="AL13" s="20"/>
      <c r="AN13" s="2" t="s">
        <v>2</v>
      </c>
      <c r="AO13">
        <v>157648</v>
      </c>
      <c r="AU13" s="2" t="s">
        <v>28</v>
      </c>
      <c r="AV13">
        <v>51206</v>
      </c>
      <c r="AW13">
        <v>41243</v>
      </c>
      <c r="AX13">
        <v>13408</v>
      </c>
      <c r="AY13">
        <v>9212</v>
      </c>
      <c r="AZ13">
        <v>39</v>
      </c>
      <c r="BA13">
        <v>395</v>
      </c>
      <c r="BP13" s="2" t="s">
        <v>20</v>
      </c>
      <c r="BQ13" s="20">
        <v>1099230</v>
      </c>
      <c r="BU13" s="10" t="s">
        <v>32</v>
      </c>
      <c r="BV13" s="11">
        <v>1740644457</v>
      </c>
      <c r="BW13" s="11">
        <v>1271068835</v>
      </c>
      <c r="BY13" s="10" t="s">
        <v>32</v>
      </c>
      <c r="BZ13" s="11">
        <v>3011713292</v>
      </c>
    </row>
    <row r="14" spans="1:91" x14ac:dyDescent="0.35">
      <c r="G14" s="10" t="s">
        <v>0</v>
      </c>
      <c r="H14" s="23">
        <v>13678610248</v>
      </c>
      <c r="Q14" s="2" t="s">
        <v>53</v>
      </c>
      <c r="R14">
        <v>2845041</v>
      </c>
      <c r="AF14" s="2" t="s">
        <v>4</v>
      </c>
      <c r="AG14" s="20">
        <v>186260</v>
      </c>
      <c r="AH14" s="20">
        <v>6562</v>
      </c>
      <c r="AI14" s="20">
        <v>11024</v>
      </c>
      <c r="AJ14" s="20">
        <v>52080</v>
      </c>
      <c r="AK14" s="20">
        <v>19405</v>
      </c>
      <c r="AL14" s="20"/>
      <c r="AN14" s="2" t="s">
        <v>3</v>
      </c>
      <c r="AO14">
        <v>133701</v>
      </c>
      <c r="AU14" s="2" t="s">
        <v>36</v>
      </c>
      <c r="AV14">
        <v>35563</v>
      </c>
      <c r="AW14">
        <v>37097</v>
      </c>
      <c r="AX14">
        <v>5492</v>
      </c>
      <c r="AY14">
        <v>6451</v>
      </c>
      <c r="AZ14">
        <v>73</v>
      </c>
      <c r="BA14">
        <v>383</v>
      </c>
      <c r="BP14" s="2" t="s">
        <v>21</v>
      </c>
      <c r="BQ14" s="20">
        <v>240035</v>
      </c>
      <c r="BU14" s="10" t="s">
        <v>31</v>
      </c>
      <c r="BV14" s="11">
        <v>4046937361</v>
      </c>
      <c r="BW14" s="11">
        <v>3047094971</v>
      </c>
      <c r="BY14" s="10" t="s">
        <v>31</v>
      </c>
      <c r="BZ14" s="11">
        <v>7094032332</v>
      </c>
    </row>
    <row r="15" spans="1:91" x14ac:dyDescent="0.35">
      <c r="G15" s="8" t="s">
        <v>6</v>
      </c>
      <c r="H15" s="24">
        <v>421886901726</v>
      </c>
      <c r="Q15" s="2" t="s">
        <v>45</v>
      </c>
      <c r="R15">
        <v>2554042</v>
      </c>
      <c r="AF15" s="2" t="s">
        <v>31</v>
      </c>
      <c r="AG15" s="20">
        <v>184706</v>
      </c>
      <c r="AH15" s="20">
        <v>8373</v>
      </c>
      <c r="AI15" s="20">
        <v>5224</v>
      </c>
      <c r="AJ15" s="20">
        <v>24764</v>
      </c>
      <c r="AK15" s="20">
        <v>13044</v>
      </c>
      <c r="AL15" s="20"/>
      <c r="AN15" s="2" t="s">
        <v>6</v>
      </c>
      <c r="AO15">
        <v>487281</v>
      </c>
      <c r="AU15" s="2" t="s">
        <v>23</v>
      </c>
      <c r="AV15">
        <v>40468</v>
      </c>
      <c r="AW15">
        <v>31344</v>
      </c>
      <c r="AX15">
        <v>7419</v>
      </c>
      <c r="AY15">
        <v>6029</v>
      </c>
      <c r="AZ15">
        <v>208</v>
      </c>
      <c r="BA15">
        <v>324</v>
      </c>
      <c r="BP15" s="2" t="s">
        <v>22</v>
      </c>
      <c r="BQ15" s="20">
        <v>487790</v>
      </c>
      <c r="BU15" s="10" t="s">
        <v>30</v>
      </c>
      <c r="BV15" s="11">
        <v>988708614</v>
      </c>
      <c r="BW15" s="11">
        <v>707305113</v>
      </c>
      <c r="BY15" s="10" t="s">
        <v>30</v>
      </c>
      <c r="BZ15" s="11">
        <v>1696013727</v>
      </c>
      <c r="CK15" s="1" t="s">
        <v>5</v>
      </c>
      <c r="CL15" t="s">
        <v>134</v>
      </c>
      <c r="CM15" t="s">
        <v>135</v>
      </c>
    </row>
    <row r="16" spans="1:91" x14ac:dyDescent="0.35">
      <c r="Q16" s="2" t="s">
        <v>46</v>
      </c>
      <c r="R16">
        <v>3743959</v>
      </c>
      <c r="AF16" s="2" t="s">
        <v>38</v>
      </c>
      <c r="AG16" s="20">
        <v>166957</v>
      </c>
      <c r="AH16" s="20">
        <v>8157</v>
      </c>
      <c r="AI16" s="20">
        <v>4778</v>
      </c>
      <c r="AJ16" s="20">
        <v>24407</v>
      </c>
      <c r="AK16" s="20">
        <v>15165</v>
      </c>
      <c r="AL16" s="20"/>
      <c r="AU16" s="2" t="s">
        <v>35</v>
      </c>
      <c r="AV16">
        <v>35233</v>
      </c>
      <c r="AW16">
        <v>28315</v>
      </c>
      <c r="AX16">
        <v>10639</v>
      </c>
      <c r="AY16">
        <v>8059</v>
      </c>
      <c r="AZ16">
        <v>62</v>
      </c>
      <c r="BA16">
        <v>193</v>
      </c>
      <c r="BP16" s="2" t="s">
        <v>23</v>
      </c>
      <c r="BQ16" s="20">
        <v>849705</v>
      </c>
      <c r="BU16" s="10" t="s">
        <v>29</v>
      </c>
      <c r="BV16" s="11">
        <v>722273314</v>
      </c>
      <c r="BW16" s="11">
        <v>517604092</v>
      </c>
      <c r="BY16" s="10" t="s">
        <v>29</v>
      </c>
      <c r="BZ16" s="11">
        <v>1239877406</v>
      </c>
      <c r="CK16" s="2" t="s">
        <v>16</v>
      </c>
      <c r="CL16">
        <v>17071</v>
      </c>
      <c r="CM16">
        <v>12160</v>
      </c>
    </row>
    <row r="17" spans="1:91" x14ac:dyDescent="0.35">
      <c r="B17" s="46" t="s">
        <v>112</v>
      </c>
      <c r="C17" s="46"/>
      <c r="D17" s="46"/>
      <c r="E17" s="46"/>
      <c r="K17" t="s">
        <v>71</v>
      </c>
      <c r="Q17" s="2" t="s">
        <v>47</v>
      </c>
      <c r="R17">
        <v>2931787</v>
      </c>
      <c r="AF17" s="2" t="s">
        <v>28</v>
      </c>
      <c r="AG17" s="20">
        <v>163909</v>
      </c>
      <c r="AH17" s="20">
        <v>15330</v>
      </c>
      <c r="AI17" s="20">
        <v>6455</v>
      </c>
      <c r="AJ17" s="20">
        <v>20825</v>
      </c>
      <c r="AK17" s="20">
        <v>21607</v>
      </c>
      <c r="AL17" s="20"/>
      <c r="AU17" s="2" t="s">
        <v>19</v>
      </c>
      <c r="AV17">
        <v>34321</v>
      </c>
      <c r="AW17">
        <v>29074</v>
      </c>
      <c r="AX17">
        <v>6335</v>
      </c>
      <c r="AY17">
        <v>5034</v>
      </c>
      <c r="AZ17">
        <v>28</v>
      </c>
      <c r="BA17">
        <v>704</v>
      </c>
      <c r="BP17" s="2" t="s">
        <v>24</v>
      </c>
      <c r="BQ17" s="20">
        <v>481473</v>
      </c>
      <c r="BU17" s="10" t="s">
        <v>28</v>
      </c>
      <c r="BV17" s="11">
        <v>4521634367</v>
      </c>
      <c r="BW17" s="11">
        <v>3009297574</v>
      </c>
      <c r="BY17" s="10" t="s">
        <v>28</v>
      </c>
      <c r="BZ17" s="11">
        <v>7530931941</v>
      </c>
      <c r="CK17" s="2" t="s">
        <v>21</v>
      </c>
      <c r="CL17">
        <v>11980</v>
      </c>
      <c r="CM17">
        <v>8583</v>
      </c>
    </row>
    <row r="18" spans="1:91" x14ac:dyDescent="0.35">
      <c r="A18">
        <v>5</v>
      </c>
      <c r="B18" s="1" t="s">
        <v>5</v>
      </c>
      <c r="C18" t="s">
        <v>10</v>
      </c>
      <c r="D18" t="s">
        <v>8</v>
      </c>
      <c r="E18" t="s">
        <v>12</v>
      </c>
      <c r="G18" t="s">
        <v>64</v>
      </c>
      <c r="K18" s="1" t="s">
        <v>5</v>
      </c>
      <c r="L18" t="s">
        <v>40</v>
      </c>
      <c r="M18" t="s">
        <v>68</v>
      </c>
      <c r="Q18" s="2" t="s">
        <v>54</v>
      </c>
      <c r="R18">
        <v>2539857</v>
      </c>
      <c r="AF18" s="2" t="s">
        <v>20</v>
      </c>
      <c r="AG18" s="20">
        <v>161383</v>
      </c>
      <c r="AH18" s="20">
        <v>11580</v>
      </c>
      <c r="AI18" s="20">
        <v>7414</v>
      </c>
      <c r="AJ18" s="20">
        <v>23911</v>
      </c>
      <c r="AK18" s="20">
        <v>15563</v>
      </c>
      <c r="AL18" s="20"/>
      <c r="AU18" s="2" t="s">
        <v>14</v>
      </c>
      <c r="AV18">
        <v>34628</v>
      </c>
      <c r="AW18">
        <v>27650</v>
      </c>
      <c r="AX18">
        <v>6774</v>
      </c>
      <c r="AY18">
        <v>5739</v>
      </c>
      <c r="AZ18">
        <v>22</v>
      </c>
      <c r="BA18">
        <v>76</v>
      </c>
      <c r="BP18" s="2" t="s">
        <v>25</v>
      </c>
      <c r="BQ18" s="20">
        <v>493433</v>
      </c>
      <c r="BU18" s="10" t="s">
        <v>27</v>
      </c>
      <c r="BV18" s="11">
        <v>1358262744</v>
      </c>
      <c r="BW18" s="11">
        <v>980926364</v>
      </c>
      <c r="BY18" s="10" t="s">
        <v>27</v>
      </c>
      <c r="BZ18" s="11">
        <v>2339189108</v>
      </c>
      <c r="CK18" s="2" t="s">
        <v>33</v>
      </c>
      <c r="CL18">
        <v>16868</v>
      </c>
      <c r="CM18">
        <v>11113</v>
      </c>
    </row>
    <row r="19" spans="1:91" x14ac:dyDescent="0.35">
      <c r="B19" s="2" t="s">
        <v>3</v>
      </c>
      <c r="C19" s="3">
        <v>37697750946</v>
      </c>
      <c r="D19" s="3">
        <v>23249650199</v>
      </c>
      <c r="E19" s="4">
        <v>0.62143303763002133</v>
      </c>
      <c r="G19" s="7" t="s">
        <v>62</v>
      </c>
      <c r="H19" s="14" t="s" vm="1">
        <v>63</v>
      </c>
      <c r="K19" s="2" t="s">
        <v>13</v>
      </c>
      <c r="L19" s="6">
        <v>1898009747</v>
      </c>
      <c r="M19" s="16" t="s">
        <v>67</v>
      </c>
      <c r="Q19" s="2" t="s">
        <v>6</v>
      </c>
      <c r="R19">
        <v>33327043</v>
      </c>
      <c r="AF19" s="2" t="s">
        <v>23</v>
      </c>
      <c r="AG19" s="20">
        <v>128386</v>
      </c>
      <c r="AH19" s="20">
        <v>7517</v>
      </c>
      <c r="AI19" s="20">
        <v>5072</v>
      </c>
      <c r="AJ19" s="20">
        <v>14873</v>
      </c>
      <c r="AK19" s="20">
        <v>14104</v>
      </c>
      <c r="AL19" s="20"/>
      <c r="AU19" s="2" t="s">
        <v>15</v>
      </c>
      <c r="AV19">
        <v>35201</v>
      </c>
      <c r="AW19">
        <v>24945</v>
      </c>
      <c r="AX19">
        <v>4689</v>
      </c>
      <c r="AY19">
        <v>2872</v>
      </c>
      <c r="AZ19">
        <v>84</v>
      </c>
      <c r="BA19">
        <v>409</v>
      </c>
      <c r="BP19" s="2" t="s">
        <v>2</v>
      </c>
      <c r="BQ19" s="20">
        <v>4961067</v>
      </c>
      <c r="BU19" s="10" t="s">
        <v>26</v>
      </c>
      <c r="BV19" s="11">
        <v>515528121</v>
      </c>
      <c r="BW19" s="11">
        <v>408743315</v>
      </c>
      <c r="BY19" s="10" t="s">
        <v>26</v>
      </c>
      <c r="BZ19" s="11">
        <v>924271436</v>
      </c>
      <c r="CK19" s="2" t="s">
        <v>6</v>
      </c>
      <c r="CL19">
        <v>45919</v>
      </c>
      <c r="CM19">
        <v>31856</v>
      </c>
    </row>
    <row r="20" spans="1:91" x14ac:dyDescent="0.35">
      <c r="B20" s="2" t="s">
        <v>2</v>
      </c>
      <c r="C20" s="3">
        <v>24043523530</v>
      </c>
      <c r="D20" s="3">
        <v>12543288516</v>
      </c>
      <c r="E20" s="4">
        <v>0.91684369687666045</v>
      </c>
      <c r="K20" s="2" t="s">
        <v>14</v>
      </c>
      <c r="L20" s="6">
        <v>1440722311</v>
      </c>
      <c r="M20" s="16" t="s">
        <v>67</v>
      </c>
      <c r="AF20" s="2" t="s">
        <v>36</v>
      </c>
      <c r="AG20" s="20">
        <v>125128</v>
      </c>
      <c r="AH20" s="20">
        <v>7995</v>
      </c>
      <c r="AI20" s="20">
        <v>11615</v>
      </c>
      <c r="AJ20" s="20">
        <v>19373</v>
      </c>
      <c r="AK20" s="20">
        <v>9743</v>
      </c>
      <c r="AL20" s="20"/>
      <c r="AU20" s="2" t="s">
        <v>18</v>
      </c>
      <c r="AV20">
        <v>33192</v>
      </c>
      <c r="AW20">
        <v>26055</v>
      </c>
      <c r="AX20">
        <v>4339</v>
      </c>
      <c r="AY20">
        <v>3001</v>
      </c>
      <c r="AZ20">
        <v>86</v>
      </c>
      <c r="BA20">
        <v>183</v>
      </c>
      <c r="BP20" s="2" t="s">
        <v>27</v>
      </c>
      <c r="BQ20" s="20">
        <v>530700</v>
      </c>
      <c r="BU20" s="10" t="s">
        <v>2</v>
      </c>
      <c r="BV20" s="11">
        <v>64071382839</v>
      </c>
      <c r="BW20" s="11">
        <v>48819368222</v>
      </c>
      <c r="BY20" s="10" t="s">
        <v>2</v>
      </c>
      <c r="BZ20" s="11">
        <v>112890751061</v>
      </c>
    </row>
    <row r="21" spans="1:91" x14ac:dyDescent="0.35">
      <c r="B21" s="2" t="s">
        <v>1</v>
      </c>
      <c r="C21" s="3">
        <v>14266012441</v>
      </c>
      <c r="D21" s="3">
        <v>8299406278</v>
      </c>
      <c r="E21" s="4">
        <v>0.71891963872358344</v>
      </c>
      <c r="G21" s="7" t="s">
        <v>5</v>
      </c>
      <c r="H21" s="7" t="s">
        <v>7</v>
      </c>
      <c r="I21" s="7" t="s">
        <v>9</v>
      </c>
      <c r="K21" s="2" t="s">
        <v>0</v>
      </c>
      <c r="L21" s="6">
        <v>13678610248</v>
      </c>
      <c r="M21" s="16" t="s">
        <v>44</v>
      </c>
      <c r="AF21" s="2" t="s">
        <v>35</v>
      </c>
      <c r="AG21" s="20">
        <v>117325</v>
      </c>
      <c r="AH21" s="20">
        <v>13519</v>
      </c>
      <c r="AI21" s="20">
        <v>2762</v>
      </c>
      <c r="AJ21" s="20">
        <v>12185</v>
      </c>
      <c r="AK21" s="20">
        <v>18216</v>
      </c>
      <c r="AL21" s="20"/>
      <c r="AU21" s="2" t="s">
        <v>34</v>
      </c>
      <c r="AV21">
        <v>30719</v>
      </c>
      <c r="AW21">
        <v>27173</v>
      </c>
      <c r="AX21">
        <v>6619</v>
      </c>
      <c r="AY21">
        <v>5439</v>
      </c>
      <c r="AZ21">
        <v>112</v>
      </c>
      <c r="BA21">
        <v>445</v>
      </c>
      <c r="BP21" s="2" t="s">
        <v>28</v>
      </c>
      <c r="BQ21" s="20">
        <v>1140583</v>
      </c>
      <c r="BU21" s="10" t="s">
        <v>25</v>
      </c>
      <c r="BV21" s="11">
        <v>1765752735</v>
      </c>
      <c r="BW21" s="11">
        <v>1250558303</v>
      </c>
      <c r="BY21" s="10" t="s">
        <v>25</v>
      </c>
      <c r="BZ21" s="11">
        <v>3016311038</v>
      </c>
    </row>
    <row r="22" spans="1:91" x14ac:dyDescent="0.35">
      <c r="B22" s="2" t="s">
        <v>4</v>
      </c>
      <c r="C22" s="3">
        <v>8273200321</v>
      </c>
      <c r="D22" s="3">
        <v>4597623320</v>
      </c>
      <c r="E22" s="4">
        <v>0.79945153075306741</v>
      </c>
      <c r="G22" s="8" t="s">
        <v>48</v>
      </c>
      <c r="H22" s="11">
        <v>62410774226</v>
      </c>
      <c r="I22" s="11">
        <v>0</v>
      </c>
      <c r="K22" s="2" t="s">
        <v>1</v>
      </c>
      <c r="L22" s="6">
        <v>67049141769</v>
      </c>
      <c r="M22" s="16" t="s">
        <v>44</v>
      </c>
      <c r="AF22" s="2" t="s">
        <v>19</v>
      </c>
      <c r="AG22" s="20">
        <v>108704</v>
      </c>
      <c r="AH22" s="20">
        <v>6960</v>
      </c>
      <c r="AI22" s="20">
        <v>3408</v>
      </c>
      <c r="AJ22" s="20">
        <v>20201</v>
      </c>
      <c r="AK22" s="20">
        <v>19567</v>
      </c>
      <c r="AL22" s="20"/>
      <c r="AU22" s="2" t="s">
        <v>39</v>
      </c>
      <c r="AV22">
        <v>24733</v>
      </c>
      <c r="AW22">
        <v>22308</v>
      </c>
      <c r="AX22">
        <v>5582</v>
      </c>
      <c r="AY22">
        <v>4878</v>
      </c>
      <c r="AZ22">
        <v>19</v>
      </c>
      <c r="BA22">
        <v>229</v>
      </c>
      <c r="BP22" s="2" t="s">
        <v>30</v>
      </c>
      <c r="BQ22" s="20">
        <v>472520</v>
      </c>
      <c r="BU22" s="10" t="s">
        <v>24</v>
      </c>
      <c r="BV22" s="11">
        <v>1668092668</v>
      </c>
      <c r="BW22" s="11">
        <v>1246862431</v>
      </c>
      <c r="BY22" s="10" t="s">
        <v>24</v>
      </c>
      <c r="BZ22" s="11">
        <v>2914955099</v>
      </c>
    </row>
    <row r="23" spans="1:91" x14ac:dyDescent="0.35">
      <c r="B23" s="2" t="s">
        <v>0</v>
      </c>
      <c r="C23" s="3">
        <v>2817238587</v>
      </c>
      <c r="D23" s="3">
        <v>1738280378</v>
      </c>
      <c r="E23" s="4">
        <v>0.62070435969679916</v>
      </c>
      <c r="G23" s="8" t="s">
        <v>43</v>
      </c>
      <c r="H23" s="11">
        <v>42047114334</v>
      </c>
      <c r="I23" s="11">
        <v>27866550225</v>
      </c>
      <c r="K23" s="2" t="s">
        <v>15</v>
      </c>
      <c r="L23" s="6">
        <v>2868699265</v>
      </c>
      <c r="M23" s="16" t="s">
        <v>49</v>
      </c>
      <c r="AF23" s="2" t="s">
        <v>14</v>
      </c>
      <c r="AG23" s="20">
        <v>106154</v>
      </c>
      <c r="AH23" s="20">
        <v>8564</v>
      </c>
      <c r="AI23" s="20">
        <v>5571</v>
      </c>
      <c r="AJ23" s="20">
        <v>15053</v>
      </c>
      <c r="AK23" s="20">
        <v>11446</v>
      </c>
      <c r="AL23" s="20"/>
      <c r="AU23" s="2" t="s">
        <v>30</v>
      </c>
      <c r="AV23">
        <v>25865</v>
      </c>
      <c r="AW23">
        <v>19746</v>
      </c>
      <c r="AX23">
        <v>3577</v>
      </c>
      <c r="AY23">
        <v>2613</v>
      </c>
      <c r="AZ23">
        <v>95</v>
      </c>
      <c r="BA23">
        <v>355</v>
      </c>
      <c r="BP23" s="2" t="s">
        <v>31</v>
      </c>
      <c r="BQ23" s="20">
        <v>1180531</v>
      </c>
      <c r="BU23" s="10" t="s">
        <v>23</v>
      </c>
      <c r="BV23" s="11">
        <v>3186731550</v>
      </c>
      <c r="BW23" s="11">
        <v>2236920432</v>
      </c>
      <c r="BY23" s="10" t="s">
        <v>23</v>
      </c>
      <c r="BZ23" s="11">
        <v>5423651982</v>
      </c>
    </row>
    <row r="24" spans="1:91" x14ac:dyDescent="0.35">
      <c r="B24" s="2" t="s">
        <v>6</v>
      </c>
      <c r="C24" s="3">
        <v>87097725825</v>
      </c>
      <c r="D24" s="3">
        <v>50428248691</v>
      </c>
      <c r="E24" s="4">
        <v>0.72716142411950258</v>
      </c>
      <c r="G24" s="8" t="s">
        <v>58</v>
      </c>
      <c r="H24" s="11">
        <v>84075980256</v>
      </c>
      <c r="I24" s="11">
        <v>85665322428</v>
      </c>
      <c r="K24" s="2" t="s">
        <v>16</v>
      </c>
      <c r="L24" s="6">
        <v>2172784748</v>
      </c>
      <c r="M24" s="16" t="s">
        <v>49</v>
      </c>
      <c r="AF24" s="2" t="s">
        <v>34</v>
      </c>
      <c r="AG24" s="20">
        <v>105980</v>
      </c>
      <c r="AH24" s="20">
        <v>11966</v>
      </c>
      <c r="AI24" s="20">
        <v>2506</v>
      </c>
      <c r="AJ24" s="20">
        <v>13115</v>
      </c>
      <c r="AK24" s="20">
        <v>9285</v>
      </c>
      <c r="AL24" s="20"/>
      <c r="AU24" s="2" t="s">
        <v>22</v>
      </c>
      <c r="AV24">
        <v>25223</v>
      </c>
      <c r="AW24">
        <v>18857</v>
      </c>
      <c r="AX24">
        <v>5208</v>
      </c>
      <c r="AY24">
        <v>4187</v>
      </c>
      <c r="AZ24">
        <v>12</v>
      </c>
      <c r="BA24">
        <v>36</v>
      </c>
      <c r="BP24" s="2" t="s">
        <v>32</v>
      </c>
      <c r="BQ24" s="20">
        <v>463547</v>
      </c>
      <c r="BU24" s="10" t="s">
        <v>22</v>
      </c>
      <c r="BV24" s="11">
        <v>1058624771</v>
      </c>
      <c r="BW24" s="11">
        <v>779396646</v>
      </c>
      <c r="BY24" s="10" t="s">
        <v>22</v>
      </c>
      <c r="BZ24" s="11">
        <v>1838021417</v>
      </c>
    </row>
    <row r="25" spans="1:91" x14ac:dyDescent="0.35">
      <c r="G25" s="8" t="s">
        <v>59</v>
      </c>
      <c r="H25" s="11">
        <v>106695404941</v>
      </c>
      <c r="I25" s="11">
        <v>107149881605</v>
      </c>
      <c r="K25" s="2" t="s">
        <v>17</v>
      </c>
      <c r="L25" s="6">
        <v>1688124035</v>
      </c>
      <c r="M25" s="16" t="s">
        <v>67</v>
      </c>
      <c r="AF25" s="2" t="s">
        <v>18</v>
      </c>
      <c r="AG25" s="20">
        <v>103986</v>
      </c>
      <c r="AH25" s="20">
        <v>5009</v>
      </c>
      <c r="AI25" s="20">
        <v>1986</v>
      </c>
      <c r="AJ25" s="20">
        <v>9004</v>
      </c>
      <c r="AK25" s="20">
        <v>8663</v>
      </c>
      <c r="AL25" s="20"/>
      <c r="AU25" s="2" t="s">
        <v>24</v>
      </c>
      <c r="AV25">
        <v>23457</v>
      </c>
      <c r="AW25">
        <v>18852</v>
      </c>
      <c r="AX25">
        <v>3861</v>
      </c>
      <c r="AY25">
        <v>3186</v>
      </c>
      <c r="AZ25">
        <v>31</v>
      </c>
      <c r="BA25">
        <v>198</v>
      </c>
      <c r="BP25" s="2" t="s">
        <v>33</v>
      </c>
      <c r="BQ25" s="20">
        <v>362378</v>
      </c>
      <c r="BU25" s="10" t="s">
        <v>21</v>
      </c>
      <c r="BV25" s="11">
        <v>227462583</v>
      </c>
      <c r="BW25" s="11">
        <v>145692452</v>
      </c>
      <c r="BY25" s="10" t="s">
        <v>21</v>
      </c>
      <c r="BZ25" s="11">
        <v>373155035</v>
      </c>
    </row>
    <row r="26" spans="1:91" x14ac:dyDescent="0.35">
      <c r="B26" s="28" t="s">
        <v>108</v>
      </c>
      <c r="C26" s="28"/>
      <c r="D26" s="28"/>
      <c r="G26" s="8" t="s">
        <v>6</v>
      </c>
      <c r="H26" s="9">
        <v>295229273757</v>
      </c>
      <c r="I26" s="9">
        <v>220681754258</v>
      </c>
      <c r="K26" s="2" t="s">
        <v>18</v>
      </c>
      <c r="L26" s="6">
        <v>2378716710</v>
      </c>
      <c r="M26" s="16" t="s">
        <v>49</v>
      </c>
      <c r="AF26" s="2" t="s">
        <v>15</v>
      </c>
      <c r="AG26" s="20">
        <v>102227</v>
      </c>
      <c r="AH26" s="20">
        <v>7074</v>
      </c>
      <c r="AI26" s="20">
        <v>1754</v>
      </c>
      <c r="AJ26" s="20">
        <v>9347</v>
      </c>
      <c r="AK26" s="20">
        <v>6140</v>
      </c>
      <c r="AL26" s="20"/>
      <c r="AU26" s="2" t="s">
        <v>27</v>
      </c>
      <c r="AV26">
        <v>22737</v>
      </c>
      <c r="AW26">
        <v>19215</v>
      </c>
      <c r="AX26">
        <v>6164</v>
      </c>
      <c r="AY26">
        <v>5964</v>
      </c>
      <c r="AZ26">
        <v>27</v>
      </c>
      <c r="BA26">
        <v>105</v>
      </c>
      <c r="BP26" s="2" t="s">
        <v>3</v>
      </c>
      <c r="BQ26" s="20">
        <v>4632403</v>
      </c>
      <c r="BU26" s="10" t="s">
        <v>20</v>
      </c>
      <c r="BV26" s="11">
        <v>5606141586</v>
      </c>
      <c r="BW26" s="11">
        <v>4208231368</v>
      </c>
      <c r="BY26" s="10" t="s">
        <v>20</v>
      </c>
      <c r="BZ26" s="11">
        <v>9814372954</v>
      </c>
    </row>
    <row r="27" spans="1:91" x14ac:dyDescent="0.35">
      <c r="B27" s="1" t="s">
        <v>5</v>
      </c>
      <c r="C27" t="s">
        <v>10</v>
      </c>
      <c r="D27" t="s">
        <v>11</v>
      </c>
      <c r="K27" s="2" t="s">
        <v>19</v>
      </c>
      <c r="L27" s="6">
        <v>7013541409</v>
      </c>
      <c r="M27" s="16" t="s">
        <v>49</v>
      </c>
      <c r="AF27" s="2" t="s">
        <v>39</v>
      </c>
      <c r="AG27" s="20">
        <v>81772</v>
      </c>
      <c r="AH27" s="20">
        <v>8521</v>
      </c>
      <c r="AI27" s="20">
        <v>4772</v>
      </c>
      <c r="AJ27" s="20">
        <v>12453</v>
      </c>
      <c r="AK27" s="20">
        <v>11109</v>
      </c>
      <c r="AL27" s="20"/>
      <c r="AU27" s="2" t="s">
        <v>32</v>
      </c>
      <c r="AV27">
        <v>22888</v>
      </c>
      <c r="AW27">
        <v>17872</v>
      </c>
      <c r="AX27">
        <v>3780</v>
      </c>
      <c r="AY27">
        <v>3185</v>
      </c>
      <c r="AZ27">
        <v>39</v>
      </c>
      <c r="BA27">
        <v>219</v>
      </c>
      <c r="BP27" s="2" t="s">
        <v>4</v>
      </c>
      <c r="BQ27" s="20">
        <v>1376498</v>
      </c>
      <c r="BU27" s="10" t="s">
        <v>19</v>
      </c>
      <c r="BV27" s="11">
        <v>4024475054</v>
      </c>
      <c r="BW27" s="11">
        <v>2989066355</v>
      </c>
      <c r="BY27" s="10" t="s">
        <v>19</v>
      </c>
      <c r="BZ27" s="11">
        <v>7013541409</v>
      </c>
    </row>
    <row r="28" spans="1:91" x14ac:dyDescent="0.35">
      <c r="B28" s="2" t="s">
        <v>3</v>
      </c>
      <c r="C28" s="3">
        <v>37697750946</v>
      </c>
      <c r="D28" s="3">
        <v>38349357618</v>
      </c>
      <c r="K28" s="2" t="s">
        <v>20</v>
      </c>
      <c r="L28" s="6">
        <v>9814372954</v>
      </c>
      <c r="M28" s="16" t="s">
        <v>49</v>
      </c>
      <c r="R28" s="1" t="s">
        <v>61</v>
      </c>
      <c r="AF28" s="2" t="s">
        <v>27</v>
      </c>
      <c r="AG28" s="20">
        <v>75197</v>
      </c>
      <c r="AH28" s="20">
        <v>9208</v>
      </c>
      <c r="AI28" s="20">
        <v>1781</v>
      </c>
      <c r="AJ28" s="20">
        <v>7488</v>
      </c>
      <c r="AK28" s="20">
        <v>12469</v>
      </c>
      <c r="AL28" s="20"/>
      <c r="AU28" s="2" t="s">
        <v>25</v>
      </c>
      <c r="AV28">
        <v>20017</v>
      </c>
      <c r="AW28">
        <v>18208</v>
      </c>
      <c r="AX28">
        <v>5154</v>
      </c>
      <c r="AY28">
        <v>4378</v>
      </c>
      <c r="AZ28">
        <v>37</v>
      </c>
      <c r="BA28">
        <v>185</v>
      </c>
      <c r="BP28" s="2" t="s">
        <v>34</v>
      </c>
      <c r="BQ28" s="20">
        <v>714251</v>
      </c>
      <c r="BU28" s="10" t="s">
        <v>18</v>
      </c>
      <c r="BV28" s="11">
        <v>1396196267</v>
      </c>
      <c r="BW28" s="11">
        <v>982520443</v>
      </c>
      <c r="BY28" s="10" t="s">
        <v>18</v>
      </c>
      <c r="BZ28" s="11">
        <v>2378716710</v>
      </c>
    </row>
    <row r="29" spans="1:91" x14ac:dyDescent="0.35">
      <c r="B29" s="2" t="s">
        <v>2</v>
      </c>
      <c r="C29" s="3">
        <v>24043523530</v>
      </c>
      <c r="D29" s="3">
        <v>23596183308</v>
      </c>
      <c r="K29" s="2" t="s">
        <v>21</v>
      </c>
      <c r="L29" s="6">
        <v>373155035</v>
      </c>
      <c r="M29" s="16" t="s">
        <v>67</v>
      </c>
      <c r="Q29" s="1" t="s">
        <v>86</v>
      </c>
      <c r="R29" t="s">
        <v>42</v>
      </c>
      <c r="S29" t="s">
        <v>53</v>
      </c>
      <c r="T29" t="s">
        <v>54</v>
      </c>
      <c r="U29" t="s">
        <v>56</v>
      </c>
      <c r="V29" t="s">
        <v>55</v>
      </c>
      <c r="W29" t="s">
        <v>52</v>
      </c>
      <c r="X29" t="s">
        <v>51</v>
      </c>
      <c r="Y29" t="s">
        <v>57</v>
      </c>
      <c r="Z29" t="s">
        <v>50</v>
      </c>
      <c r="AA29" t="s">
        <v>47</v>
      </c>
      <c r="AB29" t="s">
        <v>46</v>
      </c>
      <c r="AC29" t="s">
        <v>45</v>
      </c>
      <c r="AD29" t="s">
        <v>6</v>
      </c>
      <c r="AF29" s="2" t="s">
        <v>30</v>
      </c>
      <c r="AG29" s="20">
        <v>74608</v>
      </c>
      <c r="AH29" s="20">
        <v>5424</v>
      </c>
      <c r="AI29" s="20">
        <v>1787</v>
      </c>
      <c r="AJ29" s="20">
        <v>7325</v>
      </c>
      <c r="AK29" s="20">
        <v>5358</v>
      </c>
      <c r="AL29" s="20"/>
      <c r="AU29" s="2" t="s">
        <v>13</v>
      </c>
      <c r="AV29">
        <v>20132</v>
      </c>
      <c r="AW29">
        <v>16592</v>
      </c>
      <c r="AX29">
        <v>2807</v>
      </c>
      <c r="AY29">
        <v>2267</v>
      </c>
      <c r="AZ29">
        <v>34</v>
      </c>
      <c r="BA29">
        <v>277</v>
      </c>
      <c r="BP29" s="2" t="s">
        <v>35</v>
      </c>
      <c r="BQ29" s="20">
        <v>819987</v>
      </c>
      <c r="BU29" s="10" t="s">
        <v>17</v>
      </c>
      <c r="BV29" s="11">
        <v>978779682</v>
      </c>
      <c r="BW29" s="11">
        <v>709344353</v>
      </c>
      <c r="BY29" s="10" t="s">
        <v>17</v>
      </c>
      <c r="BZ29" s="11">
        <v>1688124035</v>
      </c>
    </row>
    <row r="30" spans="1:91" x14ac:dyDescent="0.35">
      <c r="B30" s="2" t="s">
        <v>1</v>
      </c>
      <c r="C30" s="3">
        <v>14266012441</v>
      </c>
      <c r="D30" s="3">
        <v>14374315032</v>
      </c>
      <c r="G30" t="s">
        <v>70</v>
      </c>
      <c r="K30" s="2" t="s">
        <v>22</v>
      </c>
      <c r="L30" s="6">
        <v>1838021417</v>
      </c>
      <c r="M30" s="16" t="s">
        <v>67</v>
      </c>
      <c r="Q30" s="2" t="s">
        <v>82</v>
      </c>
      <c r="R30">
        <v>358884</v>
      </c>
      <c r="S30">
        <v>482193</v>
      </c>
      <c r="T30">
        <v>414815</v>
      </c>
      <c r="U30">
        <v>437066</v>
      </c>
      <c r="V30">
        <v>461802</v>
      </c>
      <c r="W30">
        <v>465809</v>
      </c>
      <c r="X30">
        <v>508584</v>
      </c>
      <c r="Y30">
        <v>483165</v>
      </c>
      <c r="Z30">
        <v>364607</v>
      </c>
      <c r="AA30">
        <v>497327</v>
      </c>
      <c r="AB30">
        <v>631877</v>
      </c>
      <c r="AC30">
        <v>417136</v>
      </c>
      <c r="AD30">
        <v>5523265</v>
      </c>
      <c r="AF30" s="2" t="s">
        <v>22</v>
      </c>
      <c r="AG30" s="20">
        <v>74232</v>
      </c>
      <c r="AH30" s="20">
        <v>4588</v>
      </c>
      <c r="AI30" s="20">
        <v>2518</v>
      </c>
      <c r="AJ30" s="20">
        <v>5000</v>
      </c>
      <c r="AK30" s="20">
        <v>11222</v>
      </c>
      <c r="AL30" s="20"/>
      <c r="AU30" s="2" t="s">
        <v>72</v>
      </c>
      <c r="AV30">
        <v>20526</v>
      </c>
      <c r="AW30">
        <v>15788</v>
      </c>
      <c r="AX30">
        <v>4754</v>
      </c>
      <c r="AY30">
        <v>3904</v>
      </c>
      <c r="AZ30">
        <v>8</v>
      </c>
      <c r="BA30">
        <v>111</v>
      </c>
      <c r="BP30" s="2" t="s">
        <v>36</v>
      </c>
      <c r="BQ30" s="20">
        <v>869262</v>
      </c>
      <c r="BU30" s="10" t="s">
        <v>16</v>
      </c>
      <c r="BV30" s="11">
        <v>1329898858</v>
      </c>
      <c r="BW30" s="11">
        <v>842885890</v>
      </c>
      <c r="BY30" s="10" t="s">
        <v>16</v>
      </c>
      <c r="BZ30" s="11">
        <v>2172784748</v>
      </c>
    </row>
    <row r="31" spans="1:91" x14ac:dyDescent="0.35">
      <c r="B31" s="2" t="s">
        <v>4</v>
      </c>
      <c r="C31" s="3">
        <v>8273200321</v>
      </c>
      <c r="D31" s="3">
        <v>8259605302</v>
      </c>
      <c r="G31" s="1" t="s">
        <v>5</v>
      </c>
      <c r="H31" t="s">
        <v>10</v>
      </c>
      <c r="I31" t="s">
        <v>11</v>
      </c>
      <c r="K31" s="2" t="s">
        <v>23</v>
      </c>
      <c r="L31" s="6">
        <v>5423651982</v>
      </c>
      <c r="M31" s="16" t="s">
        <v>49</v>
      </c>
      <c r="Q31" s="2" t="s">
        <v>83</v>
      </c>
      <c r="R31">
        <v>59739</v>
      </c>
      <c r="S31">
        <v>69282</v>
      </c>
      <c r="T31">
        <v>78513</v>
      </c>
      <c r="U31">
        <v>80949</v>
      </c>
      <c r="V31">
        <v>83417</v>
      </c>
      <c r="W31">
        <v>79271</v>
      </c>
      <c r="X31">
        <v>93581</v>
      </c>
      <c r="Y31">
        <v>87782</v>
      </c>
      <c r="Z31">
        <v>65556</v>
      </c>
      <c r="AA31">
        <v>74429</v>
      </c>
      <c r="AB31">
        <v>101603</v>
      </c>
      <c r="AC31">
        <v>75262</v>
      </c>
      <c r="AD31">
        <v>949384</v>
      </c>
      <c r="AF31" s="2" t="s">
        <v>24</v>
      </c>
      <c r="AG31" s="20">
        <v>70949</v>
      </c>
      <c r="AH31" s="20">
        <v>2075</v>
      </c>
      <c r="AI31" s="20">
        <v>3161</v>
      </c>
      <c r="AJ31" s="20">
        <v>10216</v>
      </c>
      <c r="AK31" s="20">
        <v>9899</v>
      </c>
      <c r="AL31" s="20"/>
      <c r="AU31" s="2" t="s">
        <v>17</v>
      </c>
      <c r="AV31">
        <v>19052</v>
      </c>
      <c r="AW31">
        <v>14239</v>
      </c>
      <c r="AX31">
        <v>2761</v>
      </c>
      <c r="AY31">
        <v>2309</v>
      </c>
      <c r="AZ31">
        <v>23</v>
      </c>
      <c r="BA31">
        <v>52</v>
      </c>
      <c r="BP31" s="2" t="s">
        <v>37</v>
      </c>
      <c r="BQ31" s="20">
        <v>364695</v>
      </c>
      <c r="BU31" s="10" t="s">
        <v>15</v>
      </c>
      <c r="BV31" s="11">
        <v>1666081307</v>
      </c>
      <c r="BW31" s="11">
        <v>1202617958</v>
      </c>
      <c r="BY31" s="10" t="s">
        <v>15</v>
      </c>
      <c r="BZ31" s="11">
        <v>2868699265</v>
      </c>
    </row>
    <row r="32" spans="1:91" x14ac:dyDescent="0.35">
      <c r="B32" s="2" t="s">
        <v>0</v>
      </c>
      <c r="C32" s="3">
        <v>2817238587</v>
      </c>
      <c r="D32" s="3">
        <v>2846856844</v>
      </c>
      <c r="G32" s="2" t="s">
        <v>3</v>
      </c>
      <c r="H32" s="3">
        <v>37697750946</v>
      </c>
      <c r="I32" s="3">
        <v>38349357618</v>
      </c>
      <c r="K32" s="2" t="s">
        <v>24</v>
      </c>
      <c r="L32" s="6">
        <v>2914955099</v>
      </c>
      <c r="M32" s="16" t="s">
        <v>49</v>
      </c>
      <c r="Q32" s="2" t="s">
        <v>84</v>
      </c>
      <c r="R32">
        <v>7127</v>
      </c>
      <c r="S32">
        <v>9177</v>
      </c>
      <c r="T32">
        <v>6953</v>
      </c>
      <c r="U32">
        <v>10366</v>
      </c>
      <c r="V32">
        <v>11431</v>
      </c>
      <c r="W32">
        <v>6992</v>
      </c>
      <c r="X32">
        <v>5797</v>
      </c>
      <c r="Y32">
        <v>17390</v>
      </c>
      <c r="Z32">
        <v>4384</v>
      </c>
      <c r="AA32">
        <v>7458</v>
      </c>
      <c r="AB32">
        <v>7603</v>
      </c>
      <c r="AC32">
        <v>8981</v>
      </c>
      <c r="AD32">
        <v>103659</v>
      </c>
      <c r="AF32" s="2" t="s">
        <v>25</v>
      </c>
      <c r="AG32" s="20">
        <v>70576</v>
      </c>
      <c r="AH32" s="20">
        <v>6996</v>
      </c>
      <c r="AI32" s="20">
        <v>3422</v>
      </c>
      <c r="AJ32" s="20">
        <v>8337</v>
      </c>
      <c r="AK32" s="20">
        <v>9357</v>
      </c>
      <c r="AL32" s="20"/>
      <c r="AU32" s="2" t="s">
        <v>33</v>
      </c>
      <c r="AV32">
        <v>17940</v>
      </c>
      <c r="AW32">
        <v>14287</v>
      </c>
      <c r="AX32">
        <v>3504</v>
      </c>
      <c r="AY32">
        <v>2219</v>
      </c>
      <c r="AZ32">
        <v>104</v>
      </c>
      <c r="BA32">
        <v>362</v>
      </c>
      <c r="BP32" s="2" t="s">
        <v>38</v>
      </c>
      <c r="BQ32" s="20">
        <v>1097260</v>
      </c>
      <c r="BU32" s="10" t="s">
        <v>1</v>
      </c>
      <c r="BV32" s="11">
        <v>38396743983</v>
      </c>
      <c r="BW32" s="11">
        <v>28652397786</v>
      </c>
      <c r="BY32" s="10" t="s">
        <v>1</v>
      </c>
      <c r="BZ32" s="11">
        <v>67049141769</v>
      </c>
    </row>
    <row r="33" spans="2:78" x14ac:dyDescent="0.35">
      <c r="B33" s="2" t="s">
        <v>6</v>
      </c>
      <c r="C33" s="3">
        <v>87097725825</v>
      </c>
      <c r="D33" s="3">
        <v>87426318104</v>
      </c>
      <c r="G33" s="2" t="s">
        <v>2</v>
      </c>
      <c r="H33" s="3">
        <v>24043523530</v>
      </c>
      <c r="I33" s="3">
        <v>23596183308</v>
      </c>
      <c r="K33" s="2" t="s">
        <v>25</v>
      </c>
      <c r="L33" s="6">
        <v>3016311038</v>
      </c>
      <c r="M33" s="16" t="s">
        <v>49</v>
      </c>
      <c r="Q33" s="2" t="s">
        <v>85</v>
      </c>
      <c r="R33">
        <v>4973</v>
      </c>
      <c r="S33">
        <v>8399</v>
      </c>
      <c r="T33">
        <v>7710</v>
      </c>
      <c r="U33">
        <v>7062</v>
      </c>
      <c r="V33">
        <v>7841</v>
      </c>
      <c r="W33">
        <v>6920</v>
      </c>
      <c r="X33">
        <v>5452</v>
      </c>
      <c r="Y33">
        <v>12121</v>
      </c>
      <c r="Z33">
        <v>4648</v>
      </c>
      <c r="AA33">
        <v>7162</v>
      </c>
      <c r="AB33">
        <v>7729</v>
      </c>
      <c r="AC33">
        <v>9452</v>
      </c>
      <c r="AD33">
        <v>89469</v>
      </c>
      <c r="AF33" s="2" t="s">
        <v>32</v>
      </c>
      <c r="AG33" s="20">
        <v>68951</v>
      </c>
      <c r="AH33" s="20">
        <v>4581</v>
      </c>
      <c r="AI33" s="20">
        <v>1800</v>
      </c>
      <c r="AJ33" s="20">
        <v>10176</v>
      </c>
      <c r="AK33" s="20">
        <v>7203</v>
      </c>
      <c r="AL33" s="20"/>
      <c r="AU33" s="2" t="s">
        <v>16</v>
      </c>
      <c r="AV33">
        <v>16591</v>
      </c>
      <c r="AW33">
        <v>13843</v>
      </c>
      <c r="AX33">
        <v>4479</v>
      </c>
      <c r="AY33">
        <v>3155</v>
      </c>
      <c r="AZ33">
        <v>8</v>
      </c>
      <c r="BA33">
        <v>73</v>
      </c>
      <c r="BP33" s="2" t="s">
        <v>39</v>
      </c>
      <c r="BQ33" s="20">
        <v>593085</v>
      </c>
      <c r="BU33" s="10" t="s">
        <v>0</v>
      </c>
      <c r="BV33" s="11">
        <v>7927494100</v>
      </c>
      <c r="BW33" s="11">
        <v>5751116148</v>
      </c>
      <c r="BY33" s="10" t="s">
        <v>0</v>
      </c>
      <c r="BZ33" s="11">
        <v>13678610248</v>
      </c>
    </row>
    <row r="34" spans="2:78" x14ac:dyDescent="0.35">
      <c r="G34" s="2" t="s">
        <v>1</v>
      </c>
      <c r="H34" s="3">
        <v>14266012441</v>
      </c>
      <c r="I34" s="3">
        <v>14374315032</v>
      </c>
      <c r="K34" s="2" t="s">
        <v>2</v>
      </c>
      <c r="L34" s="6">
        <v>112890751061</v>
      </c>
      <c r="M34" s="16" t="s">
        <v>44</v>
      </c>
      <c r="AF34" s="2" t="s">
        <v>17</v>
      </c>
      <c r="AG34" s="20">
        <v>64610</v>
      </c>
      <c r="AH34" s="20">
        <v>4365</v>
      </c>
      <c r="AI34" s="20">
        <v>709</v>
      </c>
      <c r="AJ34" s="20">
        <v>3707</v>
      </c>
      <c r="AK34" s="20">
        <v>4449</v>
      </c>
      <c r="AL34" s="20"/>
      <c r="AU34" s="2" t="s">
        <v>37</v>
      </c>
      <c r="AV34">
        <v>16666</v>
      </c>
      <c r="AW34">
        <v>13584</v>
      </c>
      <c r="AX34">
        <v>3281</v>
      </c>
      <c r="AY34">
        <v>2686</v>
      </c>
      <c r="AZ34">
        <v>24</v>
      </c>
      <c r="BA34">
        <v>146</v>
      </c>
      <c r="BP34" s="2" t="s">
        <v>6</v>
      </c>
      <c r="BQ34" s="20">
        <v>33327043</v>
      </c>
      <c r="BU34" s="10" t="s">
        <v>14</v>
      </c>
      <c r="BV34" s="11">
        <v>824712666</v>
      </c>
      <c r="BW34" s="11">
        <v>616009645</v>
      </c>
      <c r="BY34" s="10" t="s">
        <v>14</v>
      </c>
      <c r="BZ34" s="11">
        <v>1440722311</v>
      </c>
    </row>
    <row r="35" spans="2:78" x14ac:dyDescent="0.35">
      <c r="G35" s="2" t="s">
        <v>4</v>
      </c>
      <c r="H35" s="3">
        <v>8273200321</v>
      </c>
      <c r="I35" s="3">
        <v>8259605302</v>
      </c>
      <c r="K35" s="2" t="s">
        <v>26</v>
      </c>
      <c r="L35" s="6">
        <v>924271436</v>
      </c>
      <c r="M35" s="16" t="s">
        <v>67</v>
      </c>
      <c r="AF35" s="2" t="s">
        <v>13</v>
      </c>
      <c r="AG35" s="20">
        <v>62561</v>
      </c>
      <c r="AH35" s="20">
        <v>1331</v>
      </c>
      <c r="AI35" s="20">
        <v>1997</v>
      </c>
      <c r="AJ35" s="20">
        <v>6448</v>
      </c>
      <c r="AK35" s="20">
        <v>6978</v>
      </c>
      <c r="AL35" s="20"/>
      <c r="AU35" s="2" t="s">
        <v>21</v>
      </c>
      <c r="AV35">
        <v>11729</v>
      </c>
      <c r="AW35">
        <v>10112</v>
      </c>
      <c r="AX35">
        <v>1911</v>
      </c>
      <c r="AY35">
        <v>1834</v>
      </c>
      <c r="AZ35">
        <v>4</v>
      </c>
      <c r="BA35">
        <v>34</v>
      </c>
      <c r="BU35" s="10" t="s">
        <v>13</v>
      </c>
      <c r="BV35" s="11">
        <v>1066971491</v>
      </c>
      <c r="BW35" s="11">
        <v>831038256</v>
      </c>
      <c r="BY35" s="10" t="s">
        <v>13</v>
      </c>
      <c r="BZ35" s="11">
        <v>1898009747</v>
      </c>
    </row>
    <row r="36" spans="2:78" x14ac:dyDescent="0.35">
      <c r="G36" s="2" t="s">
        <v>0</v>
      </c>
      <c r="H36" s="3">
        <v>2817238587</v>
      </c>
      <c r="I36" s="3">
        <v>2846856844</v>
      </c>
      <c r="K36" s="2" t="s">
        <v>27</v>
      </c>
      <c r="L36" s="6">
        <v>2339189108</v>
      </c>
      <c r="M36" s="16" t="s">
        <v>49</v>
      </c>
      <c r="AF36" s="2" t="s">
        <v>72</v>
      </c>
      <c r="AG36" s="20">
        <v>61034</v>
      </c>
      <c r="AH36" s="20">
        <v>9871</v>
      </c>
      <c r="AI36" s="20">
        <v>1567</v>
      </c>
      <c r="AJ36" s="20">
        <v>6070</v>
      </c>
      <c r="AK36" s="20">
        <v>5090</v>
      </c>
      <c r="AL36" s="20"/>
      <c r="AU36" s="2" t="s">
        <v>6</v>
      </c>
      <c r="AV36">
        <v>1433801</v>
      </c>
      <c r="AW36">
        <v>1300723</v>
      </c>
      <c r="AX36">
        <v>212145</v>
      </c>
      <c r="AY36">
        <v>199346</v>
      </c>
      <c r="AZ36">
        <v>5980</v>
      </c>
      <c r="BA36">
        <v>31004</v>
      </c>
      <c r="BU36" s="8" t="s">
        <v>6</v>
      </c>
      <c r="BV36" s="9">
        <v>295229273757</v>
      </c>
      <c r="BW36" s="9">
        <v>220681754258</v>
      </c>
      <c r="BY36" s="8" t="s">
        <v>6</v>
      </c>
      <c r="BZ36" s="9">
        <v>515911028015</v>
      </c>
    </row>
    <row r="37" spans="2:78" x14ac:dyDescent="0.35">
      <c r="G37" s="2" t="s">
        <v>6</v>
      </c>
      <c r="H37" s="3">
        <v>87097725825</v>
      </c>
      <c r="I37" s="3">
        <v>87426318104</v>
      </c>
      <c r="K37" s="2" t="s">
        <v>28</v>
      </c>
      <c r="L37" s="6">
        <v>7530931941</v>
      </c>
      <c r="M37" s="16" t="s">
        <v>49</v>
      </c>
      <c r="AF37" s="2" t="s">
        <v>33</v>
      </c>
      <c r="AG37" s="20">
        <v>56203</v>
      </c>
      <c r="AH37" s="20">
        <v>3902</v>
      </c>
      <c r="AI37" s="20">
        <v>835</v>
      </c>
      <c r="AJ37" s="20">
        <v>5376</v>
      </c>
      <c r="AK37" s="20">
        <v>6160</v>
      </c>
      <c r="AL37" s="20"/>
    </row>
    <row r="38" spans="2:78" x14ac:dyDescent="0.35">
      <c r="K38" s="2" t="s">
        <v>29</v>
      </c>
      <c r="L38" s="6">
        <v>1239877406</v>
      </c>
      <c r="M38" s="16" t="s">
        <v>67</v>
      </c>
      <c r="AF38" s="2" t="s">
        <v>37</v>
      </c>
      <c r="AG38" s="20">
        <v>55837</v>
      </c>
      <c r="AH38" s="20">
        <v>5190</v>
      </c>
      <c r="AI38" s="20">
        <v>1656</v>
      </c>
      <c r="AJ38" s="20">
        <v>4839</v>
      </c>
      <c r="AK38" s="20">
        <v>5421</v>
      </c>
      <c r="AL38" s="20"/>
    </row>
    <row r="39" spans="2:78" x14ac:dyDescent="0.35">
      <c r="K39" s="2" t="s">
        <v>30</v>
      </c>
      <c r="L39" s="6">
        <v>1696013727</v>
      </c>
      <c r="M39" s="16" t="s">
        <v>67</v>
      </c>
      <c r="AF39" s="2" t="s">
        <v>16</v>
      </c>
      <c r="AG39" s="20">
        <v>55403</v>
      </c>
      <c r="AH39" s="20">
        <v>7181</v>
      </c>
      <c r="AI39" s="20">
        <v>1467</v>
      </c>
      <c r="AJ39" s="20">
        <v>4687</v>
      </c>
      <c r="AK39" s="20">
        <v>5560</v>
      </c>
      <c r="AL39" s="20"/>
    </row>
    <row r="40" spans="2:78" x14ac:dyDescent="0.35">
      <c r="K40" s="2" t="s">
        <v>31</v>
      </c>
      <c r="L40" s="6">
        <v>7094032332</v>
      </c>
      <c r="M40" s="16" t="s">
        <v>49</v>
      </c>
      <c r="AF40" s="2" t="s">
        <v>21</v>
      </c>
      <c r="AG40" s="20">
        <v>37733</v>
      </c>
      <c r="AH40" s="20">
        <v>476</v>
      </c>
      <c r="AI40" s="20">
        <v>1895</v>
      </c>
      <c r="AJ40" s="20">
        <v>2206</v>
      </c>
      <c r="AK40" s="20">
        <v>5700</v>
      </c>
      <c r="AL40" s="20"/>
    </row>
    <row r="41" spans="2:78" x14ac:dyDescent="0.35">
      <c r="K41" s="2" t="s">
        <v>32</v>
      </c>
      <c r="L41" s="6">
        <v>3011713292</v>
      </c>
      <c r="M41" s="16" t="s">
        <v>49</v>
      </c>
      <c r="AF41" s="2" t="s">
        <v>6</v>
      </c>
      <c r="AG41" s="20">
        <v>4809987</v>
      </c>
      <c r="AH41" s="20">
        <v>195714</v>
      </c>
      <c r="AI41" s="20">
        <v>135145</v>
      </c>
      <c r="AJ41" s="20">
        <v>1036430</v>
      </c>
      <c r="AK41" s="20">
        <v>488632</v>
      </c>
      <c r="AL41" s="20"/>
    </row>
    <row r="42" spans="2:78" x14ac:dyDescent="0.35">
      <c r="B42" s="1" t="s">
        <v>5</v>
      </c>
      <c r="C42" t="s">
        <v>65</v>
      </c>
      <c r="D42" t="s">
        <v>66</v>
      </c>
      <c r="K42" s="2" t="s">
        <v>33</v>
      </c>
      <c r="L42" s="6">
        <v>1994601133</v>
      </c>
      <c r="M42" s="16" t="s">
        <v>67</v>
      </c>
    </row>
    <row r="43" spans="2:78" x14ac:dyDescent="0.35">
      <c r="B43" s="2" t="s">
        <v>13</v>
      </c>
      <c r="C43" s="20">
        <v>45225</v>
      </c>
      <c r="D43" s="20">
        <v>30287</v>
      </c>
      <c r="K43" s="2" t="s">
        <v>3</v>
      </c>
      <c r="L43" s="6">
        <v>189535676272</v>
      </c>
      <c r="M43" s="16" t="s">
        <v>44</v>
      </c>
    </row>
    <row r="44" spans="2:78" x14ac:dyDescent="0.35">
      <c r="B44" s="2" t="s">
        <v>14</v>
      </c>
      <c r="C44" s="20">
        <v>30356</v>
      </c>
      <c r="D44" s="20">
        <v>20810</v>
      </c>
      <c r="E44" s="19"/>
      <c r="I44" s="6"/>
      <c r="J44" s="6"/>
      <c r="K44" s="2" t="s">
        <v>4</v>
      </c>
      <c r="L44" s="6">
        <v>38732722376</v>
      </c>
      <c r="M44" s="16" t="s">
        <v>44</v>
      </c>
      <c r="Q44" s="1" t="s">
        <v>5</v>
      </c>
      <c r="R44" t="s">
        <v>117</v>
      </c>
      <c r="S44" t="s">
        <v>118</v>
      </c>
      <c r="T44" t="s">
        <v>80</v>
      </c>
      <c r="U44" t="s">
        <v>74</v>
      </c>
      <c r="V44" t="s">
        <v>73</v>
      </c>
    </row>
    <row r="45" spans="2:78" x14ac:dyDescent="0.35">
      <c r="B45" s="2" t="s">
        <v>0</v>
      </c>
      <c r="C45" s="20">
        <v>189652</v>
      </c>
      <c r="D45" s="20">
        <v>119822</v>
      </c>
      <c r="E45" s="6"/>
      <c r="G45" s="2"/>
      <c r="H45" s="6"/>
      <c r="I45" s="6"/>
      <c r="J45" s="6"/>
      <c r="K45" s="2" t="s">
        <v>34</v>
      </c>
      <c r="L45" s="6">
        <v>4572614983</v>
      </c>
      <c r="M45" s="16" t="s">
        <v>49</v>
      </c>
      <c r="Q45" s="2" t="s">
        <v>13</v>
      </c>
      <c r="R45" s="3">
        <v>77575</v>
      </c>
      <c r="S45" s="3">
        <v>1742</v>
      </c>
      <c r="T45" s="3">
        <v>70513</v>
      </c>
      <c r="U45" s="3">
        <v>8804</v>
      </c>
      <c r="V45" s="3">
        <v>396582</v>
      </c>
    </row>
    <row r="46" spans="2:78" x14ac:dyDescent="0.35">
      <c r="B46" s="2" t="s">
        <v>1</v>
      </c>
      <c r="C46" s="20">
        <v>215770</v>
      </c>
      <c r="D46" s="20">
        <v>151400</v>
      </c>
      <c r="E46" s="6"/>
      <c r="G46" s="2"/>
      <c r="H46" s="6"/>
      <c r="I46" s="6"/>
      <c r="J46" s="6"/>
      <c r="K46" s="2" t="s">
        <v>35</v>
      </c>
      <c r="L46" s="6">
        <v>4995254038</v>
      </c>
      <c r="M46" s="16" t="s">
        <v>49</v>
      </c>
      <c r="Q46" s="2" t="s">
        <v>14</v>
      </c>
      <c r="R46" s="3">
        <v>140821</v>
      </c>
      <c r="S46" s="3">
        <v>5967</v>
      </c>
      <c r="T46" s="3">
        <v>130170</v>
      </c>
      <c r="U46" s="3">
        <v>16618</v>
      </c>
      <c r="V46" s="3">
        <v>733898</v>
      </c>
    </row>
    <row r="47" spans="2:78" x14ac:dyDescent="0.35">
      <c r="B47" s="2" t="s">
        <v>15</v>
      </c>
      <c r="C47" s="20">
        <v>80127</v>
      </c>
      <c r="D47" s="20">
        <v>43168</v>
      </c>
      <c r="E47" s="6"/>
      <c r="G47" s="2"/>
      <c r="H47" s="6"/>
      <c r="I47" s="6"/>
      <c r="J47" s="6"/>
      <c r="K47" s="2" t="s">
        <v>36</v>
      </c>
      <c r="L47" s="6">
        <v>2376608284</v>
      </c>
      <c r="M47" s="16" t="s">
        <v>49</v>
      </c>
      <c r="Q47" s="2" t="s">
        <v>1</v>
      </c>
      <c r="R47" s="3">
        <v>1027980</v>
      </c>
      <c r="S47" s="3">
        <v>115521</v>
      </c>
      <c r="T47" s="3">
        <v>1053616</v>
      </c>
      <c r="U47" s="3">
        <v>89885</v>
      </c>
      <c r="V47" s="3">
        <v>5717299</v>
      </c>
    </row>
    <row r="48" spans="2:78" x14ac:dyDescent="0.35">
      <c r="B48" s="2" t="s">
        <v>16</v>
      </c>
      <c r="C48" s="20">
        <v>76158</v>
      </c>
      <c r="D48" s="20">
        <v>37423</v>
      </c>
      <c r="E48" s="6"/>
      <c r="G48" s="2"/>
      <c r="H48" s="6"/>
      <c r="I48" s="6"/>
      <c r="J48" s="6"/>
      <c r="K48" s="2" t="s">
        <v>37</v>
      </c>
      <c r="L48" s="6">
        <v>1957013238</v>
      </c>
      <c r="M48" s="16" t="s">
        <v>67</v>
      </c>
      <c r="Q48" s="2" t="s">
        <v>15</v>
      </c>
      <c r="R48" s="3">
        <v>122200</v>
      </c>
      <c r="S48" s="3">
        <v>4342</v>
      </c>
      <c r="T48" s="3">
        <v>118998</v>
      </c>
      <c r="U48" s="3">
        <v>7544</v>
      </c>
      <c r="V48" s="3">
        <v>632698</v>
      </c>
    </row>
    <row r="49" spans="2:28" x14ac:dyDescent="0.35">
      <c r="B49" s="2" t="s">
        <v>17</v>
      </c>
      <c r="C49" s="20">
        <v>76296</v>
      </c>
      <c r="D49" s="20">
        <v>43372</v>
      </c>
      <c r="E49" s="6"/>
      <c r="G49" s="2"/>
      <c r="H49" s="6"/>
      <c r="I49" s="6"/>
      <c r="J49" s="6"/>
      <c r="K49" s="2" t="s">
        <v>38</v>
      </c>
      <c r="L49" s="6">
        <v>1222806609</v>
      </c>
      <c r="M49" s="16" t="s">
        <v>67</v>
      </c>
      <c r="Q49" s="2" t="s">
        <v>16</v>
      </c>
      <c r="R49" s="3">
        <v>71652</v>
      </c>
      <c r="S49" s="3">
        <v>2646</v>
      </c>
      <c r="T49" s="3">
        <v>67628</v>
      </c>
      <c r="U49" s="3">
        <v>6670</v>
      </c>
      <c r="V49" s="3">
        <v>371474</v>
      </c>
    </row>
    <row r="50" spans="2:28" x14ac:dyDescent="0.35">
      <c r="B50" s="2" t="s">
        <v>18</v>
      </c>
      <c r="C50" s="20">
        <v>98138</v>
      </c>
      <c r="D50" s="20">
        <v>48219</v>
      </c>
      <c r="E50" s="6"/>
      <c r="G50" s="2"/>
      <c r="H50" s="6"/>
      <c r="I50" s="6"/>
      <c r="J50" s="6"/>
      <c r="K50" s="2" t="s">
        <v>39</v>
      </c>
      <c r="L50" s="6">
        <v>10228133012</v>
      </c>
      <c r="M50" s="16" t="s">
        <v>44</v>
      </c>
      <c r="Q50" s="2" t="s">
        <v>72</v>
      </c>
      <c r="R50" s="3">
        <v>80753</v>
      </c>
      <c r="S50" s="3">
        <v>2879</v>
      </c>
      <c r="T50" s="3">
        <v>77189</v>
      </c>
      <c r="U50" s="3">
        <v>6443</v>
      </c>
      <c r="V50" s="3">
        <v>418139</v>
      </c>
    </row>
    <row r="51" spans="2:28" x14ac:dyDescent="0.35">
      <c r="B51" s="2" t="s">
        <v>19</v>
      </c>
      <c r="C51" s="20">
        <v>133160</v>
      </c>
      <c r="D51" s="20">
        <v>79880</v>
      </c>
      <c r="E51" s="6"/>
      <c r="G51" s="2"/>
      <c r="H51" s="6"/>
      <c r="I51" s="6"/>
      <c r="J51" s="6"/>
      <c r="K51" s="2" t="s">
        <v>6</v>
      </c>
      <c r="L51" s="6">
        <v>515911028015</v>
      </c>
      <c r="M51" s="16" t="s">
        <v>44</v>
      </c>
      <c r="Q51" s="2" t="s">
        <v>17</v>
      </c>
      <c r="R51" s="3">
        <v>75044</v>
      </c>
      <c r="S51" s="3">
        <v>2796</v>
      </c>
      <c r="T51" s="3">
        <v>72904</v>
      </c>
      <c r="U51" s="3">
        <v>4936</v>
      </c>
      <c r="V51" s="3">
        <v>389184</v>
      </c>
      <c r="AA51" s="1" t="s">
        <v>86</v>
      </c>
    </row>
    <row r="52" spans="2:28" x14ac:dyDescent="0.35">
      <c r="B52" s="2" t="s">
        <v>20</v>
      </c>
      <c r="C52" s="20">
        <v>185813</v>
      </c>
      <c r="D52" s="20">
        <v>107924</v>
      </c>
      <c r="E52" s="6"/>
      <c r="G52" s="2"/>
      <c r="H52" s="6"/>
      <c r="I52" s="6"/>
      <c r="J52" s="6"/>
      <c r="Q52" s="2" t="s">
        <v>18</v>
      </c>
      <c r="R52" s="3">
        <v>124626</v>
      </c>
      <c r="S52" s="3">
        <v>4022</v>
      </c>
      <c r="T52" s="3">
        <v>118390</v>
      </c>
      <c r="U52" s="3">
        <v>10258</v>
      </c>
      <c r="V52" s="3">
        <v>643235</v>
      </c>
      <c r="AA52" s="2" t="s">
        <v>82</v>
      </c>
      <c r="AB52">
        <v>5523265</v>
      </c>
    </row>
    <row r="53" spans="2:28" x14ac:dyDescent="0.35">
      <c r="B53" s="2" t="s">
        <v>21</v>
      </c>
      <c r="C53" s="20">
        <v>12663</v>
      </c>
      <c r="D53" s="20">
        <v>5676</v>
      </c>
      <c r="E53" s="6"/>
      <c r="F53" t="s">
        <v>114</v>
      </c>
      <c r="G53" s="35">
        <f>GETPIVOTDATA("[Measures].[Sum of documents_registered_cnt]",$B$42)</f>
        <v>4869963</v>
      </c>
      <c r="H53" s="6"/>
      <c r="I53" s="6"/>
      <c r="J53" s="6"/>
      <c r="Q53" s="2" t="s">
        <v>19</v>
      </c>
      <c r="R53" s="3">
        <v>150806</v>
      </c>
      <c r="S53" s="3">
        <v>8034</v>
      </c>
      <c r="T53" s="3">
        <v>136683</v>
      </c>
      <c r="U53" s="3">
        <v>22157</v>
      </c>
      <c r="V53" s="3">
        <v>794101</v>
      </c>
      <c r="AA53" s="2" t="s">
        <v>83</v>
      </c>
      <c r="AB53">
        <v>949384</v>
      </c>
    </row>
    <row r="54" spans="2:28" x14ac:dyDescent="0.35">
      <c r="B54" s="2" t="s">
        <v>22</v>
      </c>
      <c r="C54" s="20">
        <v>58785</v>
      </c>
      <c r="D54" s="20">
        <v>37110</v>
      </c>
      <c r="E54" s="6"/>
      <c r="F54" t="s">
        <v>115</v>
      </c>
      <c r="G54" s="35">
        <f>GETPIVOTDATA("[Measures].[Sum of estamps_challans_cnt]",$B$42)</f>
        <v>2925071</v>
      </c>
      <c r="H54" s="6"/>
      <c r="I54" s="6"/>
      <c r="J54" s="6"/>
      <c r="Q54" s="2" t="s">
        <v>20</v>
      </c>
      <c r="R54" s="3">
        <v>210151</v>
      </c>
      <c r="S54" s="3">
        <v>9704</v>
      </c>
      <c r="T54" s="3">
        <v>197922</v>
      </c>
      <c r="U54" s="3">
        <v>21933</v>
      </c>
      <c r="V54" s="3">
        <v>1099230</v>
      </c>
      <c r="AA54" s="2" t="s">
        <v>84</v>
      </c>
      <c r="AB54">
        <v>103659</v>
      </c>
    </row>
    <row r="55" spans="2:28" x14ac:dyDescent="0.35">
      <c r="B55" s="2" t="s">
        <v>23</v>
      </c>
      <c r="C55" s="20">
        <v>140380</v>
      </c>
      <c r="D55" s="20">
        <v>77043</v>
      </c>
      <c r="E55" s="6"/>
      <c r="G55" s="2"/>
      <c r="H55" s="6"/>
      <c r="I55" s="6"/>
      <c r="J55" s="6"/>
      <c r="Q55" s="2" t="s">
        <v>21</v>
      </c>
      <c r="R55" s="3">
        <v>46753</v>
      </c>
      <c r="S55" s="3">
        <v>1257</v>
      </c>
      <c r="T55" s="3">
        <v>40481</v>
      </c>
      <c r="U55" s="3">
        <v>7529</v>
      </c>
      <c r="V55" s="3">
        <v>240035</v>
      </c>
      <c r="AA55" s="2" t="s">
        <v>85</v>
      </c>
      <c r="AB55">
        <v>89469</v>
      </c>
    </row>
    <row r="56" spans="2:28" x14ac:dyDescent="0.35">
      <c r="B56" s="2" t="s">
        <v>24</v>
      </c>
      <c r="C56" s="20">
        <v>74736</v>
      </c>
      <c r="D56" s="20">
        <v>48271</v>
      </c>
      <c r="E56" s="6"/>
      <c r="G56" s="2"/>
      <c r="H56" s="6"/>
      <c r="I56" s="6"/>
      <c r="J56" s="6"/>
      <c r="Q56" s="2" t="s">
        <v>22</v>
      </c>
      <c r="R56" s="3">
        <v>94667</v>
      </c>
      <c r="S56" s="3">
        <v>2893</v>
      </c>
      <c r="T56" s="3">
        <v>84142</v>
      </c>
      <c r="U56" s="3">
        <v>13418</v>
      </c>
      <c r="V56" s="3">
        <v>487790</v>
      </c>
    </row>
    <row r="57" spans="2:28" x14ac:dyDescent="0.35">
      <c r="B57" s="2" t="s">
        <v>25</v>
      </c>
      <c r="C57" s="20">
        <v>66952</v>
      </c>
      <c r="D57" s="20">
        <v>28636</v>
      </c>
      <c r="E57" s="6"/>
      <c r="G57" s="2"/>
      <c r="H57" s="6"/>
      <c r="I57" s="6"/>
      <c r="J57" s="6"/>
      <c r="Q57" s="2" t="s">
        <v>23</v>
      </c>
      <c r="R57" s="3">
        <v>163524</v>
      </c>
      <c r="S57" s="3">
        <v>6428</v>
      </c>
      <c r="T57" s="3">
        <v>151532</v>
      </c>
      <c r="U57" s="3">
        <v>18420</v>
      </c>
      <c r="V57" s="3">
        <v>849705</v>
      </c>
    </row>
    <row r="58" spans="2:28" x14ac:dyDescent="0.35">
      <c r="B58" s="2" t="s">
        <v>2</v>
      </c>
      <c r="C58" s="20">
        <v>575722</v>
      </c>
      <c r="D58" s="20">
        <v>399643</v>
      </c>
      <c r="E58" s="6"/>
      <c r="G58" s="2"/>
      <c r="H58" s="6"/>
      <c r="I58" s="6"/>
      <c r="J58" s="6"/>
      <c r="Q58" s="2" t="s">
        <v>24</v>
      </c>
      <c r="R58" s="3">
        <v>91920</v>
      </c>
      <c r="S58" s="3">
        <v>4380</v>
      </c>
      <c r="T58" s="3">
        <v>83485</v>
      </c>
      <c r="U58" s="3">
        <v>12815</v>
      </c>
      <c r="V58" s="3">
        <v>481473</v>
      </c>
    </row>
    <row r="59" spans="2:28" x14ac:dyDescent="0.35">
      <c r="B59" s="2" t="s">
        <v>26</v>
      </c>
      <c r="C59" s="20">
        <v>33725</v>
      </c>
      <c r="D59" s="20">
        <v>22384</v>
      </c>
      <c r="E59" s="6"/>
      <c r="G59" s="2"/>
      <c r="H59" s="6"/>
      <c r="I59" s="6"/>
      <c r="J59" s="6"/>
      <c r="Q59" s="2" t="s">
        <v>25</v>
      </c>
      <c r="R59" s="3">
        <v>94510</v>
      </c>
      <c r="S59" s="3">
        <v>4178</v>
      </c>
      <c r="T59" s="3">
        <v>86392</v>
      </c>
      <c r="U59" s="3">
        <v>12296</v>
      </c>
      <c r="V59" s="3">
        <v>493433</v>
      </c>
    </row>
    <row r="60" spans="2:28" x14ac:dyDescent="0.35">
      <c r="B60" s="2" t="s">
        <v>27</v>
      </c>
      <c r="C60" s="20">
        <v>115078</v>
      </c>
      <c r="D60" s="20">
        <v>60988</v>
      </c>
      <c r="E60" s="6"/>
      <c r="G60" s="2"/>
      <c r="H60" s="6"/>
      <c r="I60" s="6"/>
      <c r="J60" s="6"/>
      <c r="Q60" s="2" t="s">
        <v>2</v>
      </c>
      <c r="R60" s="3">
        <v>899852</v>
      </c>
      <c r="S60" s="3">
        <v>92525</v>
      </c>
      <c r="T60" s="3">
        <v>924389</v>
      </c>
      <c r="U60" s="3">
        <v>67988</v>
      </c>
      <c r="V60" s="3">
        <v>4961067</v>
      </c>
    </row>
    <row r="61" spans="2:28" x14ac:dyDescent="0.35">
      <c r="B61" s="2" t="s">
        <v>28</v>
      </c>
      <c r="C61" s="20">
        <v>238720</v>
      </c>
      <c r="D61" s="20">
        <v>130049</v>
      </c>
      <c r="E61" s="6"/>
      <c r="G61" s="2"/>
      <c r="H61" s="6"/>
      <c r="I61" s="6"/>
      <c r="J61" s="6"/>
      <c r="Q61" s="2" t="s">
        <v>27</v>
      </c>
      <c r="R61" s="3">
        <v>102937</v>
      </c>
      <c r="S61" s="3">
        <v>3206</v>
      </c>
      <c r="T61" s="3">
        <v>92524</v>
      </c>
      <c r="U61" s="3">
        <v>13619</v>
      </c>
      <c r="V61" s="3">
        <v>530700</v>
      </c>
    </row>
    <row r="62" spans="2:28" x14ac:dyDescent="0.35">
      <c r="B62" s="2" t="s">
        <v>29</v>
      </c>
      <c r="C62" s="20">
        <v>51242</v>
      </c>
      <c r="D62" s="20">
        <v>22735</v>
      </c>
      <c r="E62" s="6"/>
      <c r="G62" s="2"/>
      <c r="H62" s="6"/>
      <c r="I62" s="6"/>
      <c r="J62" s="6"/>
      <c r="Q62" s="2" t="s">
        <v>28</v>
      </c>
      <c r="R62" s="3">
        <v>220424</v>
      </c>
      <c r="S62" s="3">
        <v>7702</v>
      </c>
      <c r="T62" s="3">
        <v>200940</v>
      </c>
      <c r="U62" s="3">
        <v>27186</v>
      </c>
      <c r="V62" s="3">
        <v>1140583</v>
      </c>
    </row>
    <row r="63" spans="2:28" x14ac:dyDescent="0.35">
      <c r="B63" s="2" t="s">
        <v>30</v>
      </c>
      <c r="C63" s="20">
        <v>61013</v>
      </c>
      <c r="D63" s="20">
        <v>34165</v>
      </c>
      <c r="E63" s="6"/>
      <c r="G63" s="2"/>
      <c r="H63" s="6"/>
      <c r="I63" s="6"/>
      <c r="J63" s="6"/>
      <c r="Q63" s="2" t="s">
        <v>30</v>
      </c>
      <c r="R63" s="3">
        <v>92289</v>
      </c>
      <c r="S63" s="3">
        <v>2216</v>
      </c>
      <c r="T63" s="3">
        <v>87725</v>
      </c>
      <c r="U63" s="3">
        <v>6780</v>
      </c>
      <c r="V63" s="3">
        <v>472520</v>
      </c>
    </row>
    <row r="64" spans="2:28" x14ac:dyDescent="0.35">
      <c r="B64" s="2" t="s">
        <v>31</v>
      </c>
      <c r="C64" s="20">
        <v>194250</v>
      </c>
      <c r="D64" s="20">
        <v>119002</v>
      </c>
      <c r="E64" s="6"/>
      <c r="G64" s="2"/>
      <c r="H64" s="6"/>
      <c r="I64" s="6"/>
      <c r="J64" s="6"/>
      <c r="Q64" s="2" t="s">
        <v>31</v>
      </c>
      <c r="R64" s="3">
        <v>228748</v>
      </c>
      <c r="S64" s="3">
        <v>7363</v>
      </c>
      <c r="T64" s="3">
        <v>218793</v>
      </c>
      <c r="U64" s="3">
        <v>17318</v>
      </c>
      <c r="V64" s="3">
        <v>1180531</v>
      </c>
    </row>
    <row r="65" spans="2:22" x14ac:dyDescent="0.35">
      <c r="B65" s="2" t="s">
        <v>32</v>
      </c>
      <c r="C65" s="20">
        <v>63205</v>
      </c>
      <c r="D65" s="20">
        <v>35696</v>
      </c>
      <c r="E65" s="6"/>
      <c r="G65" s="2"/>
      <c r="H65" s="6"/>
      <c r="I65" s="6"/>
      <c r="J65" s="6"/>
      <c r="Q65" s="2" t="s">
        <v>32</v>
      </c>
      <c r="R65" s="3">
        <v>88457</v>
      </c>
      <c r="S65" s="3">
        <v>4254</v>
      </c>
      <c r="T65" s="3">
        <v>84051</v>
      </c>
      <c r="U65" s="3">
        <v>8660</v>
      </c>
      <c r="V65" s="3">
        <v>463547</v>
      </c>
    </row>
    <row r="66" spans="2:22" x14ac:dyDescent="0.35">
      <c r="B66" s="2" t="s">
        <v>33</v>
      </c>
      <c r="C66" s="20">
        <v>79023</v>
      </c>
      <c r="D66" s="20">
        <v>43847</v>
      </c>
      <c r="E66" s="6"/>
      <c r="G66" s="2"/>
      <c r="H66" s="6"/>
      <c r="I66" s="6"/>
      <c r="J66" s="6"/>
      <c r="Q66" s="2" t="s">
        <v>33</v>
      </c>
      <c r="R66" s="3">
        <v>69723</v>
      </c>
      <c r="S66" s="3">
        <v>2753</v>
      </c>
      <c r="T66" s="3">
        <v>65685</v>
      </c>
      <c r="U66" s="3">
        <v>6791</v>
      </c>
      <c r="V66" s="3">
        <v>362378</v>
      </c>
    </row>
    <row r="67" spans="2:22" x14ac:dyDescent="0.35">
      <c r="B67" s="2" t="s">
        <v>3</v>
      </c>
      <c r="C67" s="20">
        <v>919064</v>
      </c>
      <c r="D67" s="20">
        <v>581231</v>
      </c>
      <c r="E67" s="6"/>
      <c r="G67" s="2"/>
      <c r="H67" s="6"/>
      <c r="I67" s="6"/>
      <c r="J67" s="6"/>
      <c r="Q67" s="2" t="s">
        <v>3</v>
      </c>
      <c r="R67" s="3">
        <v>831453</v>
      </c>
      <c r="S67" s="3">
        <v>95180</v>
      </c>
      <c r="T67" s="3">
        <v>857810</v>
      </c>
      <c r="U67" s="3">
        <v>68823</v>
      </c>
      <c r="V67" s="3">
        <v>4632403</v>
      </c>
    </row>
    <row r="68" spans="2:22" x14ac:dyDescent="0.35">
      <c r="B68" s="2" t="s">
        <v>4</v>
      </c>
      <c r="C68" s="20">
        <v>290694</v>
      </c>
      <c r="D68" s="20">
        <v>170957</v>
      </c>
      <c r="E68" s="6"/>
      <c r="G68" s="2"/>
      <c r="H68" s="6"/>
      <c r="I68" s="6"/>
      <c r="J68" s="6"/>
      <c r="Q68" s="2" t="s">
        <v>4</v>
      </c>
      <c r="R68" s="3">
        <v>254673</v>
      </c>
      <c r="S68" s="3">
        <v>20658</v>
      </c>
      <c r="T68" s="3">
        <v>246338</v>
      </c>
      <c r="U68" s="3">
        <v>28993</v>
      </c>
      <c r="V68" s="3">
        <v>1376498</v>
      </c>
    </row>
    <row r="69" spans="2:22" x14ac:dyDescent="0.35">
      <c r="B69" s="2" t="s">
        <v>34</v>
      </c>
      <c r="C69" s="20">
        <v>169296</v>
      </c>
      <c r="D69" s="20">
        <v>88779</v>
      </c>
      <c r="E69" s="6"/>
      <c r="G69" s="2"/>
      <c r="H69" s="6"/>
      <c r="I69" s="6"/>
      <c r="J69" s="34"/>
      <c r="Q69" s="2" t="s">
        <v>34</v>
      </c>
      <c r="R69" s="3">
        <v>136383</v>
      </c>
      <c r="S69" s="3">
        <v>6471</v>
      </c>
      <c r="T69" s="3">
        <v>131788</v>
      </c>
      <c r="U69" s="3">
        <v>11066</v>
      </c>
      <c r="V69" s="3">
        <v>714251</v>
      </c>
    </row>
    <row r="70" spans="2:22" x14ac:dyDescent="0.35">
      <c r="B70" s="2" t="s">
        <v>35</v>
      </c>
      <c r="C70" s="20">
        <v>136077</v>
      </c>
      <c r="D70" s="20">
        <v>82779</v>
      </c>
      <c r="E70" s="6"/>
      <c r="G70" s="2"/>
      <c r="H70" s="6"/>
      <c r="I70" s="6"/>
      <c r="J70" s="6"/>
      <c r="Q70" s="2" t="s">
        <v>35</v>
      </c>
      <c r="R70" s="3">
        <v>158466</v>
      </c>
      <c r="S70" s="3">
        <v>5541</v>
      </c>
      <c r="T70" s="3">
        <v>143651</v>
      </c>
      <c r="U70" s="3">
        <v>20356</v>
      </c>
      <c r="V70" s="3">
        <v>819987</v>
      </c>
    </row>
    <row r="71" spans="2:22" x14ac:dyDescent="0.35">
      <c r="B71" s="2" t="s">
        <v>36</v>
      </c>
      <c r="C71" s="20">
        <v>70425</v>
      </c>
      <c r="D71" s="20">
        <v>36908</v>
      </c>
      <c r="E71" s="6"/>
      <c r="G71" s="2"/>
      <c r="H71" s="6"/>
      <c r="I71" s="6"/>
      <c r="J71" s="6"/>
      <c r="Q71" s="2" t="s">
        <v>36</v>
      </c>
      <c r="R71" s="3">
        <v>166115</v>
      </c>
      <c r="S71" s="3">
        <v>7739</v>
      </c>
      <c r="T71" s="3">
        <v>153215</v>
      </c>
      <c r="U71" s="3">
        <v>20639</v>
      </c>
      <c r="V71" s="3">
        <v>869262</v>
      </c>
    </row>
    <row r="72" spans="2:22" x14ac:dyDescent="0.35">
      <c r="B72" s="2" t="s">
        <v>37</v>
      </c>
      <c r="C72" s="20">
        <v>85580</v>
      </c>
      <c r="D72" s="20">
        <v>44598</v>
      </c>
      <c r="E72" s="6"/>
      <c r="G72" s="2"/>
      <c r="H72" s="6"/>
      <c r="I72" s="6"/>
      <c r="J72" s="6"/>
      <c r="Q72" s="2" t="s">
        <v>37</v>
      </c>
      <c r="R72" s="3">
        <v>70659</v>
      </c>
      <c r="S72" s="3">
        <v>2284</v>
      </c>
      <c r="T72" s="3">
        <v>66276</v>
      </c>
      <c r="U72" s="3">
        <v>6667</v>
      </c>
      <c r="V72" s="3">
        <v>364695</v>
      </c>
    </row>
    <row r="73" spans="2:22" x14ac:dyDescent="0.35">
      <c r="B73" s="2" t="s">
        <v>38</v>
      </c>
      <c r="C73" s="20">
        <v>40471</v>
      </c>
      <c r="D73" s="20">
        <v>21854</v>
      </c>
      <c r="E73" s="6"/>
      <c r="G73" s="2"/>
      <c r="H73" s="6"/>
      <c r="I73" s="6"/>
      <c r="J73" s="6"/>
      <c r="Q73" s="2" t="s">
        <v>38</v>
      </c>
      <c r="R73" s="3">
        <v>210191</v>
      </c>
      <c r="S73" s="3">
        <v>9275</v>
      </c>
      <c r="T73" s="3">
        <v>200204</v>
      </c>
      <c r="U73" s="3">
        <v>19262</v>
      </c>
      <c r="V73" s="3">
        <v>1097260</v>
      </c>
    </row>
    <row r="74" spans="2:22" x14ac:dyDescent="0.35">
      <c r="B74" s="2" t="s">
        <v>39</v>
      </c>
      <c r="C74" s="20">
        <v>262167</v>
      </c>
      <c r="D74" s="20">
        <v>150415</v>
      </c>
      <c r="E74" s="6"/>
      <c r="G74" s="2"/>
      <c r="H74" s="6"/>
      <c r="I74" s="6"/>
      <c r="J74" s="6"/>
      <c r="Q74" s="2" t="s">
        <v>39</v>
      </c>
      <c r="R74" s="3">
        <v>114249</v>
      </c>
      <c r="S74" s="3">
        <v>4378</v>
      </c>
      <c r="T74" s="3">
        <v>103437</v>
      </c>
      <c r="U74" s="3">
        <v>15190</v>
      </c>
      <c r="V74" s="3">
        <v>593085</v>
      </c>
    </row>
    <row r="75" spans="2:22" x14ac:dyDescent="0.35">
      <c r="B75" s="2" t="s">
        <v>6</v>
      </c>
      <c r="C75" s="20">
        <v>4869963</v>
      </c>
      <c r="D75" s="20">
        <v>2925071</v>
      </c>
      <c r="E75" s="6"/>
      <c r="G75" s="2"/>
      <c r="H75" s="6"/>
      <c r="I75" s="6"/>
      <c r="J75" s="6"/>
      <c r="Q75" s="2" t="s">
        <v>6</v>
      </c>
      <c r="R75" s="3">
        <v>6217601</v>
      </c>
      <c r="S75" s="3">
        <v>448334</v>
      </c>
      <c r="T75" s="3">
        <v>6066871</v>
      </c>
      <c r="U75" s="3">
        <v>599064</v>
      </c>
      <c r="V75" s="3">
        <v>33327043</v>
      </c>
    </row>
    <row r="76" spans="2:22" x14ac:dyDescent="0.35">
      <c r="E76" s="6"/>
      <c r="G76" s="2"/>
      <c r="H76" s="6"/>
      <c r="I76" s="6"/>
      <c r="J76" s="6"/>
      <c r="Q76" s="2" t="s">
        <v>122</v>
      </c>
      <c r="R76" s="3">
        <f>GETPIVOTDATA("[Measures].[Sum of Brand_new_vehicles]",$Q$44)</f>
        <v>6217601</v>
      </c>
      <c r="T76" t="s">
        <v>123</v>
      </c>
      <c r="U76" s="3">
        <f>GETPIVOTDATA("[Measures].[Total_vehicle_sold]",$Q$44)</f>
        <v>33327043</v>
      </c>
    </row>
    <row r="77" spans="2:22" x14ac:dyDescent="0.35">
      <c r="E77" s="33"/>
      <c r="Q77" s="19" t="s">
        <v>121</v>
      </c>
      <c r="R77" s="20">
        <f>GETPIVOTDATA("[Measures].[Sum of Pre-owned_vehicles]",$Q$44)</f>
        <v>448334</v>
      </c>
    </row>
    <row r="78" spans="2:22" x14ac:dyDescent="0.35">
      <c r="Q78" s="19" t="s">
        <v>120</v>
      </c>
      <c r="R78" s="3">
        <f>GETPIVOTDATA("[Measures].[Sum of category_Non-Transport]",$Q$44)</f>
        <v>6066871</v>
      </c>
    </row>
    <row r="79" spans="2:22" x14ac:dyDescent="0.35">
      <c r="Q79" s="19" t="s">
        <v>119</v>
      </c>
      <c r="R79" s="20">
        <f>GETPIVOTDATA("[Measures].[Sum of category_Transport]",$Q$44)</f>
        <v>599064</v>
      </c>
    </row>
    <row r="89" spans="17:19" x14ac:dyDescent="0.35">
      <c r="R89" s="1" t="s">
        <v>61</v>
      </c>
    </row>
    <row r="90" spans="17:19" x14ac:dyDescent="0.35">
      <c r="Q90" s="1" t="s">
        <v>86</v>
      </c>
      <c r="R90" t="s">
        <v>58</v>
      </c>
      <c r="S90" t="s">
        <v>6</v>
      </c>
    </row>
    <row r="91" spans="17:19" x14ac:dyDescent="0.35">
      <c r="Q91" s="2" t="s">
        <v>124</v>
      </c>
      <c r="R91">
        <v>288537</v>
      </c>
      <c r="S91">
        <v>288537</v>
      </c>
    </row>
    <row r="92" spans="17:19" x14ac:dyDescent="0.35">
      <c r="Q92" s="2" t="s">
        <v>125</v>
      </c>
      <c r="R92">
        <v>288537</v>
      </c>
      <c r="S92">
        <v>288537</v>
      </c>
    </row>
    <row r="93" spans="17:19" x14ac:dyDescent="0.35">
      <c r="Q93" s="2" t="s">
        <v>126</v>
      </c>
      <c r="R93">
        <v>49754</v>
      </c>
      <c r="S93">
        <v>49754</v>
      </c>
    </row>
    <row r="94" spans="17:19" x14ac:dyDescent="0.35">
      <c r="Q94" s="2" t="s">
        <v>127</v>
      </c>
      <c r="R94">
        <v>17524</v>
      </c>
      <c r="S94">
        <v>17524</v>
      </c>
    </row>
    <row r="95" spans="17:19" x14ac:dyDescent="0.35">
      <c r="Q95" s="2" t="s">
        <v>128</v>
      </c>
      <c r="R95">
        <v>96951</v>
      </c>
      <c r="S95">
        <v>96951</v>
      </c>
    </row>
  </sheetData>
  <sheetProtection selectLockedCells="1"/>
  <mergeCells count="2">
    <mergeCell ref="B8:E8"/>
    <mergeCell ref="B17:E17"/>
  </mergeCells>
  <pageMargins left="0.7" right="0.7" top="0.75" bottom="0.75" header="0.3" footer="0.3"/>
  <drawing r:id="rId27"/>
  <extLst>
    <ext xmlns:x14="http://schemas.microsoft.com/office/spreadsheetml/2009/9/main" uri="{A8765BA9-456A-4dab-B4F3-ACF838C121DE}">
      <x14:slicerList>
        <x14:slicer r:id="rId2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029C-79F0-4A2C-A87C-CAFADDAF83B8}">
  <dimension ref="B1:BO36"/>
  <sheetViews>
    <sheetView tabSelected="1" topLeftCell="AM1" zoomScale="44" zoomScaleNormal="44" workbookViewId="0">
      <selection activeCell="AS2" sqref="AS2"/>
    </sheetView>
  </sheetViews>
  <sheetFormatPr defaultRowHeight="14.5" x14ac:dyDescent="0.35"/>
  <cols>
    <col min="2" max="2" width="74.6328125" bestFit="1" customWidth="1"/>
    <col min="3" max="3" width="28.81640625" bestFit="1" customWidth="1"/>
    <col min="4" max="4" width="11" bestFit="1" customWidth="1"/>
    <col min="5" max="5" width="19.90625" bestFit="1" customWidth="1"/>
    <col min="6" max="6" width="28.81640625" bestFit="1" customWidth="1"/>
    <col min="7" max="7" width="30.26953125" bestFit="1" customWidth="1"/>
    <col min="8" max="8" width="13.08984375" bestFit="1" customWidth="1"/>
    <col min="9" max="9" width="7.90625" bestFit="1" customWidth="1"/>
    <col min="10" max="10" width="74.6328125" bestFit="1" customWidth="1"/>
    <col min="11" max="11" width="18.453125" bestFit="1" customWidth="1"/>
    <col min="12" max="12" width="19.81640625" bestFit="1" customWidth="1"/>
    <col min="13" max="13" width="16.7265625" bestFit="1" customWidth="1"/>
    <col min="14" max="14" width="28.81640625" bestFit="1" customWidth="1"/>
    <col min="15" max="15" width="39.36328125" bestFit="1" customWidth="1"/>
    <col min="16" max="16" width="23.81640625" bestFit="1" customWidth="1"/>
    <col min="17" max="17" width="53.6328125" bestFit="1" customWidth="1"/>
    <col min="18" max="18" width="13.90625" bestFit="1" customWidth="1"/>
    <col min="19" max="19" width="41.6328125" bestFit="1" customWidth="1"/>
    <col min="20" max="20" width="10.90625" bestFit="1" customWidth="1"/>
    <col min="21" max="21" width="10.7265625" bestFit="1" customWidth="1"/>
    <col min="22" max="22" width="11.36328125" bestFit="1" customWidth="1"/>
    <col min="23" max="23" width="10.453125" bestFit="1" customWidth="1"/>
    <col min="24" max="24" width="10.6328125" bestFit="1" customWidth="1"/>
    <col min="25" max="25" width="28.81640625" bestFit="1" customWidth="1"/>
    <col min="26" max="26" width="39.36328125" bestFit="1" customWidth="1"/>
    <col min="27" max="27" width="53.6328125" bestFit="1" customWidth="1"/>
    <col min="28" max="28" width="14.54296875" bestFit="1" customWidth="1"/>
    <col min="29" max="29" width="13.90625" bestFit="1" customWidth="1"/>
    <col min="30" max="30" width="23.81640625" bestFit="1" customWidth="1"/>
    <col min="31" max="31" width="26.36328125" bestFit="1" customWidth="1"/>
    <col min="32" max="32" width="22.1796875" bestFit="1" customWidth="1"/>
    <col min="33" max="33" width="10.453125" bestFit="1" customWidth="1"/>
    <col min="34" max="34" width="10" bestFit="1" customWidth="1"/>
    <col min="35" max="35" width="10.81640625" bestFit="1" customWidth="1"/>
    <col min="36" max="36" width="8" bestFit="1" customWidth="1"/>
    <col min="37" max="37" width="10.36328125" bestFit="1" customWidth="1"/>
    <col min="38" max="38" width="36.90625" bestFit="1" customWidth="1"/>
    <col min="39" max="39" width="21.08984375" bestFit="1" customWidth="1"/>
    <col min="40" max="40" width="10.90625" bestFit="1" customWidth="1"/>
    <col min="41" max="41" width="10.7265625" bestFit="1" customWidth="1"/>
    <col min="42" max="42" width="19.90625" bestFit="1" customWidth="1"/>
    <col min="43" max="43" width="23.81640625" bestFit="1" customWidth="1"/>
    <col min="44" max="44" width="39.36328125" bestFit="1" customWidth="1"/>
    <col min="45" max="45" width="53.6328125" bestFit="1" customWidth="1"/>
    <col min="46" max="46" width="42.6328125" bestFit="1" customWidth="1"/>
    <col min="47" max="47" width="7.36328125" bestFit="1" customWidth="1"/>
    <col min="48" max="48" width="74.6328125" bestFit="1" customWidth="1"/>
    <col min="49" max="49" width="18.453125" bestFit="1" customWidth="1"/>
    <col min="50" max="50" width="7.6328125" bestFit="1" customWidth="1"/>
    <col min="51" max="51" width="20.7265625" bestFit="1" customWidth="1"/>
    <col min="52" max="52" width="26.36328125" bestFit="1" customWidth="1"/>
    <col min="53" max="53" width="12.453125" bestFit="1" customWidth="1"/>
    <col min="54" max="54" width="22.1796875" bestFit="1" customWidth="1"/>
    <col min="55" max="55" width="15.453125" bestFit="1" customWidth="1"/>
    <col min="56" max="56" width="11" customWidth="1"/>
    <col min="57" max="57" width="10.26953125" bestFit="1" customWidth="1"/>
    <col min="58" max="58" width="22.81640625" bestFit="1" customWidth="1"/>
    <col min="59" max="59" width="8.54296875" bestFit="1" customWidth="1"/>
    <col min="60" max="60" width="15.26953125" bestFit="1" customWidth="1"/>
    <col min="61" max="61" width="26.36328125" bestFit="1" customWidth="1"/>
    <col min="62" max="62" width="22.1796875" bestFit="1" customWidth="1"/>
    <col min="63" max="63" width="23.81640625" bestFit="1" customWidth="1"/>
    <col min="64" max="64" width="14.453125" bestFit="1" customWidth="1"/>
    <col min="65" max="65" width="15.26953125" bestFit="1" customWidth="1"/>
    <col min="66" max="66" width="13.453125" bestFit="1" customWidth="1"/>
    <col min="67" max="67" width="15.26953125" bestFit="1" customWidth="1"/>
    <col min="68" max="68" width="13.453125" bestFit="1" customWidth="1"/>
    <col min="69" max="69" width="15.26953125" bestFit="1" customWidth="1"/>
    <col min="70" max="70" width="21.54296875" bestFit="1" customWidth="1"/>
    <col min="71" max="71" width="15.26953125" bestFit="1" customWidth="1"/>
    <col min="72" max="72" width="16.54296875" bestFit="1" customWidth="1"/>
    <col min="73" max="73" width="15.26953125" bestFit="1" customWidth="1"/>
    <col min="74" max="74" width="13.453125" bestFit="1" customWidth="1"/>
    <col min="75" max="75" width="15.26953125" bestFit="1" customWidth="1"/>
    <col min="76" max="76" width="13.453125" bestFit="1" customWidth="1"/>
    <col min="77" max="77" width="15.26953125" bestFit="1" customWidth="1"/>
    <col min="78" max="78" width="13.453125" bestFit="1" customWidth="1"/>
    <col min="79" max="79" width="15.26953125" bestFit="1" customWidth="1"/>
    <col min="80" max="80" width="22.90625" bestFit="1" customWidth="1"/>
    <col min="81" max="81" width="15.26953125" bestFit="1" customWidth="1"/>
    <col min="82" max="82" width="13.453125" bestFit="1" customWidth="1"/>
    <col min="83" max="83" width="15.26953125" bestFit="1" customWidth="1"/>
    <col min="84" max="84" width="13.7265625" bestFit="1" customWidth="1"/>
    <col min="85" max="85" width="15.26953125" bestFit="1" customWidth="1"/>
    <col min="86" max="86" width="13.453125" bestFit="1" customWidth="1"/>
    <col min="87" max="87" width="15.26953125" bestFit="1" customWidth="1"/>
    <col min="88" max="88" width="13.453125" bestFit="1" customWidth="1"/>
    <col min="89" max="89" width="15.26953125" bestFit="1" customWidth="1"/>
    <col min="90" max="90" width="17.453125" bestFit="1" customWidth="1"/>
    <col min="91" max="91" width="15.26953125" bestFit="1" customWidth="1"/>
    <col min="92" max="92" width="12.36328125" bestFit="1" customWidth="1"/>
    <col min="93" max="93" width="15.26953125" bestFit="1" customWidth="1"/>
    <col min="94" max="94" width="13.453125" bestFit="1" customWidth="1"/>
    <col min="95" max="95" width="15.26953125" bestFit="1" customWidth="1"/>
    <col min="96" max="96" width="13.453125" bestFit="1" customWidth="1"/>
    <col min="97" max="97" width="15.26953125" bestFit="1" customWidth="1"/>
    <col min="98" max="98" width="13.453125" bestFit="1" customWidth="1"/>
    <col min="99" max="99" width="15.26953125" bestFit="1" customWidth="1"/>
    <col min="100" max="100" width="13.453125" bestFit="1" customWidth="1"/>
    <col min="101" max="101" width="15.26953125" bestFit="1" customWidth="1"/>
    <col min="102" max="102" width="13.453125" bestFit="1" customWidth="1"/>
    <col min="103" max="103" width="15.26953125" bestFit="1" customWidth="1"/>
    <col min="104" max="104" width="13.453125" bestFit="1" customWidth="1"/>
    <col min="105" max="105" width="15.26953125" bestFit="1" customWidth="1"/>
    <col min="106" max="106" width="13.453125" bestFit="1" customWidth="1"/>
    <col min="107" max="107" width="15.26953125" bestFit="1" customWidth="1"/>
    <col min="108" max="108" width="15.453125" bestFit="1" customWidth="1"/>
    <col min="109" max="109" width="15.26953125" bestFit="1" customWidth="1"/>
    <col min="110" max="110" width="14.453125" bestFit="1" customWidth="1"/>
    <col min="111" max="111" width="15.26953125" bestFit="1" customWidth="1"/>
    <col min="112" max="112" width="13.453125" bestFit="1" customWidth="1"/>
    <col min="113" max="113" width="15.26953125" bestFit="1" customWidth="1"/>
    <col min="114" max="114" width="13.453125" bestFit="1" customWidth="1"/>
    <col min="115" max="115" width="15.26953125" bestFit="1" customWidth="1"/>
    <col min="116" max="116" width="13.453125" bestFit="1" customWidth="1"/>
    <col min="117" max="117" width="15.26953125" bestFit="1" customWidth="1"/>
    <col min="118" max="118" width="13.453125" bestFit="1" customWidth="1"/>
    <col min="119" max="119" width="15.26953125" bestFit="1" customWidth="1"/>
    <col min="120" max="120" width="13.453125" bestFit="1" customWidth="1"/>
    <col min="121" max="121" width="15.26953125" bestFit="1" customWidth="1"/>
    <col min="122" max="122" width="17.6328125" bestFit="1" customWidth="1"/>
    <col min="123" max="123" width="15.26953125" bestFit="1" customWidth="1"/>
    <col min="124" max="124" width="7.90625" bestFit="1" customWidth="1"/>
    <col min="125" max="125" width="9.36328125" bestFit="1" customWidth="1"/>
    <col min="126" max="126" width="8.90625" bestFit="1" customWidth="1"/>
    <col min="127" max="127" width="10" bestFit="1" customWidth="1"/>
    <col min="128" max="128" width="8.90625" bestFit="1" customWidth="1"/>
    <col min="129" max="129" width="10.453125" bestFit="1" customWidth="1"/>
    <col min="130" max="130" width="10.26953125" bestFit="1" customWidth="1"/>
    <col min="131" max="131" width="8.453125" bestFit="1" customWidth="1"/>
    <col min="132" max="132" width="9.90625" bestFit="1" customWidth="1"/>
    <col min="133" max="133" width="7.1796875" bestFit="1" customWidth="1"/>
    <col min="134" max="134" width="6.1796875" bestFit="1" customWidth="1"/>
    <col min="135" max="135" width="13.7265625" bestFit="1" customWidth="1"/>
    <col min="136" max="136" width="12.36328125" bestFit="1" customWidth="1"/>
    <col min="137" max="137" width="13.26953125" bestFit="1" customWidth="1"/>
    <col min="138" max="138" width="20.453125" bestFit="1" customWidth="1"/>
    <col min="139" max="139" width="9.7265625" bestFit="1" customWidth="1"/>
    <col min="140" max="140" width="10.453125" bestFit="1" customWidth="1"/>
    <col min="141" max="141" width="16.54296875" bestFit="1" customWidth="1"/>
    <col min="142" max="142" width="22.90625" bestFit="1" customWidth="1"/>
    <col min="143" max="143" width="10.36328125" bestFit="1" customWidth="1"/>
    <col min="144" max="144" width="13.1796875" bestFit="1" customWidth="1"/>
    <col min="145" max="145" width="7.6328125" bestFit="1" customWidth="1"/>
    <col min="146" max="146" width="8.36328125" bestFit="1" customWidth="1"/>
    <col min="147" max="147" width="7.36328125" bestFit="1" customWidth="1"/>
    <col min="148" max="148" width="21.54296875" bestFit="1" customWidth="1"/>
    <col min="149" max="149" width="66.26953125" bestFit="1" customWidth="1"/>
    <col min="150" max="150" width="10.6328125" bestFit="1" customWidth="1"/>
    <col min="151" max="151" width="17.7265625" bestFit="1" customWidth="1"/>
    <col min="152" max="152" width="8.90625" bestFit="1" customWidth="1"/>
    <col min="153" max="153" width="17.7265625" bestFit="1" customWidth="1"/>
    <col min="154" max="154" width="6.7265625" bestFit="1" customWidth="1"/>
    <col min="155" max="155" width="13.7265625" bestFit="1" customWidth="1"/>
    <col min="156" max="156" width="10.90625" bestFit="1" customWidth="1"/>
    <col min="157" max="157" width="9.36328125" bestFit="1" customWidth="1"/>
    <col min="158" max="158" width="10.26953125" bestFit="1" customWidth="1"/>
    <col min="159" max="159" width="8.90625" bestFit="1" customWidth="1"/>
    <col min="160" max="160" width="16.54296875" bestFit="1" customWidth="1"/>
    <col min="161" max="161" width="7.90625" bestFit="1" customWidth="1"/>
    <col min="162" max="162" width="8.453125" bestFit="1" customWidth="1"/>
    <col min="163" max="163" width="12.36328125" bestFit="1" customWidth="1"/>
    <col min="164" max="164" width="13.26953125" bestFit="1" customWidth="1"/>
    <col min="165" max="165" width="10.453125" bestFit="1" customWidth="1"/>
    <col min="166" max="166" width="13.1796875" bestFit="1" customWidth="1"/>
    <col min="167" max="167" width="9.90625" bestFit="1" customWidth="1"/>
    <col min="168" max="168" width="16.1796875" bestFit="1" customWidth="1"/>
    <col min="169" max="169" width="17.7265625" bestFit="1" customWidth="1"/>
    <col min="170" max="170" width="8.90625" bestFit="1" customWidth="1"/>
    <col min="171" max="171" width="8.26953125" bestFit="1" customWidth="1"/>
    <col min="172" max="172" width="10.90625" bestFit="1" customWidth="1"/>
    <col min="173" max="173" width="13.7265625" bestFit="1" customWidth="1"/>
    <col min="174" max="174" width="10.36328125" bestFit="1" customWidth="1"/>
    <col min="175" max="175" width="8.26953125" bestFit="1" customWidth="1"/>
    <col min="176" max="176" width="12.36328125" bestFit="1" customWidth="1"/>
    <col min="177" max="177" width="17.7265625" bestFit="1" customWidth="1"/>
    <col min="178" max="178" width="9.90625" bestFit="1" customWidth="1"/>
    <col min="179" max="179" width="10.26953125" bestFit="1" customWidth="1"/>
    <col min="180" max="180" width="13.1796875" bestFit="1" customWidth="1"/>
    <col min="181" max="181" width="7.1796875" bestFit="1" customWidth="1"/>
    <col min="182" max="182" width="7.6328125" bestFit="1" customWidth="1"/>
    <col min="183" max="183" width="11.26953125" bestFit="1" customWidth="1"/>
    <col min="184" max="184" width="8.90625" bestFit="1" customWidth="1"/>
    <col min="185" max="185" width="13.7265625" bestFit="1" customWidth="1"/>
    <col min="186" max="186" width="8.453125" bestFit="1" customWidth="1"/>
    <col min="187" max="187" width="9.36328125" bestFit="1" customWidth="1"/>
    <col min="188" max="188" width="10.7265625" bestFit="1" customWidth="1"/>
    <col min="189" max="189" width="7.1796875" bestFit="1" customWidth="1"/>
    <col min="190" max="190" width="10.453125" bestFit="1" customWidth="1"/>
    <col min="191" max="191" width="9.7265625" bestFit="1" customWidth="1"/>
    <col min="192" max="192" width="16.54296875" bestFit="1" customWidth="1"/>
    <col min="193" max="193" width="7.36328125" bestFit="1" customWidth="1"/>
    <col min="194" max="194" width="21.54296875" bestFit="1" customWidth="1"/>
    <col min="195" max="195" width="20.453125" bestFit="1" customWidth="1"/>
    <col min="196" max="196" width="13.26953125" bestFit="1" customWidth="1"/>
    <col min="197" max="197" width="10.453125" bestFit="1" customWidth="1"/>
    <col min="198" max="198" width="22.90625" bestFit="1" customWidth="1"/>
    <col min="199" max="199" width="10" bestFit="1" customWidth="1"/>
    <col min="200" max="200" width="8.36328125" bestFit="1" customWidth="1"/>
    <col min="201" max="201" width="25.81640625" bestFit="1" customWidth="1"/>
    <col min="202" max="202" width="17.7265625" bestFit="1" customWidth="1"/>
    <col min="203" max="203" width="13.7265625" bestFit="1" customWidth="1"/>
    <col min="204" max="204" width="10.453125" bestFit="1" customWidth="1"/>
    <col min="205" max="205" width="10.6328125" bestFit="1" customWidth="1"/>
    <col min="206" max="206" width="9.90625" bestFit="1" customWidth="1"/>
    <col min="207" max="207" width="8.90625" bestFit="1" customWidth="1"/>
    <col min="208" max="208" width="17.7265625" bestFit="1" customWidth="1"/>
    <col min="209" max="209" width="8.453125" bestFit="1" customWidth="1"/>
    <col min="210" max="210" width="13.1796875" bestFit="1" customWidth="1"/>
    <col min="211" max="211" width="9.36328125" bestFit="1" customWidth="1"/>
    <col min="212" max="212" width="7.1796875" bestFit="1" customWidth="1"/>
    <col min="213" max="213" width="10.453125" bestFit="1" customWidth="1"/>
    <col min="214" max="214" width="13.26953125" bestFit="1" customWidth="1"/>
    <col min="215" max="215" width="7.6328125" bestFit="1" customWidth="1"/>
    <col min="216" max="216" width="10" bestFit="1" customWidth="1"/>
    <col min="217" max="217" width="13.7265625" bestFit="1" customWidth="1"/>
    <col min="218" max="218" width="8.90625" bestFit="1" customWidth="1"/>
    <col min="219" max="219" width="20.453125" bestFit="1" customWidth="1"/>
    <col min="220" max="220" width="6.1796875" bestFit="1" customWidth="1"/>
    <col min="221" max="221" width="9.7265625" bestFit="1" customWidth="1"/>
    <col min="222" max="222" width="7.90625" bestFit="1" customWidth="1"/>
    <col min="223" max="223" width="8.36328125" bestFit="1" customWidth="1"/>
    <col min="224" max="224" width="11.26953125" bestFit="1" customWidth="1"/>
    <col min="225" max="225" width="12.36328125" bestFit="1" customWidth="1"/>
    <col min="226" max="226" width="10.7265625" bestFit="1" customWidth="1"/>
    <col min="227" max="227" width="10.36328125" bestFit="1" customWidth="1"/>
    <col min="228" max="228" width="10.26953125" bestFit="1" customWidth="1"/>
    <col min="229" max="229" width="22.90625" bestFit="1" customWidth="1"/>
    <col min="230" max="230" width="6.6328125" bestFit="1" customWidth="1"/>
    <col min="231" max="231" width="21.54296875" bestFit="1" customWidth="1"/>
    <col min="232" max="232" width="29.6328125" bestFit="1" customWidth="1"/>
    <col min="233" max="233" width="10.90625" bestFit="1" customWidth="1"/>
    <col min="234" max="234" width="17.7265625" bestFit="1" customWidth="1"/>
    <col min="235" max="235" width="10.6328125" bestFit="1" customWidth="1"/>
    <col min="236" max="236" width="8.90625" bestFit="1" customWidth="1"/>
    <col min="237" max="237" width="9.7265625" bestFit="1" customWidth="1"/>
    <col min="238" max="238" width="13.7265625" bestFit="1" customWidth="1"/>
    <col min="239" max="239" width="9.90625" bestFit="1" customWidth="1"/>
    <col min="240" max="240" width="7.1796875" bestFit="1" customWidth="1"/>
    <col min="241" max="241" width="10.453125" bestFit="1" customWidth="1"/>
    <col min="242" max="242" width="7.90625" bestFit="1" customWidth="1"/>
    <col min="243" max="243" width="13.26953125" bestFit="1" customWidth="1"/>
    <col min="244" max="244" width="17.7265625" bestFit="1" customWidth="1"/>
    <col min="245" max="245" width="9.36328125" bestFit="1" customWidth="1"/>
    <col min="246" max="246" width="10.26953125" bestFit="1" customWidth="1"/>
    <col min="247" max="247" width="7.6328125" bestFit="1" customWidth="1"/>
    <col min="248" max="248" width="10.7265625" bestFit="1" customWidth="1"/>
    <col min="249" max="249" width="21.54296875" bestFit="1" customWidth="1"/>
    <col min="250" max="250" width="20.453125" bestFit="1" customWidth="1"/>
    <col min="251" max="251" width="13.1796875" bestFit="1" customWidth="1"/>
    <col min="252" max="252" width="7.36328125" bestFit="1" customWidth="1"/>
    <col min="253" max="253" width="12.36328125" bestFit="1" customWidth="1"/>
    <col min="254" max="254" width="16.54296875" bestFit="1" customWidth="1"/>
    <col min="255" max="255" width="10.453125" bestFit="1" customWidth="1"/>
    <col min="256" max="256" width="8.90625" bestFit="1" customWidth="1"/>
    <col min="257" max="257" width="6.1796875" bestFit="1" customWidth="1"/>
    <col min="258" max="258" width="10.36328125" bestFit="1" customWidth="1"/>
    <col min="259" max="259" width="8.453125" bestFit="1" customWidth="1"/>
    <col min="260" max="260" width="8.36328125" bestFit="1" customWidth="1"/>
    <col min="261" max="261" width="11.26953125" bestFit="1" customWidth="1"/>
    <col min="262" max="262" width="13.7265625" bestFit="1" customWidth="1"/>
    <col min="263" max="263" width="6.6328125" bestFit="1" customWidth="1"/>
    <col min="264" max="264" width="22.90625" bestFit="1" customWidth="1"/>
    <col min="265" max="265" width="20.453125" bestFit="1" customWidth="1"/>
    <col min="266" max="266" width="10.90625" bestFit="1" customWidth="1"/>
    <col min="267" max="267" width="17.7265625" bestFit="1" customWidth="1"/>
    <col min="268" max="268" width="10.6328125" bestFit="1" customWidth="1"/>
    <col min="269" max="269" width="22.90625" bestFit="1" customWidth="1"/>
    <col min="270" max="270" width="17.7265625" bestFit="1" customWidth="1"/>
    <col min="271" max="271" width="7.90625" bestFit="1" customWidth="1"/>
    <col min="272" max="272" width="9.7265625" bestFit="1" customWidth="1"/>
    <col min="273" max="273" width="13.7265625" bestFit="1" customWidth="1"/>
    <col min="274" max="274" width="7.1796875" bestFit="1" customWidth="1"/>
    <col min="275" max="275" width="9.90625" bestFit="1" customWidth="1"/>
    <col min="276" max="277" width="8.90625" bestFit="1" customWidth="1"/>
    <col min="278" max="278" width="10.26953125" bestFit="1" customWidth="1"/>
    <col min="279" max="279" width="6.1796875" bestFit="1" customWidth="1"/>
    <col min="280" max="280" width="10.453125" bestFit="1" customWidth="1"/>
    <col min="281" max="281" width="16.54296875" bestFit="1" customWidth="1"/>
    <col min="282" max="282" width="10.453125" bestFit="1" customWidth="1"/>
    <col min="283" max="283" width="12.36328125" bestFit="1" customWidth="1"/>
    <col min="284" max="284" width="13.7265625" bestFit="1" customWidth="1"/>
    <col min="285" max="285" width="13.26953125" bestFit="1" customWidth="1"/>
    <col min="286" max="286" width="9.36328125" bestFit="1" customWidth="1"/>
    <col min="287" max="287" width="10.36328125" bestFit="1" customWidth="1"/>
    <col min="288" max="288" width="8.36328125" bestFit="1" customWidth="1"/>
    <col min="289" max="289" width="10" bestFit="1" customWidth="1"/>
    <col min="290" max="290" width="7.6328125" bestFit="1" customWidth="1"/>
    <col min="291" max="291" width="13.1796875" bestFit="1" customWidth="1"/>
    <col min="292" max="292" width="29.1796875" bestFit="1" customWidth="1"/>
    <col min="293" max="293" width="10.6328125" bestFit="1" customWidth="1"/>
    <col min="294" max="294" width="17.7265625" bestFit="1" customWidth="1"/>
    <col min="295" max="295" width="10.90625" bestFit="1" customWidth="1"/>
    <col min="296" max="296" width="13.7265625" bestFit="1" customWidth="1"/>
    <col min="297" max="297" width="8.90625" bestFit="1" customWidth="1"/>
    <col min="298" max="299" width="8.26953125" bestFit="1" customWidth="1"/>
    <col min="300" max="300" width="10.36328125" bestFit="1" customWidth="1"/>
    <col min="301" max="301" width="8.453125" bestFit="1" customWidth="1"/>
    <col min="302" max="302" width="9.36328125" bestFit="1" customWidth="1"/>
    <col min="303" max="303" width="9.90625" bestFit="1" customWidth="1"/>
    <col min="304" max="304" width="10.26953125" bestFit="1" customWidth="1"/>
    <col min="305" max="305" width="9.7265625" bestFit="1" customWidth="1"/>
    <col min="306" max="306" width="20.453125" bestFit="1" customWidth="1"/>
    <col min="307" max="307" width="10.7265625" bestFit="1" customWidth="1"/>
    <col min="308" max="308" width="22.90625" bestFit="1" customWidth="1"/>
    <col min="309" max="309" width="13.7265625" bestFit="1" customWidth="1"/>
    <col min="310" max="310" width="13.26953125" bestFit="1" customWidth="1"/>
    <col min="311" max="311" width="8.90625" bestFit="1" customWidth="1"/>
    <col min="312" max="312" width="10" bestFit="1" customWidth="1"/>
    <col min="313" max="313" width="12.36328125" bestFit="1" customWidth="1"/>
    <col min="314" max="314" width="10.453125" bestFit="1" customWidth="1"/>
    <col min="315" max="315" width="16.54296875" bestFit="1" customWidth="1"/>
    <col min="316" max="316" width="10.453125" bestFit="1" customWidth="1"/>
    <col min="317" max="317" width="13.1796875" bestFit="1" customWidth="1"/>
    <col min="318" max="318" width="6.6328125" bestFit="1" customWidth="1"/>
    <col min="319" max="319" width="8.36328125" bestFit="1" customWidth="1"/>
    <col min="320" max="320" width="6.1796875" bestFit="1" customWidth="1"/>
    <col min="321" max="321" width="7.6328125" bestFit="1" customWidth="1"/>
    <col min="322" max="322" width="18.26953125" bestFit="1" customWidth="1"/>
    <col min="323" max="323" width="10.6328125" bestFit="1" customWidth="1"/>
    <col min="324" max="324" width="17.7265625" bestFit="1" customWidth="1"/>
    <col min="325" max="325" width="13.7265625" bestFit="1" customWidth="1"/>
    <col min="326" max="326" width="7.1796875" bestFit="1" customWidth="1"/>
    <col min="327" max="327" width="17.7265625" bestFit="1" customWidth="1"/>
    <col min="328" max="328" width="7.90625" bestFit="1" customWidth="1"/>
    <col min="329" max="329" width="8.90625" bestFit="1" customWidth="1"/>
    <col min="330" max="330" width="10.26953125" bestFit="1" customWidth="1"/>
    <col min="331" max="331" width="8.90625" bestFit="1" customWidth="1"/>
    <col min="332" max="332" width="20.453125" bestFit="1" customWidth="1"/>
    <col min="333" max="333" width="10.453125" bestFit="1" customWidth="1"/>
    <col min="334" max="334" width="12.36328125" bestFit="1" customWidth="1"/>
    <col min="335" max="335" width="13.26953125" bestFit="1" customWidth="1"/>
    <col min="336" max="336" width="13.7265625" bestFit="1" customWidth="1"/>
    <col min="337" max="337" width="9.90625" bestFit="1" customWidth="1"/>
    <col min="338" max="338" width="10.453125" bestFit="1" customWidth="1"/>
    <col min="339" max="339" width="10.7265625" bestFit="1" customWidth="1"/>
    <col min="340" max="340" width="16.54296875" bestFit="1" customWidth="1"/>
    <col min="341" max="341" width="8.453125" bestFit="1" customWidth="1"/>
    <col min="342" max="342" width="9.36328125" bestFit="1" customWidth="1"/>
    <col min="343" max="343" width="9.7265625" bestFit="1" customWidth="1"/>
    <col min="344" max="344" width="7.6328125" bestFit="1" customWidth="1"/>
    <col min="345" max="345" width="8.36328125" bestFit="1" customWidth="1"/>
    <col min="346" max="346" width="6.6328125" bestFit="1" customWidth="1"/>
    <col min="347" max="347" width="11.26953125" bestFit="1" customWidth="1"/>
    <col min="348" max="348" width="6.1796875" bestFit="1" customWidth="1"/>
    <col min="349" max="349" width="21.54296875" bestFit="1" customWidth="1"/>
    <col min="350" max="350" width="22.90625" bestFit="1" customWidth="1"/>
    <col min="351" max="351" width="13.1796875" bestFit="1" customWidth="1"/>
    <col min="352" max="352" width="7.36328125" bestFit="1" customWidth="1"/>
    <col min="353" max="353" width="10.36328125" bestFit="1" customWidth="1"/>
    <col min="354" max="354" width="17.7265625" bestFit="1" customWidth="1"/>
    <col min="355" max="355" width="10.6328125" bestFit="1" customWidth="1"/>
    <col min="356" max="356" width="13.7265625" bestFit="1" customWidth="1"/>
    <col min="357" max="357" width="10.90625" bestFit="1" customWidth="1"/>
    <col min="358" max="358" width="7.90625" bestFit="1" customWidth="1"/>
    <col min="359" max="359" width="17.7265625" bestFit="1" customWidth="1"/>
    <col min="360" max="360" width="6.7265625" bestFit="1" customWidth="1"/>
    <col min="361" max="361" width="9.90625" bestFit="1" customWidth="1"/>
    <col min="362" max="362" width="9.36328125" bestFit="1" customWidth="1"/>
    <col min="363" max="363" width="39.7265625" bestFit="1" customWidth="1"/>
    <col min="364" max="364" width="17.7265625" bestFit="1" customWidth="1"/>
    <col min="365" max="365" width="10.6328125" bestFit="1" customWidth="1"/>
    <col min="366" max="366" width="17.7265625" bestFit="1" customWidth="1"/>
    <col min="367" max="367" width="10.453125" bestFit="1" customWidth="1"/>
    <col min="368" max="368" width="32.08984375" bestFit="1" customWidth="1"/>
    <col min="369" max="369" width="10.36328125" bestFit="1" customWidth="1"/>
    <col min="370" max="370" width="8.26953125" bestFit="1" customWidth="1"/>
    <col min="371" max="371" width="17.7265625" bestFit="1" customWidth="1"/>
    <col min="372" max="372" width="10.453125" bestFit="1" customWidth="1"/>
    <col min="373" max="373" width="10.90625" bestFit="1" customWidth="1"/>
    <col min="374" max="374" width="10.6328125" bestFit="1" customWidth="1"/>
    <col min="375" max="375" width="11.26953125" bestFit="1" customWidth="1"/>
    <col min="376" max="376" width="8.90625" bestFit="1" customWidth="1"/>
    <col min="377" max="377" width="12.36328125" bestFit="1" customWidth="1"/>
    <col min="378" max="378" width="13.26953125" bestFit="1" customWidth="1"/>
    <col min="379" max="379" width="16.54296875" bestFit="1" customWidth="1"/>
    <col min="380" max="380" width="8.90625" bestFit="1" customWidth="1"/>
    <col min="381" max="381" width="17.7265625" bestFit="1" customWidth="1"/>
    <col min="382" max="382" width="13.1796875" bestFit="1" customWidth="1"/>
    <col min="383" max="383" width="6.6328125" bestFit="1" customWidth="1"/>
    <col min="384" max="384" width="9.36328125" bestFit="1" customWidth="1"/>
    <col min="385" max="385" width="10.90625" bestFit="1" customWidth="1"/>
    <col min="386" max="386" width="8.90625" bestFit="1" customWidth="1"/>
    <col min="387" max="387" width="17.7265625" bestFit="1" customWidth="1"/>
    <col min="388" max="388" width="13.7265625" bestFit="1" customWidth="1"/>
    <col min="389" max="389" width="12.36328125" bestFit="1" customWidth="1"/>
    <col min="390" max="390" width="10.6328125" bestFit="1" customWidth="1"/>
    <col min="391" max="391" width="9.36328125" bestFit="1" customWidth="1"/>
    <col min="392" max="392" width="7.1796875" bestFit="1" customWidth="1"/>
    <col min="393" max="393" width="10.7265625" bestFit="1" customWidth="1"/>
    <col min="394" max="394" width="17.7265625" bestFit="1" customWidth="1"/>
    <col min="395" max="395" width="13.7265625" bestFit="1" customWidth="1"/>
    <col min="396" max="396" width="8.90625" bestFit="1" customWidth="1"/>
    <col min="397" max="397" width="16.54296875" bestFit="1" customWidth="1"/>
    <col min="398" max="398" width="13.26953125" bestFit="1" customWidth="1"/>
    <col min="399" max="399" width="7.6328125" bestFit="1" customWidth="1"/>
    <col min="400" max="400" width="20.453125" bestFit="1" customWidth="1"/>
    <col min="401" max="401" width="9.90625" bestFit="1" customWidth="1"/>
    <col min="402" max="402" width="10.453125" bestFit="1" customWidth="1"/>
    <col min="403" max="403" width="8.453125" bestFit="1" customWidth="1"/>
    <col min="404" max="404" width="7.90625" bestFit="1" customWidth="1"/>
    <col min="405" max="405" width="8.36328125" bestFit="1" customWidth="1"/>
    <col min="406" max="406" width="10.453125" bestFit="1" customWidth="1"/>
    <col min="407" max="407" width="6.1796875" bestFit="1" customWidth="1"/>
    <col min="408" max="408" width="13.1796875" bestFit="1" customWidth="1"/>
    <col min="409" max="409" width="6.6328125" bestFit="1" customWidth="1"/>
    <col min="410" max="410" width="9.7265625" bestFit="1" customWidth="1"/>
    <col min="411" max="411" width="22.90625" bestFit="1" customWidth="1"/>
    <col min="412" max="412" width="10" bestFit="1" customWidth="1"/>
    <col min="413" max="413" width="10.36328125" bestFit="1" customWidth="1"/>
    <col min="414" max="414" width="20.36328125" bestFit="1" customWidth="1"/>
    <col min="415" max="415" width="18.26953125" bestFit="1" customWidth="1"/>
    <col min="416" max="416" width="10.6328125" bestFit="1" customWidth="1"/>
    <col min="417" max="417" width="13.7265625" bestFit="1" customWidth="1"/>
    <col min="418" max="418" width="17.7265625" bestFit="1" customWidth="1"/>
    <col min="419" max="419" width="9.90625" bestFit="1" customWidth="1"/>
    <col min="420" max="420" width="6.7265625" bestFit="1" customWidth="1"/>
    <col min="421" max="421" width="8.90625" bestFit="1" customWidth="1"/>
    <col min="422" max="422" width="7.90625" bestFit="1" customWidth="1"/>
    <col min="423" max="423" width="10.453125" bestFit="1" customWidth="1"/>
    <col min="424" max="424" width="10.26953125" bestFit="1" customWidth="1"/>
    <col min="425" max="425" width="13.1796875" bestFit="1" customWidth="1"/>
    <col min="426" max="426" width="9.36328125" bestFit="1" customWidth="1"/>
    <col min="427" max="427" width="6.1796875" bestFit="1" customWidth="1"/>
    <col min="428" max="428" width="13.7265625" bestFit="1" customWidth="1"/>
    <col min="429" max="429" width="17.7265625" bestFit="1" customWidth="1"/>
    <col min="430" max="430" width="10.36328125" bestFit="1" customWidth="1"/>
    <col min="431" max="431" width="8.90625" bestFit="1" customWidth="1"/>
    <col min="432" max="432" width="20.453125" bestFit="1" customWidth="1"/>
    <col min="433" max="433" width="9.7265625" bestFit="1" customWidth="1"/>
    <col min="434" max="434" width="7.6328125" bestFit="1" customWidth="1"/>
    <col min="435" max="435" width="13.26953125" bestFit="1" customWidth="1"/>
    <col min="436" max="436" width="10.453125" bestFit="1" customWidth="1"/>
    <col min="437" max="437" width="8.36328125" bestFit="1" customWidth="1"/>
    <col min="438" max="438" width="6.6328125" bestFit="1" customWidth="1"/>
    <col min="439" max="439" width="8.453125" bestFit="1" customWidth="1"/>
    <col min="440" max="440" width="10.90625" bestFit="1" customWidth="1"/>
  </cols>
  <sheetData>
    <row r="1" spans="2:67" x14ac:dyDescent="0.35">
      <c r="AP1" s="1" t="s">
        <v>141</v>
      </c>
      <c r="AQ1" s="1" t="s">
        <v>61</v>
      </c>
      <c r="AV1" s="1" t="s">
        <v>5</v>
      </c>
      <c r="AW1" t="s">
        <v>141</v>
      </c>
      <c r="AZ1" s="1" t="s">
        <v>5</v>
      </c>
      <c r="BA1" t="s">
        <v>40</v>
      </c>
      <c r="BB1" t="s">
        <v>99</v>
      </c>
      <c r="BD1" t="s">
        <v>143</v>
      </c>
      <c r="BI1" s="1" t="s">
        <v>5</v>
      </c>
      <c r="BJ1" t="s">
        <v>99</v>
      </c>
      <c r="BK1" t="s">
        <v>73</v>
      </c>
      <c r="BM1" s="28" t="s">
        <v>144</v>
      </c>
    </row>
    <row r="2" spans="2:67" x14ac:dyDescent="0.35">
      <c r="Y2" s="1" t="s">
        <v>100</v>
      </c>
      <c r="Z2" s="1" t="s">
        <v>61</v>
      </c>
      <c r="AE2" s="1" t="s">
        <v>5</v>
      </c>
      <c r="AF2" t="s">
        <v>99</v>
      </c>
      <c r="AH2" s="19" t="s">
        <v>99</v>
      </c>
      <c r="AI2" s="21">
        <f>GETPIVOTDATA("[Measures].[Net_Investmenttp]",$AE$2)</f>
        <v>99133.4663</v>
      </c>
      <c r="AL2" t="s">
        <v>139</v>
      </c>
      <c r="AM2" s="20">
        <f>GETPIVOTDATA("[Measures].[Sum of number_of_employees]",$AL$2)</f>
        <v>675081</v>
      </c>
      <c r="AP2" s="1" t="s">
        <v>5</v>
      </c>
      <c r="AQ2" t="s">
        <v>95</v>
      </c>
      <c r="AR2" t="s">
        <v>94</v>
      </c>
      <c r="AS2" t="s">
        <v>96</v>
      </c>
      <c r="AT2" t="s">
        <v>98</v>
      </c>
      <c r="AV2" s="2" t="s">
        <v>95</v>
      </c>
      <c r="AW2" s="39">
        <v>5855.6094999999996</v>
      </c>
      <c r="AZ2" s="2" t="s">
        <v>13</v>
      </c>
      <c r="BA2" s="6">
        <v>1898009747</v>
      </c>
      <c r="BB2" s="43">
        <v>40.094700000000003</v>
      </c>
      <c r="BD2" t="str">
        <f>AZ2</f>
        <v>Adilabad</v>
      </c>
      <c r="BE2" s="6">
        <v>1898009747</v>
      </c>
      <c r="BF2" s="43">
        <v>40.094700000000003</v>
      </c>
      <c r="BI2" s="2" t="s">
        <v>3</v>
      </c>
      <c r="BJ2" s="43">
        <v>42706.332000000002</v>
      </c>
      <c r="BK2" s="20">
        <v>4632403</v>
      </c>
      <c r="BM2" s="2" t="s">
        <v>3</v>
      </c>
      <c r="BN2" s="43">
        <v>42706.332000000002</v>
      </c>
      <c r="BO2" s="20">
        <v>4632403</v>
      </c>
    </row>
    <row r="3" spans="2:67" x14ac:dyDescent="0.35">
      <c r="N3" s="1" t="s">
        <v>103</v>
      </c>
      <c r="O3" t="s" vm="2">
        <v>104</v>
      </c>
      <c r="Y3" s="1" t="s">
        <v>5</v>
      </c>
      <c r="Z3" t="s">
        <v>94</v>
      </c>
      <c r="AA3" t="s">
        <v>96</v>
      </c>
      <c r="AB3" t="s">
        <v>101</v>
      </c>
      <c r="AC3" t="s">
        <v>93</v>
      </c>
      <c r="AD3" t="s">
        <v>95</v>
      </c>
      <c r="AE3" s="2" t="s">
        <v>3</v>
      </c>
      <c r="AF3" s="41">
        <v>42706.332000000002</v>
      </c>
      <c r="AH3" t="s">
        <v>136</v>
      </c>
      <c r="AL3" s="20">
        <v>675081</v>
      </c>
      <c r="AP3" s="2" t="s">
        <v>55</v>
      </c>
      <c r="AQ3" s="39">
        <v>1599.1432</v>
      </c>
      <c r="AR3" s="39">
        <v>147.25819999999999</v>
      </c>
      <c r="AS3" s="39"/>
      <c r="AT3" s="39">
        <v>2</v>
      </c>
      <c r="AV3" s="2" t="s">
        <v>94</v>
      </c>
      <c r="AW3" s="39">
        <v>2181.6342</v>
      </c>
      <c r="AZ3" s="2" t="s">
        <v>14</v>
      </c>
      <c r="BA3" s="6">
        <v>1440722311</v>
      </c>
      <c r="BB3" s="43">
        <v>2028.5045</v>
      </c>
      <c r="BD3" t="str">
        <f t="shared" ref="BD3:BD34" si="0">AZ3</f>
        <v>Bhadradri Kothagudem</v>
      </c>
      <c r="BE3" s="6">
        <v>1440722311</v>
      </c>
      <c r="BF3" s="43">
        <v>2028.5045</v>
      </c>
      <c r="BI3" s="2" t="s">
        <v>4</v>
      </c>
      <c r="BJ3" s="43">
        <v>12366.7556</v>
      </c>
      <c r="BK3" s="20">
        <v>1376498</v>
      </c>
      <c r="BM3" s="2" t="s">
        <v>4</v>
      </c>
      <c r="BN3" s="43">
        <v>12366.7556</v>
      </c>
      <c r="BO3" s="20">
        <v>1376498</v>
      </c>
    </row>
    <row r="4" spans="2:67" x14ac:dyDescent="0.35">
      <c r="B4" s="1" t="s">
        <v>5</v>
      </c>
      <c r="C4" t="s">
        <v>100</v>
      </c>
      <c r="E4" s="1" t="s">
        <v>5</v>
      </c>
      <c r="F4" t="s">
        <v>100</v>
      </c>
      <c r="G4" t="s">
        <v>142</v>
      </c>
      <c r="J4" s="1" t="s">
        <v>5</v>
      </c>
      <c r="K4" t="s">
        <v>141</v>
      </c>
      <c r="Y4" s="2" t="s">
        <v>55</v>
      </c>
      <c r="AE4" s="2" t="s">
        <v>4</v>
      </c>
      <c r="AF4" s="41">
        <v>12366.7556</v>
      </c>
      <c r="AP4" s="2" t="s">
        <v>56</v>
      </c>
      <c r="AQ4" s="39">
        <v>181.9992</v>
      </c>
      <c r="AR4" s="39">
        <v>143.14920000000001</v>
      </c>
      <c r="AS4" s="39"/>
      <c r="AT4" s="39"/>
      <c r="AV4" s="2" t="s">
        <v>96</v>
      </c>
      <c r="AW4" s="39">
        <v>2127.2963</v>
      </c>
      <c r="AZ4" s="2" t="s">
        <v>0</v>
      </c>
      <c r="BA4" s="6">
        <v>13678610248</v>
      </c>
      <c r="BB4" s="43">
        <v>196.66589999999999</v>
      </c>
      <c r="BD4" t="str">
        <f t="shared" si="0"/>
        <v>Hanumakonda</v>
      </c>
      <c r="BE4" s="6">
        <v>13678610248</v>
      </c>
      <c r="BF4" s="43">
        <v>196.66589999999999</v>
      </c>
      <c r="BI4" s="2" t="s">
        <v>2</v>
      </c>
      <c r="BJ4" s="43">
        <v>10394.561</v>
      </c>
      <c r="BK4" s="20">
        <v>4961067</v>
      </c>
      <c r="BM4" s="2" t="s">
        <v>2</v>
      </c>
      <c r="BN4" s="43">
        <v>10394.561</v>
      </c>
      <c r="BO4" s="20">
        <v>4961067</v>
      </c>
    </row>
    <row r="5" spans="2:67" x14ac:dyDescent="0.35">
      <c r="B5" s="2" t="s">
        <v>96</v>
      </c>
      <c r="C5">
        <v>29778.1741</v>
      </c>
      <c r="E5" s="2" t="s">
        <v>3</v>
      </c>
      <c r="F5" s="39">
        <v>42706.332000000002</v>
      </c>
      <c r="G5" s="38">
        <v>0.65232726259852258</v>
      </c>
      <c r="J5" s="2" t="s">
        <v>95</v>
      </c>
      <c r="K5" s="39">
        <v>5855.6094999999996</v>
      </c>
      <c r="N5" s="1" t="s">
        <v>100</v>
      </c>
      <c r="O5" s="1" t="s">
        <v>61</v>
      </c>
      <c r="Y5" s="40" t="s">
        <v>48</v>
      </c>
      <c r="Z5">
        <v>216.6345</v>
      </c>
      <c r="AA5">
        <v>394</v>
      </c>
      <c r="AC5">
        <v>1.2040999999999999</v>
      </c>
      <c r="AD5">
        <v>154.21</v>
      </c>
      <c r="AE5" s="2" t="s">
        <v>2</v>
      </c>
      <c r="AF5" s="41">
        <v>10394.561</v>
      </c>
      <c r="AL5" t="s">
        <v>140</v>
      </c>
      <c r="AM5">
        <v>20</v>
      </c>
      <c r="AP5" s="2" t="s">
        <v>57</v>
      </c>
      <c r="AQ5" s="39">
        <v>479.88810000000001</v>
      </c>
      <c r="AR5" s="39">
        <v>142.0301</v>
      </c>
      <c r="AS5" s="39"/>
      <c r="AT5" s="39"/>
      <c r="AV5" s="2" t="s">
        <v>98</v>
      </c>
      <c r="AW5" s="39">
        <v>2052.9850000000001</v>
      </c>
      <c r="AZ5" s="2" t="s">
        <v>1</v>
      </c>
      <c r="BA5" s="6">
        <v>67049141769</v>
      </c>
      <c r="BB5" s="43">
        <v>55.7956</v>
      </c>
      <c r="BD5" t="str">
        <f t="shared" si="0"/>
        <v>Hyderabad</v>
      </c>
      <c r="BE5" s="6">
        <v>67049141769</v>
      </c>
      <c r="BF5" s="43">
        <v>55.7956</v>
      </c>
      <c r="BI5" s="2" t="s">
        <v>32</v>
      </c>
      <c r="BJ5" s="43">
        <v>5715.3864999999996</v>
      </c>
      <c r="BK5" s="20">
        <v>463547</v>
      </c>
      <c r="BM5" s="2" t="s">
        <v>32</v>
      </c>
      <c r="BN5" s="43">
        <v>5715.3864999999996</v>
      </c>
      <c r="BO5" s="20">
        <v>463547</v>
      </c>
    </row>
    <row r="6" spans="2:67" x14ac:dyDescent="0.35">
      <c r="B6" s="2" t="s">
        <v>94</v>
      </c>
      <c r="C6">
        <v>15858.0561</v>
      </c>
      <c r="E6" s="2" t="s">
        <v>4</v>
      </c>
      <c r="F6" s="39">
        <v>12366.7556</v>
      </c>
      <c r="G6" s="38">
        <v>0.18889872882955508</v>
      </c>
      <c r="J6" s="2" t="s">
        <v>94</v>
      </c>
      <c r="K6" s="39">
        <v>2181.6342</v>
      </c>
      <c r="N6" s="1" t="s">
        <v>5</v>
      </c>
      <c r="O6" t="s">
        <v>94</v>
      </c>
      <c r="P6" t="s">
        <v>95</v>
      </c>
      <c r="Q6" t="s">
        <v>96</v>
      </c>
      <c r="R6" t="s">
        <v>93</v>
      </c>
      <c r="S6" t="s">
        <v>102</v>
      </c>
      <c r="Y6" s="40" t="s">
        <v>43</v>
      </c>
      <c r="Z6">
        <v>419.90379999999999</v>
      </c>
      <c r="AA6">
        <v>1003.17</v>
      </c>
      <c r="AC6">
        <v>3.1259999999999999</v>
      </c>
      <c r="AD6">
        <v>23.101600000000001</v>
      </c>
      <c r="AE6" s="2" t="s">
        <v>32</v>
      </c>
      <c r="AF6" s="41">
        <v>5715.3864999999996</v>
      </c>
      <c r="AP6" s="2" t="s">
        <v>42</v>
      </c>
      <c r="AQ6" s="39">
        <v>45.701799999999999</v>
      </c>
      <c r="AR6" s="39">
        <v>253.1628</v>
      </c>
      <c r="AS6" s="39"/>
      <c r="AT6" s="39">
        <v>856.06600000000003</v>
      </c>
      <c r="AV6" s="2" t="s">
        <v>97</v>
      </c>
      <c r="AW6" s="39">
        <v>34.224400000000003</v>
      </c>
      <c r="AZ6" s="2" t="s">
        <v>15</v>
      </c>
      <c r="BA6" s="6">
        <v>2868699265</v>
      </c>
      <c r="BB6" s="43">
        <v>169.45099999999999</v>
      </c>
      <c r="BD6" t="str">
        <f t="shared" si="0"/>
        <v>Jagtial</v>
      </c>
      <c r="BE6" s="6">
        <v>2868699265</v>
      </c>
      <c r="BF6" s="43">
        <v>169.45099999999999</v>
      </c>
      <c r="BI6" s="2" t="s">
        <v>23</v>
      </c>
      <c r="BJ6" s="43">
        <v>4771.8909000000003</v>
      </c>
      <c r="BK6" s="20">
        <v>849705</v>
      </c>
      <c r="BM6" s="2" t="s">
        <v>23</v>
      </c>
      <c r="BN6" s="43">
        <v>4771.8909000000003</v>
      </c>
      <c r="BO6" s="20">
        <v>849705</v>
      </c>
    </row>
    <row r="7" spans="2:67" x14ac:dyDescent="0.35">
      <c r="B7" s="2" t="s">
        <v>95</v>
      </c>
      <c r="C7">
        <v>9649.7846000000009</v>
      </c>
      <c r="E7" s="2" t="s">
        <v>2</v>
      </c>
      <c r="F7" s="39">
        <v>10394.561</v>
      </c>
      <c r="G7" s="38">
        <v>0.15877400857192234</v>
      </c>
      <c r="J7" s="2" t="s">
        <v>96</v>
      </c>
      <c r="K7" s="39">
        <v>2127.2963</v>
      </c>
      <c r="N7" s="2" t="s">
        <v>3</v>
      </c>
      <c r="O7">
        <v>1327.9866</v>
      </c>
      <c r="P7">
        <v>1113.8512000000001</v>
      </c>
      <c r="Q7">
        <v>3166.4560000000001</v>
      </c>
      <c r="R7">
        <v>8.7693999999999992</v>
      </c>
      <c r="S7">
        <v>147.5455</v>
      </c>
      <c r="Y7" s="40" t="s">
        <v>58</v>
      </c>
      <c r="Z7">
        <v>153.05699999999999</v>
      </c>
      <c r="AC7">
        <v>852.99</v>
      </c>
      <c r="AD7">
        <v>26.782800000000002</v>
      </c>
      <c r="AE7" s="2" t="s">
        <v>23</v>
      </c>
      <c r="AF7" s="41">
        <v>4771.8909000000003</v>
      </c>
      <c r="AP7" s="2" t="s">
        <v>50</v>
      </c>
      <c r="AQ7" s="39">
        <v>27.8996</v>
      </c>
      <c r="AR7" s="39">
        <v>192.80160000000001</v>
      </c>
      <c r="AS7" s="39"/>
      <c r="AT7" s="39">
        <v>98.404799999999994</v>
      </c>
      <c r="AV7" s="2" t="s">
        <v>6</v>
      </c>
      <c r="AW7" s="39">
        <v>12251.749400000001</v>
      </c>
      <c r="AZ7" s="2" t="s">
        <v>16</v>
      </c>
      <c r="BA7" s="6">
        <v>2172784748</v>
      </c>
      <c r="BB7" s="43">
        <v>158.41149999999999</v>
      </c>
      <c r="BD7" t="str">
        <f t="shared" si="0"/>
        <v>Jangoan</v>
      </c>
      <c r="BE7" s="6">
        <v>2172784748</v>
      </c>
      <c r="BF7" s="43">
        <v>158.41149999999999</v>
      </c>
      <c r="BI7" s="2" t="s">
        <v>39</v>
      </c>
      <c r="BJ7" s="43">
        <v>3499.8802999999998</v>
      </c>
      <c r="BK7" s="20">
        <v>593085</v>
      </c>
      <c r="BM7" s="2" t="s">
        <v>39</v>
      </c>
      <c r="BN7" s="43">
        <v>3499.8802999999998</v>
      </c>
      <c r="BO7" s="20">
        <v>593085</v>
      </c>
    </row>
    <row r="8" spans="2:67" x14ac:dyDescent="0.35">
      <c r="B8" s="2" t="s">
        <v>98</v>
      </c>
      <c r="C8">
        <v>5639.7031999999999</v>
      </c>
      <c r="E8" s="2" t="s">
        <v>6</v>
      </c>
      <c r="F8" s="39">
        <v>65467.6486</v>
      </c>
      <c r="G8" s="38">
        <v>1</v>
      </c>
      <c r="J8" s="2" t="s">
        <v>98</v>
      </c>
      <c r="K8" s="39">
        <v>2052.9850000000001</v>
      </c>
      <c r="N8" s="2" t="s">
        <v>4</v>
      </c>
      <c r="O8">
        <v>2933.1280000000002</v>
      </c>
      <c r="P8">
        <v>1560.9546</v>
      </c>
      <c r="Q8">
        <v>0.75</v>
      </c>
      <c r="R8">
        <v>575.43790000000001</v>
      </c>
      <c r="S8">
        <v>23.488499999999998</v>
      </c>
      <c r="Y8" s="40" t="s">
        <v>59</v>
      </c>
      <c r="Z8">
        <v>147.25819999999999</v>
      </c>
      <c r="AB8">
        <v>1254.269</v>
      </c>
      <c r="AC8">
        <v>4.298</v>
      </c>
      <c r="AD8">
        <v>1599.1432</v>
      </c>
      <c r="AE8" s="2" t="s">
        <v>39</v>
      </c>
      <c r="AF8" s="41">
        <v>3499.8802999999998</v>
      </c>
      <c r="AP8" s="2" t="s">
        <v>51</v>
      </c>
      <c r="AQ8" s="39">
        <v>68.318299999999994</v>
      </c>
      <c r="AR8" s="39">
        <v>589.36300000000006</v>
      </c>
      <c r="AS8" s="39"/>
      <c r="AT8" s="39">
        <v>362.98899999999998</v>
      </c>
      <c r="AZ8" s="2" t="s">
        <v>72</v>
      </c>
      <c r="BA8" s="6"/>
      <c r="BB8" s="43">
        <v>35.9193</v>
      </c>
      <c r="BD8" t="str">
        <f t="shared" si="0"/>
        <v>Jayashankar Bhupalpally</v>
      </c>
      <c r="BE8" s="6"/>
      <c r="BF8" s="43">
        <v>35.9193</v>
      </c>
      <c r="BI8" s="2" t="s">
        <v>25</v>
      </c>
      <c r="BJ8" s="43">
        <v>3224.0205000000001</v>
      </c>
      <c r="BK8" s="20">
        <v>493433</v>
      </c>
      <c r="BM8" s="2" t="s">
        <v>25</v>
      </c>
      <c r="BN8" s="43">
        <v>3224.0205000000001</v>
      </c>
      <c r="BO8" s="20">
        <v>493433</v>
      </c>
    </row>
    <row r="9" spans="2:67" x14ac:dyDescent="0.35">
      <c r="B9" s="2" t="s">
        <v>97</v>
      </c>
      <c r="C9">
        <v>5418.3977000000004</v>
      </c>
      <c r="J9" s="2" t="s">
        <v>97</v>
      </c>
      <c r="K9" s="39">
        <v>34.224400000000003</v>
      </c>
      <c r="N9" s="2" t="s">
        <v>2</v>
      </c>
      <c r="O9">
        <v>3018.8681000000001</v>
      </c>
      <c r="P9">
        <v>157.82769999999999</v>
      </c>
      <c r="R9">
        <v>3.14</v>
      </c>
      <c r="S9">
        <v>89.049199999999999</v>
      </c>
      <c r="Y9" s="2" t="s">
        <v>6</v>
      </c>
      <c r="Z9">
        <v>936.85350000000005</v>
      </c>
      <c r="AA9">
        <v>1397.17</v>
      </c>
      <c r="AB9">
        <v>1254.269</v>
      </c>
      <c r="AC9">
        <v>861.61810000000003</v>
      </c>
      <c r="AD9">
        <v>1803.2375999999999</v>
      </c>
      <c r="AE9" s="2" t="s">
        <v>25</v>
      </c>
      <c r="AF9" s="41">
        <v>3224.0205000000001</v>
      </c>
      <c r="AP9" s="2" t="s">
        <v>52</v>
      </c>
      <c r="AQ9" s="39">
        <v>34.997300000000003</v>
      </c>
      <c r="AR9" s="39">
        <v>166.06200000000001</v>
      </c>
      <c r="AS9" s="39">
        <v>0.2263</v>
      </c>
      <c r="AT9" s="39">
        <v>326.09699999999998</v>
      </c>
      <c r="AZ9" s="2" t="s">
        <v>17</v>
      </c>
      <c r="BA9" s="6">
        <v>1688124035</v>
      </c>
      <c r="BB9" s="43">
        <v>138.03380000000001</v>
      </c>
      <c r="BD9" t="str">
        <f t="shared" si="0"/>
        <v>Jogulamba Gadwal</v>
      </c>
      <c r="BE9" s="6">
        <v>1688124035</v>
      </c>
      <c r="BF9" s="43">
        <v>138.03380000000001</v>
      </c>
      <c r="BI9" s="2" t="s">
        <v>34</v>
      </c>
      <c r="BJ9" s="43">
        <v>2047.2460000000001</v>
      </c>
      <c r="BK9" s="20">
        <v>714251</v>
      </c>
      <c r="BM9" s="2" t="s">
        <v>34</v>
      </c>
      <c r="BN9" s="43">
        <v>2047.2460000000001</v>
      </c>
      <c r="BO9" s="20">
        <v>714251</v>
      </c>
    </row>
    <row r="10" spans="2:67" x14ac:dyDescent="0.35">
      <c r="B10" s="2" t="s">
        <v>6</v>
      </c>
      <c r="C10">
        <v>66344.115699999995</v>
      </c>
      <c r="J10" s="2" t="s">
        <v>6</v>
      </c>
      <c r="K10" s="39">
        <v>12251.749400000001</v>
      </c>
      <c r="N10" s="2" t="s">
        <v>39</v>
      </c>
      <c r="O10">
        <v>1875.7789</v>
      </c>
      <c r="P10">
        <v>37.451799999999999</v>
      </c>
      <c r="R10">
        <v>1.65</v>
      </c>
      <c r="S10">
        <v>7.8993000000000002</v>
      </c>
      <c r="AE10" s="2" t="s">
        <v>34</v>
      </c>
      <c r="AF10" s="41">
        <v>2047.2460000000001</v>
      </c>
      <c r="AP10" s="2" t="s">
        <v>53</v>
      </c>
      <c r="AQ10" s="39">
        <v>1470.4286999999999</v>
      </c>
      <c r="AR10" s="39">
        <v>67.360900000000001</v>
      </c>
      <c r="AS10" s="39">
        <v>1517.07</v>
      </c>
      <c r="AT10" s="39">
        <v>2.2999999999999998</v>
      </c>
      <c r="AZ10" s="2" t="s">
        <v>18</v>
      </c>
      <c r="BA10" s="6">
        <v>2378716710</v>
      </c>
      <c r="BB10" s="43">
        <v>1937.0636999999999</v>
      </c>
      <c r="BD10" t="str">
        <f t="shared" si="0"/>
        <v>Kamareddy</v>
      </c>
      <c r="BE10" s="6">
        <v>2378716710</v>
      </c>
      <c r="BF10" s="43">
        <v>1937.0636999999999</v>
      </c>
      <c r="BI10" s="2" t="s">
        <v>14</v>
      </c>
      <c r="BJ10" s="43">
        <v>2028.5045</v>
      </c>
      <c r="BK10" s="20">
        <v>733898</v>
      </c>
      <c r="BM10" s="2" t="s">
        <v>14</v>
      </c>
      <c r="BN10" s="43">
        <v>2028.5045</v>
      </c>
      <c r="BO10" s="20">
        <v>733898</v>
      </c>
    </row>
    <row r="11" spans="2:67" x14ac:dyDescent="0.35">
      <c r="N11" s="2" t="s">
        <v>14</v>
      </c>
      <c r="P11">
        <v>5.8906000000000001</v>
      </c>
      <c r="R11">
        <v>0.20499999999999999</v>
      </c>
      <c r="S11">
        <v>0.05</v>
      </c>
      <c r="AE11" s="2" t="s">
        <v>14</v>
      </c>
      <c r="AF11" s="41">
        <v>2028.5045</v>
      </c>
      <c r="AP11" s="2" t="s">
        <v>45</v>
      </c>
      <c r="AQ11" s="39">
        <v>261.07220000000001</v>
      </c>
      <c r="AR11" s="39">
        <v>206.28800000000001</v>
      </c>
      <c r="AS11" s="39"/>
      <c r="AT11" s="39">
        <v>405.12819999999999</v>
      </c>
      <c r="AZ11" s="2" t="s">
        <v>19</v>
      </c>
      <c r="BA11" s="6">
        <v>7013541409</v>
      </c>
      <c r="BB11" s="43">
        <v>425.08530000000002</v>
      </c>
      <c r="BD11" t="str">
        <f t="shared" si="0"/>
        <v>Karimnagar</v>
      </c>
      <c r="BE11" s="6">
        <v>7013541409</v>
      </c>
      <c r="BF11" s="43">
        <v>425.08530000000002</v>
      </c>
      <c r="BI11" s="2" t="s">
        <v>35</v>
      </c>
      <c r="BJ11" s="43">
        <v>2028.43</v>
      </c>
      <c r="BK11" s="20">
        <v>819987</v>
      </c>
      <c r="BM11" s="2" t="s">
        <v>35</v>
      </c>
      <c r="BN11" s="43">
        <v>2028.43</v>
      </c>
      <c r="BO11" s="20">
        <v>819987</v>
      </c>
    </row>
    <row r="12" spans="2:67" x14ac:dyDescent="0.35">
      <c r="N12" s="2" t="s">
        <v>6</v>
      </c>
      <c r="O12">
        <v>9155.7615999999998</v>
      </c>
      <c r="P12">
        <v>2875.9758999999999</v>
      </c>
      <c r="Q12">
        <v>3167.2060000000001</v>
      </c>
      <c r="R12">
        <v>589.20230000000004</v>
      </c>
      <c r="S12">
        <v>268.03250000000003</v>
      </c>
      <c r="AE12" s="2" t="s">
        <v>35</v>
      </c>
      <c r="AF12" s="41">
        <v>2028.43</v>
      </c>
      <c r="AP12" s="2" t="s">
        <v>46</v>
      </c>
      <c r="AQ12" s="39">
        <v>74.278099999999995</v>
      </c>
      <c r="AR12" s="39">
        <v>195.59309999999999</v>
      </c>
      <c r="AS12" s="39"/>
      <c r="AT12" s="39"/>
      <c r="AZ12" s="2" t="s">
        <v>20</v>
      </c>
      <c r="BA12" s="6">
        <v>9814372954</v>
      </c>
      <c r="BB12" s="43">
        <v>786.15480000000002</v>
      </c>
      <c r="BD12" t="str">
        <f t="shared" si="0"/>
        <v>Khammam</v>
      </c>
      <c r="BE12" s="6">
        <v>9814372954</v>
      </c>
      <c r="BF12" s="43">
        <v>786.15480000000002</v>
      </c>
      <c r="BI12" s="2" t="s">
        <v>18</v>
      </c>
      <c r="BJ12" s="43">
        <v>1937.0636999999999</v>
      </c>
      <c r="BK12" s="20">
        <v>643235</v>
      </c>
      <c r="BM12" s="2" t="s">
        <v>18</v>
      </c>
      <c r="BN12" s="43">
        <v>1937.0636999999999</v>
      </c>
      <c r="BO12" s="20">
        <v>643235</v>
      </c>
    </row>
    <row r="13" spans="2:67" x14ac:dyDescent="0.35">
      <c r="AE13" s="2" t="s">
        <v>18</v>
      </c>
      <c r="AF13" s="41">
        <v>1937.0636999999999</v>
      </c>
      <c r="AP13" s="2" t="s">
        <v>47</v>
      </c>
      <c r="AQ13" s="39">
        <v>52.762799999999999</v>
      </c>
      <c r="AR13" s="39">
        <v>34.386400000000002</v>
      </c>
      <c r="AS13" s="39">
        <v>610</v>
      </c>
      <c r="AT13" s="39"/>
      <c r="AZ13" s="2" t="s">
        <v>21</v>
      </c>
      <c r="BA13" s="6">
        <v>373155035</v>
      </c>
      <c r="BB13" s="43">
        <v>98.787099999999995</v>
      </c>
      <c r="BD13" t="str">
        <f t="shared" si="0"/>
        <v>Kumurambheem Asifabad</v>
      </c>
      <c r="BE13" s="6">
        <v>373155035</v>
      </c>
      <c r="BF13" s="43">
        <v>98.787099999999995</v>
      </c>
      <c r="BI13" s="2" t="s">
        <v>28</v>
      </c>
      <c r="BJ13" s="43">
        <v>1901.4277</v>
      </c>
      <c r="BK13" s="20">
        <v>1140583</v>
      </c>
      <c r="BM13" s="2" t="s">
        <v>28</v>
      </c>
      <c r="BN13" s="43">
        <v>1901.4277</v>
      </c>
      <c r="BO13" s="20">
        <v>1140583</v>
      </c>
    </row>
    <row r="14" spans="2:67" x14ac:dyDescent="0.35">
      <c r="AE14" s="2" t="s">
        <v>28</v>
      </c>
      <c r="AF14" s="41">
        <v>1901.4277</v>
      </c>
      <c r="AP14" s="2" t="s">
        <v>54</v>
      </c>
      <c r="AQ14" s="39">
        <v>1559.1202000000001</v>
      </c>
      <c r="AR14" s="39">
        <v>44.178899999999999</v>
      </c>
      <c r="AS14" s="39"/>
      <c r="AT14" s="39"/>
      <c r="AZ14" s="2" t="s">
        <v>22</v>
      </c>
      <c r="BA14" s="6">
        <v>1838021417</v>
      </c>
      <c r="BB14" s="43">
        <v>179.1035</v>
      </c>
      <c r="BD14" t="str">
        <f t="shared" si="0"/>
        <v>Mahabubabad</v>
      </c>
      <c r="BE14" s="6">
        <v>1838021417</v>
      </c>
      <c r="BF14" s="43">
        <v>179.1035</v>
      </c>
      <c r="BI14" s="2" t="s">
        <v>29</v>
      </c>
      <c r="BJ14" s="43">
        <v>1615.6814999999999</v>
      </c>
      <c r="BK14" s="20"/>
      <c r="BM14" s="2" t="s">
        <v>29</v>
      </c>
      <c r="BN14" s="43">
        <v>1615.6814999999999</v>
      </c>
      <c r="BO14" s="20"/>
    </row>
    <row r="15" spans="2:67" x14ac:dyDescent="0.35">
      <c r="AE15" s="2" t="s">
        <v>29</v>
      </c>
      <c r="AF15" s="41">
        <v>1615.6814999999999</v>
      </c>
      <c r="AP15" s="2" t="s">
        <v>6</v>
      </c>
      <c r="AQ15" s="39">
        <v>5855.6094999999996</v>
      </c>
      <c r="AR15" s="39">
        <v>2181.6342</v>
      </c>
      <c r="AS15" s="39">
        <v>2127.2963</v>
      </c>
      <c r="AT15" s="39">
        <v>2052.9850000000001</v>
      </c>
      <c r="AZ15" s="2" t="s">
        <v>23</v>
      </c>
      <c r="BA15" s="6">
        <v>5423651982</v>
      </c>
      <c r="BB15" s="43">
        <v>4771.8909000000003</v>
      </c>
      <c r="BD15" t="str">
        <f t="shared" si="0"/>
        <v>Mahabubnagar</v>
      </c>
      <c r="BE15" s="6">
        <v>5423651982</v>
      </c>
      <c r="BF15" s="43">
        <v>4771.8909000000003</v>
      </c>
      <c r="BI15" s="2" t="s">
        <v>20</v>
      </c>
      <c r="BJ15" s="43">
        <v>786.15480000000002</v>
      </c>
      <c r="BK15" s="20">
        <v>1099230</v>
      </c>
      <c r="BM15" s="2" t="s">
        <v>20</v>
      </c>
      <c r="BN15" s="43">
        <v>786.15480000000002</v>
      </c>
      <c r="BO15" s="20">
        <v>1099230</v>
      </c>
    </row>
    <row r="16" spans="2:67" x14ac:dyDescent="0.35">
      <c r="AE16" s="2" t="s">
        <v>20</v>
      </c>
      <c r="AF16" s="41">
        <v>786.15480000000002</v>
      </c>
      <c r="AZ16" s="2" t="s">
        <v>24</v>
      </c>
      <c r="BA16" s="6">
        <v>2914955099</v>
      </c>
      <c r="BB16" s="43">
        <v>385.5027</v>
      </c>
      <c r="BD16" t="str">
        <f t="shared" si="0"/>
        <v>Mancherial</v>
      </c>
      <c r="BE16" s="6">
        <v>2914955099</v>
      </c>
      <c r="BF16" s="43">
        <v>385.5027</v>
      </c>
      <c r="BI16" s="2" t="s">
        <v>37</v>
      </c>
      <c r="BJ16" s="43">
        <v>559.80430000000001</v>
      </c>
      <c r="BK16" s="20">
        <v>364695</v>
      </c>
      <c r="BM16" s="2" t="s">
        <v>37</v>
      </c>
      <c r="BN16" s="43">
        <v>559.80430000000001</v>
      </c>
      <c r="BO16" s="20">
        <v>364695</v>
      </c>
    </row>
    <row r="17" spans="2:67" x14ac:dyDescent="0.35">
      <c r="AE17" s="2" t="s">
        <v>37</v>
      </c>
      <c r="AF17" s="41">
        <v>559.80430000000001</v>
      </c>
      <c r="AZ17" s="2" t="s">
        <v>25</v>
      </c>
      <c r="BA17" s="6">
        <v>3016311038</v>
      </c>
      <c r="BB17" s="43">
        <v>3224.0205000000001</v>
      </c>
      <c r="BD17" t="str">
        <f t="shared" si="0"/>
        <v>Medak</v>
      </c>
      <c r="BE17" s="6">
        <v>3016311038</v>
      </c>
      <c r="BF17" s="43">
        <v>3224.0205000000001</v>
      </c>
      <c r="BI17" s="2" t="s">
        <v>38</v>
      </c>
      <c r="BJ17" s="43">
        <v>510.32350000000002</v>
      </c>
      <c r="BK17" s="20">
        <v>1097260</v>
      </c>
      <c r="BM17" s="2" t="s">
        <v>38</v>
      </c>
      <c r="BN17" s="43">
        <v>510.32350000000002</v>
      </c>
      <c r="BO17" s="20">
        <v>1097260</v>
      </c>
    </row>
    <row r="18" spans="2:67" x14ac:dyDescent="0.35">
      <c r="B18" t="s">
        <v>137</v>
      </c>
      <c r="AE18" s="2" t="s">
        <v>38</v>
      </c>
      <c r="AF18" s="41">
        <v>510.32350000000002</v>
      </c>
      <c r="AZ18" s="2" t="s">
        <v>2</v>
      </c>
      <c r="BA18" s="6">
        <v>112890751061</v>
      </c>
      <c r="BB18" s="43">
        <v>10394.561</v>
      </c>
      <c r="BD18" t="str">
        <f t="shared" si="0"/>
        <v>Medchal_Malkajgiri</v>
      </c>
      <c r="BE18" s="6">
        <v>112890751061</v>
      </c>
      <c r="BF18" s="43">
        <v>10394.561</v>
      </c>
      <c r="BI18" s="2" t="s">
        <v>19</v>
      </c>
      <c r="BJ18" s="43">
        <v>425.08530000000002</v>
      </c>
      <c r="BK18" s="20">
        <v>794101</v>
      </c>
      <c r="BM18" s="2" t="s">
        <v>19</v>
      </c>
      <c r="BN18" s="43">
        <v>425.08530000000002</v>
      </c>
      <c r="BO18" s="20">
        <v>794101</v>
      </c>
    </row>
    <row r="19" spans="2:67" ht="29" x14ac:dyDescent="0.35">
      <c r="B19" s="15" t="s">
        <v>138</v>
      </c>
      <c r="AE19" s="2" t="s">
        <v>19</v>
      </c>
      <c r="AF19" s="41">
        <v>425.08530000000002</v>
      </c>
      <c r="AZ19" s="2" t="s">
        <v>26</v>
      </c>
      <c r="BA19" s="6">
        <v>924271436</v>
      </c>
      <c r="BB19" s="43">
        <v>34.011899999999997</v>
      </c>
      <c r="BD19" t="str">
        <f t="shared" si="0"/>
        <v>Mulugu</v>
      </c>
      <c r="BE19" s="6">
        <v>924271436</v>
      </c>
      <c r="BF19" s="43">
        <v>34.011899999999997</v>
      </c>
      <c r="BI19" s="2" t="s">
        <v>24</v>
      </c>
      <c r="BJ19" s="43">
        <v>385.5027</v>
      </c>
      <c r="BK19" s="20">
        <v>481473</v>
      </c>
      <c r="BM19" s="2" t="s">
        <v>24</v>
      </c>
      <c r="BN19" s="43">
        <v>385.5027</v>
      </c>
      <c r="BO19" s="20">
        <v>481473</v>
      </c>
    </row>
    <row r="20" spans="2:67" x14ac:dyDescent="0.35">
      <c r="B20" s="1" t="s">
        <v>5</v>
      </c>
      <c r="C20" t="s">
        <v>99</v>
      </c>
      <c r="AE20" s="2" t="s">
        <v>24</v>
      </c>
      <c r="AF20" s="41">
        <v>385.5027</v>
      </c>
      <c r="AZ20" s="2" t="s">
        <v>27</v>
      </c>
      <c r="BA20" s="6">
        <v>2339189108</v>
      </c>
      <c r="BB20" s="43">
        <v>359.60210000000001</v>
      </c>
      <c r="BD20" t="str">
        <f t="shared" si="0"/>
        <v>Nagarkurnool</v>
      </c>
      <c r="BE20" s="6">
        <v>2339189108</v>
      </c>
      <c r="BF20" s="43">
        <v>359.60210000000001</v>
      </c>
      <c r="BI20" s="2" t="s">
        <v>27</v>
      </c>
      <c r="BJ20" s="43">
        <v>359.60210000000001</v>
      </c>
      <c r="BK20" s="20">
        <v>530700</v>
      </c>
      <c r="BM20" s="2" t="s">
        <v>27</v>
      </c>
      <c r="BN20" s="43">
        <v>359.60210000000001</v>
      </c>
      <c r="BO20" s="20">
        <v>530700</v>
      </c>
    </row>
    <row r="21" spans="2:67" x14ac:dyDescent="0.35">
      <c r="B21" s="2" t="s">
        <v>3</v>
      </c>
      <c r="C21" s="41">
        <v>42706.332000000002</v>
      </c>
      <c r="AE21" s="2" t="s">
        <v>27</v>
      </c>
      <c r="AF21" s="41">
        <v>359.60210000000001</v>
      </c>
      <c r="AZ21" s="2" t="s">
        <v>28</v>
      </c>
      <c r="BA21" s="6">
        <v>7530931941</v>
      </c>
      <c r="BB21" s="43">
        <v>1901.4277</v>
      </c>
      <c r="BD21" t="str">
        <f t="shared" si="0"/>
        <v>Nalgonda</v>
      </c>
      <c r="BE21" s="6">
        <v>7530931941</v>
      </c>
      <c r="BF21" s="43">
        <v>1901.4277</v>
      </c>
      <c r="BI21" s="2" t="s">
        <v>36</v>
      </c>
      <c r="BJ21" s="43">
        <v>303.98689999999999</v>
      </c>
      <c r="BK21" s="20">
        <v>869262</v>
      </c>
      <c r="BM21" s="2" t="s">
        <v>36</v>
      </c>
      <c r="BN21" s="43">
        <v>303.98689999999999</v>
      </c>
      <c r="BO21" s="20">
        <v>869262</v>
      </c>
    </row>
    <row r="22" spans="2:67" x14ac:dyDescent="0.35">
      <c r="B22" s="2" t="s">
        <v>4</v>
      </c>
      <c r="C22" s="41">
        <v>12366.7556</v>
      </c>
      <c r="AE22" s="2" t="s">
        <v>36</v>
      </c>
      <c r="AF22" s="41">
        <v>303.98689999999999</v>
      </c>
      <c r="AZ22" s="2" t="s">
        <v>29</v>
      </c>
      <c r="BA22" s="6">
        <v>1239877406</v>
      </c>
      <c r="BB22" s="43">
        <v>1615.6814999999999</v>
      </c>
      <c r="BD22" t="str">
        <f t="shared" si="0"/>
        <v>Narayanpet</v>
      </c>
      <c r="BE22" s="6">
        <v>1239877406</v>
      </c>
      <c r="BF22" s="43">
        <v>1615.6814999999999</v>
      </c>
      <c r="BI22" s="2" t="s">
        <v>31</v>
      </c>
      <c r="BJ22" s="43">
        <v>219.04949999999999</v>
      </c>
      <c r="BK22" s="20">
        <v>1180531</v>
      </c>
      <c r="BM22" s="2" t="s">
        <v>31</v>
      </c>
      <c r="BN22" s="43">
        <v>219.04949999999999</v>
      </c>
      <c r="BO22" s="20">
        <v>1180531</v>
      </c>
    </row>
    <row r="23" spans="2:67" x14ac:dyDescent="0.35">
      <c r="B23" s="2" t="s">
        <v>2</v>
      </c>
      <c r="C23" s="41">
        <v>10394.561</v>
      </c>
      <c r="AE23" s="2" t="s">
        <v>31</v>
      </c>
      <c r="AF23" s="41">
        <v>219.04949999999999</v>
      </c>
      <c r="AZ23" s="2" t="s">
        <v>30</v>
      </c>
      <c r="BA23" s="6">
        <v>1696013727</v>
      </c>
      <c r="BB23" s="43">
        <v>92.7303</v>
      </c>
      <c r="BD23" t="str">
        <f t="shared" si="0"/>
        <v>Nirmal</v>
      </c>
      <c r="BE23" s="6">
        <v>1696013727</v>
      </c>
      <c r="BF23" s="43">
        <v>92.7303</v>
      </c>
      <c r="BI23" s="2" t="s">
        <v>0</v>
      </c>
      <c r="BJ23" s="43">
        <v>196.66589999999999</v>
      </c>
      <c r="BK23" s="20"/>
      <c r="BM23" s="2" t="s">
        <v>0</v>
      </c>
      <c r="BN23" s="43">
        <v>196.66589999999999</v>
      </c>
      <c r="BO23" s="20"/>
    </row>
    <row r="24" spans="2:67" x14ac:dyDescent="0.35">
      <c r="B24" s="2" t="s">
        <v>6</v>
      </c>
      <c r="C24" s="41">
        <v>65467.6486</v>
      </c>
      <c r="AE24" s="2" t="s">
        <v>0</v>
      </c>
      <c r="AF24" s="41">
        <v>196.66589999999999</v>
      </c>
      <c r="AZ24" s="2" t="s">
        <v>31</v>
      </c>
      <c r="BA24" s="6">
        <v>7094032332</v>
      </c>
      <c r="BB24" s="43">
        <v>219.04949999999999</v>
      </c>
      <c r="BD24" t="str">
        <f t="shared" si="0"/>
        <v>Nizamabad</v>
      </c>
      <c r="BE24" s="6">
        <v>7094032332</v>
      </c>
      <c r="BF24" s="43">
        <v>219.04949999999999</v>
      </c>
      <c r="BI24" s="2" t="s">
        <v>22</v>
      </c>
      <c r="BJ24" s="43">
        <v>179.1035</v>
      </c>
      <c r="BK24" s="20">
        <v>487790</v>
      </c>
      <c r="BM24" s="2" t="s">
        <v>22</v>
      </c>
      <c r="BN24" s="43">
        <v>179.1035</v>
      </c>
      <c r="BO24" s="20">
        <v>487790</v>
      </c>
    </row>
    <row r="25" spans="2:67" x14ac:dyDescent="0.35">
      <c r="AE25" s="2" t="s">
        <v>22</v>
      </c>
      <c r="AF25" s="41">
        <v>179.1035</v>
      </c>
      <c r="AZ25" s="2" t="s">
        <v>32</v>
      </c>
      <c r="BA25" s="6">
        <v>3011713292</v>
      </c>
      <c r="BB25" s="43">
        <v>5715.3864999999996</v>
      </c>
      <c r="BD25" t="str">
        <f t="shared" si="0"/>
        <v>Peddapalli</v>
      </c>
      <c r="BE25" s="6">
        <v>3011713292</v>
      </c>
      <c r="BF25" s="43">
        <v>5715.3864999999996</v>
      </c>
      <c r="BI25" s="2" t="s">
        <v>15</v>
      </c>
      <c r="BJ25" s="43">
        <v>169.45099999999999</v>
      </c>
      <c r="BK25" s="20">
        <v>632698</v>
      </c>
      <c r="BM25" s="2" t="s">
        <v>15</v>
      </c>
      <c r="BN25" s="43">
        <v>169.45099999999999</v>
      </c>
      <c r="BO25" s="20">
        <v>632698</v>
      </c>
    </row>
    <row r="26" spans="2:67" x14ac:dyDescent="0.35">
      <c r="AE26" s="2" t="s">
        <v>15</v>
      </c>
      <c r="AF26" s="41">
        <v>169.45099999999999</v>
      </c>
      <c r="AZ26" s="2" t="s">
        <v>33</v>
      </c>
      <c r="BA26" s="6">
        <v>1994601133</v>
      </c>
      <c r="BB26" s="43">
        <v>147.7724</v>
      </c>
      <c r="BD26" t="str">
        <f t="shared" si="0"/>
        <v>Rajanna Sircilla</v>
      </c>
      <c r="BE26" s="6">
        <v>1994601133</v>
      </c>
      <c r="BF26" s="43">
        <v>147.7724</v>
      </c>
      <c r="BI26" s="2" t="s">
        <v>16</v>
      </c>
      <c r="BJ26" s="43">
        <v>158.41149999999999</v>
      </c>
      <c r="BK26" s="20">
        <v>371474</v>
      </c>
      <c r="BM26" s="2" t="s">
        <v>16</v>
      </c>
      <c r="BN26" s="43">
        <v>158.41149999999999</v>
      </c>
      <c r="BO26" s="20">
        <v>371474</v>
      </c>
    </row>
    <row r="27" spans="2:67" x14ac:dyDescent="0.35">
      <c r="AE27" s="2" t="s">
        <v>16</v>
      </c>
      <c r="AF27" s="41">
        <v>158.41149999999999</v>
      </c>
      <c r="AZ27" s="2" t="s">
        <v>3</v>
      </c>
      <c r="BA27" s="6">
        <v>189535676272</v>
      </c>
      <c r="BB27" s="43">
        <v>42706.332000000002</v>
      </c>
      <c r="BD27" t="str">
        <f t="shared" si="0"/>
        <v>Rangareddy</v>
      </c>
      <c r="BE27" s="6">
        <v>189535676272</v>
      </c>
      <c r="BF27" s="43">
        <v>42706.332000000002</v>
      </c>
      <c r="BI27" s="2" t="s">
        <v>33</v>
      </c>
      <c r="BJ27" s="43">
        <v>147.7724</v>
      </c>
      <c r="BK27" s="20">
        <v>362378</v>
      </c>
      <c r="BM27" s="2" t="s">
        <v>33</v>
      </c>
      <c r="BN27" s="43">
        <v>147.7724</v>
      </c>
      <c r="BO27" s="20">
        <v>362378</v>
      </c>
    </row>
    <row r="28" spans="2:67" x14ac:dyDescent="0.35">
      <c r="AE28" s="2" t="s">
        <v>33</v>
      </c>
      <c r="AF28" s="41">
        <v>147.7724</v>
      </c>
      <c r="AZ28" s="2" t="s">
        <v>4</v>
      </c>
      <c r="BA28" s="6">
        <v>38732722376</v>
      </c>
      <c r="BB28" s="43">
        <v>12366.7556</v>
      </c>
      <c r="BD28" t="str">
        <f t="shared" si="0"/>
        <v>Sangareddy</v>
      </c>
      <c r="BE28" s="6">
        <v>38732722376</v>
      </c>
      <c r="BF28" s="43">
        <v>12366.7556</v>
      </c>
      <c r="BI28" s="2" t="s">
        <v>17</v>
      </c>
      <c r="BJ28" s="43">
        <v>138.03380000000001</v>
      </c>
      <c r="BK28" s="20">
        <v>389184</v>
      </c>
      <c r="BM28" s="2" t="s">
        <v>17</v>
      </c>
      <c r="BN28" s="43">
        <v>138.03380000000001</v>
      </c>
      <c r="BO28" s="20">
        <v>389184</v>
      </c>
    </row>
    <row r="29" spans="2:67" x14ac:dyDescent="0.35">
      <c r="AE29" s="2" t="s">
        <v>17</v>
      </c>
      <c r="AF29" s="41">
        <v>138.03380000000001</v>
      </c>
      <c r="AZ29" s="2" t="s">
        <v>34</v>
      </c>
      <c r="BA29" s="6">
        <v>4572614983</v>
      </c>
      <c r="BB29" s="43">
        <v>2047.2460000000001</v>
      </c>
      <c r="BD29" t="str">
        <f t="shared" si="0"/>
        <v>Siddipet</v>
      </c>
      <c r="BE29" s="6">
        <v>4572614983</v>
      </c>
      <c r="BF29" s="43">
        <v>2047.2460000000001</v>
      </c>
      <c r="BI29" s="2" t="s">
        <v>21</v>
      </c>
      <c r="BJ29" s="43">
        <v>98.787099999999995</v>
      </c>
      <c r="BK29" s="20">
        <v>240035</v>
      </c>
      <c r="BM29" s="2" t="s">
        <v>21</v>
      </c>
      <c r="BN29" s="43">
        <v>98.787099999999995</v>
      </c>
      <c r="BO29" s="20">
        <v>240035</v>
      </c>
    </row>
    <row r="30" spans="2:67" x14ac:dyDescent="0.35">
      <c r="AE30" s="2" t="s">
        <v>21</v>
      </c>
      <c r="AF30" s="41">
        <v>98.787099999999995</v>
      </c>
      <c r="AZ30" s="2" t="s">
        <v>35</v>
      </c>
      <c r="BA30" s="6">
        <v>4995254038</v>
      </c>
      <c r="BB30" s="43">
        <v>2028.43</v>
      </c>
      <c r="BD30" t="str">
        <f t="shared" si="0"/>
        <v>Suryapet</v>
      </c>
      <c r="BE30" s="6">
        <v>4995254038</v>
      </c>
      <c r="BF30" s="43">
        <v>2028.43</v>
      </c>
      <c r="BI30" s="2" t="s">
        <v>30</v>
      </c>
      <c r="BJ30" s="43">
        <v>92.7303</v>
      </c>
      <c r="BK30" s="20">
        <v>472520</v>
      </c>
      <c r="BM30" s="2" t="s">
        <v>30</v>
      </c>
      <c r="BN30" s="43">
        <v>92.7303</v>
      </c>
      <c r="BO30" s="20">
        <v>472520</v>
      </c>
    </row>
    <row r="31" spans="2:67" x14ac:dyDescent="0.35">
      <c r="AE31" s="2" t="s">
        <v>30</v>
      </c>
      <c r="AF31" s="41">
        <v>92.7303</v>
      </c>
      <c r="AZ31" s="2" t="s">
        <v>36</v>
      </c>
      <c r="BA31" s="6">
        <v>2376608284</v>
      </c>
      <c r="BB31" s="43">
        <v>303.98689999999999</v>
      </c>
      <c r="BD31" t="str">
        <f t="shared" si="0"/>
        <v>Vikarabad</v>
      </c>
      <c r="BE31" s="6">
        <v>2376608284</v>
      </c>
      <c r="BF31" s="43">
        <v>303.98689999999999</v>
      </c>
      <c r="BI31" s="2" t="s">
        <v>1</v>
      </c>
      <c r="BJ31" s="43">
        <v>55.7956</v>
      </c>
      <c r="BK31" s="20">
        <v>5717299</v>
      </c>
      <c r="BM31" s="2" t="s">
        <v>1</v>
      </c>
      <c r="BN31" s="43">
        <v>55.7956</v>
      </c>
      <c r="BO31" s="20">
        <v>5717299</v>
      </c>
    </row>
    <row r="32" spans="2:67" x14ac:dyDescent="0.35">
      <c r="AE32" s="2" t="s">
        <v>1</v>
      </c>
      <c r="AF32" s="41">
        <v>55.7956</v>
      </c>
      <c r="AZ32" s="2" t="s">
        <v>37</v>
      </c>
      <c r="BA32" s="6">
        <v>1957013238</v>
      </c>
      <c r="BB32" s="43">
        <v>559.80430000000001</v>
      </c>
      <c r="BD32" t="str">
        <f t="shared" si="0"/>
        <v>Wanaparthy</v>
      </c>
      <c r="BE32" s="6">
        <v>1957013238</v>
      </c>
      <c r="BF32" s="43">
        <v>559.80430000000001</v>
      </c>
      <c r="BI32" s="2" t="s">
        <v>13</v>
      </c>
      <c r="BJ32" s="43">
        <v>40.094700000000003</v>
      </c>
      <c r="BK32" s="20">
        <v>396582</v>
      </c>
      <c r="BM32" s="2" t="s">
        <v>13</v>
      </c>
      <c r="BN32" s="43">
        <v>40.094700000000003</v>
      </c>
      <c r="BO32" s="20">
        <v>396582</v>
      </c>
    </row>
    <row r="33" spans="31:67" x14ac:dyDescent="0.35">
      <c r="AE33" s="2" t="s">
        <v>13</v>
      </c>
      <c r="AF33" s="41">
        <v>40.094700000000003</v>
      </c>
      <c r="AZ33" s="2" t="s">
        <v>38</v>
      </c>
      <c r="BA33" s="6">
        <v>1222806609</v>
      </c>
      <c r="BB33" s="43">
        <v>510.32350000000002</v>
      </c>
      <c r="BD33" t="str">
        <f t="shared" si="0"/>
        <v>Warangal</v>
      </c>
      <c r="BE33" s="6">
        <v>1222806609</v>
      </c>
      <c r="BF33" s="43">
        <v>510.32350000000002</v>
      </c>
      <c r="BI33" s="2" t="s">
        <v>72</v>
      </c>
      <c r="BJ33" s="43">
        <v>35.9193</v>
      </c>
      <c r="BK33" s="20">
        <v>418139</v>
      </c>
      <c r="BM33" s="2" t="s">
        <v>72</v>
      </c>
      <c r="BN33" s="43">
        <v>35.9193</v>
      </c>
      <c r="BO33" s="20">
        <v>418139</v>
      </c>
    </row>
    <row r="34" spans="31:67" x14ac:dyDescent="0.35">
      <c r="AE34" s="2" t="s">
        <v>72</v>
      </c>
      <c r="AF34" s="41">
        <v>35.9193</v>
      </c>
      <c r="AZ34" s="2" t="s">
        <v>39</v>
      </c>
      <c r="BA34" s="6">
        <v>10228133012</v>
      </c>
      <c r="BB34" s="43">
        <v>3499.8802999999998</v>
      </c>
      <c r="BD34" t="str">
        <f t="shared" si="0"/>
        <v>Yadadri Bhuvanagiri</v>
      </c>
      <c r="BE34" s="6">
        <v>10228133012</v>
      </c>
      <c r="BF34" s="43">
        <v>3499.8802999999998</v>
      </c>
      <c r="BI34" s="2" t="s">
        <v>26</v>
      </c>
      <c r="BJ34" s="43">
        <v>34.011899999999997</v>
      </c>
      <c r="BK34" s="20"/>
      <c r="BM34" s="2" t="s">
        <v>26</v>
      </c>
      <c r="BN34" s="43">
        <v>34.011899999999997</v>
      </c>
      <c r="BO34" s="20"/>
    </row>
    <row r="35" spans="31:67" x14ac:dyDescent="0.35">
      <c r="AE35" s="2" t="s">
        <v>26</v>
      </c>
      <c r="AF35" s="41">
        <v>34.011899999999997</v>
      </c>
      <c r="AZ35" s="2" t="s">
        <v>6</v>
      </c>
      <c r="BA35" s="6">
        <v>515911028015</v>
      </c>
      <c r="BB35" s="43">
        <v>99133.4663</v>
      </c>
      <c r="BI35" s="2" t="s">
        <v>6</v>
      </c>
      <c r="BJ35" s="43">
        <v>99133.4663</v>
      </c>
      <c r="BK35" s="20">
        <v>33327043</v>
      </c>
    </row>
    <row r="36" spans="31:67" x14ac:dyDescent="0.35">
      <c r="AE36" s="2" t="s">
        <v>6</v>
      </c>
      <c r="AF36" s="41">
        <v>99133.4663</v>
      </c>
    </row>
  </sheetData>
  <sheetProtection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75F81-D324-4D92-89AF-454F7AC43FCA}">
  <dimension ref="A1"/>
  <sheetViews>
    <sheetView showGridLines="0" topLeftCell="B1" zoomScale="60" zoomScaleNormal="120" workbookViewId="0">
      <selection activeCell="U5" sqref="U5"/>
    </sheetView>
  </sheetViews>
  <sheetFormatPr defaultRowHeight="14.5" x14ac:dyDescent="0.35"/>
  <cols>
    <col min="1" max="16384" width="8.7265625" style="18"/>
  </cols>
  <sheetData/>
  <sheetProtection algorithmName="SHA-512" hashValue="SNCcsoZyu0vRr63ycz+H/hfp05RiaySTs5+xPpu2Yx2ZuHwdj2lJueRpMFshNh2RGL0VBhcuxVzd3lYwNlgaEw==" saltValue="K+N5KQR6iEmtDUvbg2olKA==" spinCount="100000" sheet="1" objects="1" scenarios="1" selectLockedCells="1"/>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8DD3-7904-4084-A012-43D298ECD8DE}">
  <dimension ref="A1"/>
  <sheetViews>
    <sheetView zoomScale="42" workbookViewId="0">
      <selection activeCell="AK29" sqref="AK29"/>
    </sheetView>
  </sheetViews>
  <sheetFormatPr defaultRowHeight="14.5" x14ac:dyDescent="0.35"/>
  <cols>
    <col min="1" max="16384" width="8.7265625" style="18"/>
  </cols>
  <sheetData/>
  <sheetProtection algorithmName="SHA-512" hashValue="/cvgWrpVgRoWSZqhADUZgXKrTD2By7pKrMAT94GAe8DbHaczRoP59OjocRqNPkGZyky4nWCZbstzt4MzMbjEJw==" saltValue="Xrn6nFeD7brCspvWSj8M0g==" spinCount="100000" sheet="1" objects="1" scenarios="1" selectLockedCell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24E64-8056-44A8-9E48-4E2CF8617CC6}">
  <dimension ref="B10"/>
  <sheetViews>
    <sheetView showGridLines="0" showRowColHeaders="0" zoomScale="54" zoomScaleNormal="40" workbookViewId="0">
      <selection activeCell="Z15" sqref="Z15"/>
    </sheetView>
  </sheetViews>
  <sheetFormatPr defaultRowHeight="14.5" x14ac:dyDescent="0.35"/>
  <cols>
    <col min="1" max="16384" width="8.7265625" style="18"/>
  </cols>
  <sheetData>
    <row r="10" spans="2:2" x14ac:dyDescent="0.35">
      <c r="B10" s="22"/>
    </row>
  </sheetData>
  <sheetProtection algorithmName="SHA-512" hashValue="LMqh/SbkhSIFXMgptd6IWj90onTM7rSRyC6Bx0QD5UZHDWtT9rxdbnrSnKqT029pukBoU3dZen7yar0GjJqFYw==" saltValue="Cp+JmORJ/OlcI7UsGel9H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5ADC7-8235-40D3-80C8-4791CEE85E6C}">
  <dimension ref="A1"/>
  <sheetViews>
    <sheetView topLeftCell="B1" zoomScale="56" zoomScaleNormal="94" workbookViewId="0">
      <selection activeCell="Y28" sqref="Y28"/>
    </sheetView>
  </sheetViews>
  <sheetFormatPr defaultRowHeight="14.5" x14ac:dyDescent="0.35"/>
  <cols>
    <col min="1" max="16384" width="8.7265625" style="18"/>
  </cols>
  <sheetData/>
  <sheetProtection algorithmName="SHA-512" hashValue="jHGgZIogqMYleLXuxS40j/n0YL+JBysbutNyjiYWjeCnDaMHyfdqlYIMBm5xXZMfZg6RkPcmEzwC8tmXv+0d/Q==" saltValue="jwqQ2AySHQhqWoJs4NKzp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D61C1-9BEA-4763-AB96-F408BADAB11B}">
  <dimension ref="A46"/>
  <sheetViews>
    <sheetView zoomScale="49" zoomScaleNormal="104" workbookViewId="0">
      <selection activeCell="W18" sqref="W18"/>
    </sheetView>
  </sheetViews>
  <sheetFormatPr defaultRowHeight="14.5" x14ac:dyDescent="0.35"/>
  <cols>
    <col min="1" max="16384" width="8.7265625" style="18"/>
  </cols>
  <sheetData>
    <row r="46" spans="1:1" x14ac:dyDescent="0.35">
      <c r="A46" s="42"/>
    </row>
  </sheetData>
  <sheetProtection algorithmName="SHA-512" hashValue="5cl3RQyRBcVEizjE3Uhwg3jqewjDFgAtGOta9ldhJFAQLLYKzFz4m2+aMpVDG4Kz9iIBVd8nzxfYXu4aQYUN4w==" saltValue="GfsEpJvv9+CmcZCfcP64bA=="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_ T S I p a s s _ 2 7 2 7 4 5 b f - 8 e 6 d - 4 3 9 2 - 8 2 a b - 2 0 4 7 f 8 a c 0 c 2 5 " > < C u s t o m C o n t e n t > < ! [ C D A T A [ < T a b l e W i d g e t G r i d S e r i a l i z a t i o n   x m l n s : x s d = " h t t p : / / w w w . w 3 . o r g / 2 0 0 1 / X M L S c h e m a "   x m l n s : x s i = " h t t p : / / w w w . w 3 . o r g / 2 0 0 1 / X M L S c h e m a - i n s t a n c e " > < C o l u m n S u g g e s t e d T y p e   / > < C o l u m n F o r m a t   / > < C o l u m n A c c u r a c y   / > < C o l u m n C u r r e n c y S y m b o l   / > < C o l u m n P o s i t i v e P a t t e r n   / > < C o l u m n N e g a t i v e P a t t e r n   / > < C o l u m n W i d t h s > < i t e m > < k e y > < s t r i n g > d i s t _ c o d e < / s t r i n g > < / k e y > < v a l u e > < i n t > 1 3 7 < / i n t > < / v a l u e > < / i t e m > < i t e m > < k e y > < s t r i n g > d i s t r i c t < / s t r i n g > < / k e y > < v a l u e > < i n t > 1 1 1 < / i n t > < / v a l u e > < / i t e m > < i t e m > < k e y > < s t r i n g > m o n t h < / s t r i n g > < / k e y > < v a l u e > < i n t > 1 1 0 < / i n t > < / v a l u e > < / i t e m > < i t e m > < k e y > < s t r i n g > M o n t h   N a m e < / s t r i n g > < / k e y > < v a l u e > < i n t > 1 7 0 < / i n t > < / v a l u e > < / i t e m > < i t e m > < k e y > < s t r i n g > F Y t p a s s < / s t r i n g > < / k e y > < v a l u e > < i n t > 1 1 8 < / i n t > < / v a l u e > < / i t e m > < i t e m > < k e y > < s t r i n g > S t a r t   o f   M o n t h < / s t r i n g > < / k e y > < v a l u e > < i n t > 1 8 3 < / i n t > < / v a l u e > < / i t e m > < i t e m > < k e y > < s t r i n g > s e c t o r < / s t r i n g > < / k e y > < v a l u e > < i n t > 1 0 5 < / i n t > < / v a l u e > < / i t e m > < i t e m > < k e y > < s t r i n g > i n v e s t m e n t   i n   c r < / s t r i n g > < / k e y > < v a l u e > < i n t > 1 9 5 < / i n t > < / v a l u e > < / i t e m > < i t e m > < k e y > < s t r i n g > n u m b e r _ o f _ e m p l o y e e s < / s t r i n g > < / k e y > < v a l u e > < i n t > 2 6 2 < / i n t > < / v a l u e > < / i t e m > < / C o l u m n W i d t h s > < C o l u m n D i s p l a y I n d e x > < i t e m > < k e y > < s t r i n g > d i s t _ c o d e < / s t r i n g > < / k e y > < v a l u e > < i n t > 0 < / i n t > < / v a l u e > < / i t e m > < i t e m > < k e y > < s t r i n g > d i s t r i c t < / s t r i n g > < / k e y > < v a l u e > < i n t > 1 < / i n t > < / v a l u e > < / i t e m > < i t e m > < k e y > < s t r i n g > m o n t h < / s t r i n g > < / k e y > < v a l u e > < i n t > 2 < / i n t > < / v a l u e > < / i t e m > < i t e m > < k e y > < s t r i n g > M o n t h   N a m e < / s t r i n g > < / k e y > < v a l u e > < i n t > 3 < / i n t > < / v a l u e > < / i t e m > < i t e m > < k e y > < s t r i n g > F Y t p a s s < / s t r i n g > < / k e y > < v a l u e > < i n t > 4 < / i n t > < / v a l u e > < / i t e m > < i t e m > < k e y > < s t r i n g > S t a r t   o f   M o n t h < / s t r i n g > < / k e y > < v a l u e > < i n t > 5 < / i n t > < / v a l u e > < / i t e m > < i t e m > < k e y > < s t r i n g > s e c t o r < / s t r i n g > < / k e y > < v a l u e > < i n t > 6 < / i n t > < / v a l u e > < / i t e m > < i t e m > < k e y > < s t r i n g > i n v e s t m e n t   i n   c r < / s t r i n g > < / k e y > < v a l u e > < i n t > 7 < / i n t > < / v a l u e > < / i t e m > < i t e m > < k e y > < s t r i n g > n u m b e r _ o f _ e m p l o y e e s < / 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7 5 e f c d 3 - 8 8 4 2 - 4 e 9 3 - a 8 a 4 - 3 1 a f 4 d 2 7 7 6 0 3 " > < 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11.xml>��< ? x m l   v e r s i o n = " 1 . 0 "   e n c o d i n g = " U T F - 1 6 " ? > < G e m i n i   x m l n s = " h t t p : / / g e m i n i / p i v o t c u s t o m i z a t i o n / T a b l e X M L _ F a c t _ S t a m p _ 1 6 7 6 9 2 0 b - 3 4 e 6 - 4 e c 5 - a 5 9 5 - 4 d 7 b c b 5 8 e 5 2 b " > < C u s t o m C o n t e n t > < ! [ C D A T A [ < T a b l e W i d g e t G r i d S e r i a l i z a t i o n   x m l n s : x s d = " h t t p : / / w w w . w 3 . o r g / 2 0 0 1 / X M L S c h e m a "   x m l n s : x s i = " h t t p : / / w w w . w 3 . o r g / 2 0 0 1 / X M L S c h e m a - i n s t a n c e " > < C o l u m n S u g g e s t e d T y p e   / > < C o l u m n F o r m a t   / > < C o l u m n A c c u r a c y   / > < C o l u m n C u r r e n c y S y m b o l   / > < C o l u m n P o s i t i v e P a t t e r n   / > < C o l u m n N e g a t i v e P a t t e r n   / > < C o l u m n W i d t h s > < i t e m > < k e y > < s t r i n g > d i s t _ c o d e < / s t r i n g > < / k e y > < v a l u e > < i n t > 1 3 7 < / i n t > < / v a l u e > < / i t e m > < i t e m > < k e y > < s t r i n g > d i s t r i c t < / s t r i n g > < / k e y > < v a l u e > < i n t > 1 1 1 < / i n t > < / v a l u e > < / i t e m > < i t e m > < k e y > < s t r i n g > m o n t h < / s t r i n g > < / k e y > < v a l u e > < i n t > 1 1 0 < / i n t > < / v a l u e > < / i t e m > < i t e m > < k e y > < s t r i n g > M o n t h   N a m e < / s t r i n g > < / k e y > < v a l u e > < i n t > 1 7 0 < / i n t > < / v a l u e > < / i t e m > < i t e m > < k e y > < s t r i n g > F Y < / s t r i n g > < / k e y > < v a l u e > < i n t > 7 0 < / i n t > < / v a l u e > < / i t e m > < i t e m > < k e y > < s t r i n g > d o c u m e n t s _ r e g i s t e r e d _ c n t < / s t r i n g > < / k e y > < v a l u e > < i n t > 2 9 3 < / i n t > < / v a l u e > < / i t e m > < i t e m > < k e y > < s t r i n g > d o c u m e n t s _ r e g i s t e r e d _ r e v < / s t r i n g > < / k e y > < v a l u e > < i n t > 2 9 4 < / i n t > < / v a l u e > < / i t e m > < i t e m > < k e y > < s t r i n g > e s t a m p s _ c h a l l a n s _ c n t < / s t r i n g > < / k e y > < v a l u e > < i n t > 2 5 0 < / i n t > < / v a l u e > < / i t e m > < i t e m > < k e y > < s t r i n g > e s t a m p s _ c h a l l a n s _ r e v < / s t r i n g > < / k e y > < v a l u e > < i n t > 2 5 1 < / i n t > < / v a l u e > < / i t e m > < i t e m > < k e y > < s t r i n g > T o t a l   C o u n t < / s t r i n g > < / k e y > < v a l u e > < i n t > 1 5 3 < / i n t > < / v a l u e > < / i t e m > < i t e m > < k e y > < s t r i n g > T o t a l   R e v e n u e < / s t r i n g > < / k e y > < v a l u e > < i n t > 1 7 7 < / i n t > < / v a l u e > < / i t e m > < i t e m > < k e y > < s t r i n g > S e g m e n t < / s t r i n g > < / k e y > < v a l u e > < i n t > 1 2 8 < / i n t > < / v a l u e > < / i t e m > < / C o l u m n W i d t h s > < C o l u m n D i s p l a y I n d e x > < i t e m > < k e y > < s t r i n g > d i s t _ c o d e < / s t r i n g > < / k e y > < v a l u e > < i n t > 0 < / i n t > < / v a l u e > < / i t e m > < i t e m > < k e y > < s t r i n g > d i s t r i c t < / s t r i n g > < / k e y > < v a l u e > < i n t > 1 < / i n t > < / v a l u e > < / i t e m > < i t e m > < k e y > < s t r i n g > m o n t h < / s t r i n g > < / k e y > < v a l u e > < i n t > 2 < / i n t > < / v a l u e > < / i t e m > < i t e m > < k e y > < s t r i n g > M o n t h   N a m e < / s t r i n g > < / k e y > < v a l u e > < i n t > 3 < / i n t > < / v a l u e > < / i t e m > < i t e m > < k e y > < s t r i n g > F Y < / s t r i n g > < / k e y > < v a l u e > < i n t > 4 < / i n t > < / v a l u e > < / i t e m > < i t e m > < k e y > < s t r i n g > d o c u m e n t s _ r e g i s t e r e d _ c n t < / s t r i n g > < / k e y > < v a l u e > < i n t > 5 < / i n t > < / v a l u e > < / i t e m > < i t e m > < k e y > < s t r i n g > d o c u m e n t s _ r e g i s t e r e d _ r e v < / s t r i n g > < / k e y > < v a l u e > < i n t > 6 < / i n t > < / v a l u e > < / i t e m > < i t e m > < k e y > < s t r i n g > e s t a m p s _ c h a l l a n s _ c n t < / s t r i n g > < / k e y > < v a l u e > < i n t > 7 < / i n t > < / v a l u e > < / i t e m > < i t e m > < k e y > < s t r i n g > e s t a m p s _ c h a l l a n s _ r e v < / s t r i n g > < / k e y > < v a l u e > < i n t > 8 < / i n t > < / v a l u e > < / i t e m > < i t e m > < k e y > < s t r i n g > T o t a l   C o u n t < / s t r i n g > < / k e y > < v a l u e > < i n t > 9 < / i n t > < / v a l u e > < / i t e m > < i t e m > < k e y > < s t r i n g > T o t a l   R e v e n u e < / s t r i n g > < / k e y > < v a l u e > < i n t > 1 0 < / i n t > < / v a l u e > < / i t e m > < i t e m > < k e y > < s t r i n g > S e g m e n t < / 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7 c 2 7 3 d 0 a - d 8 5 f - 4 0 f 6 - 8 5 6 4 - 2 3 8 3 5 2 8 6 5 a 9 4 " > < 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14.xml>��< ? x m l   v e r s i o n = " 1 . 0 "   e n c o d i n g = " U T F - 1 6 " ? > < G e m i n i   x m l n s = " h t t p : / / g e m i n i / p i v o t c u s t o m i z a t i o n / 7 d 4 7 a b 4 6 - a 8 b a - 4 6 4 7 - 8 3 b 8 - 7 c 7 e a 7 f a d a 4 c " > < 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f e d 5 b 5 9 6 - e d 2 f - 4 8 1 b - 8 8 6 6 - 1 6 1 c 4 9 d 8 b 2 7 e " > < 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 F a c t _ T S I p a s s 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 F a c t _ T S I p a s s 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 C o l u m n s \ d i s t _ c o d e 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 C o l u m n s \ F Y t p a s s < / 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 C o l u m n s \ i n v e s t m e n t   i n   c r < / K e y > < / a : K e y > < a : V a l u e   i : t y p e = " T a b l e W i d g e t B a s e V i e w S t a t e " / > < / a : K e y V a l u e O f D i a g r a m O b j e c t K e y a n y T y p e z b w N T n L X > < a : K e y V a l u e O f D i a g r a m O b j e c t K e y a n y T y p e z b w N T n L X > < a : K e y > < K e y > C o l u m n s \ n u m b e r _ o f _ e m p l o y e e s 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 D i m _ D i s t r i c t 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 D i m _ D i s t r i c t 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 C o l u m n s \ d i s t _ c o d e 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 F a c t _ S t a m p 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 F a c t _ S t a m p 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 C o l u m n s \ d i s t _ c o d e 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 C o l u m n s \ F Y < / K e y > < / a : K e y > < a : V a l u e   i : t y p e = " T a b l e W i d g e t B a s e V i e w S t a t e " / > < / a : K e y V a l u e O f D i a g r a m O b j e c t K e y a n y T y p e z b w N T n L X > < a : K e y V a l u e O f D i a g r a m O b j e c t K e y a n y T y p e z b w N T n L X > < a : K e y > < K e y > C o l u m n s \ d o c u m e n t s _ r e g i s t e r e d _ c n t < / K e y > < / a : K e y > < a : V a l u e   i : t y p e = " T a b l e W i d g e t B a s e V i e w S t a t e " / > < / a : K e y V a l u e O f D i a g r a m O b j e c t K e y a n y T y p e z b w N T n L X > < a : K e y V a l u e O f D i a g r a m O b j e c t K e y a n y T y p e z b w N T n L X > < a : K e y > < K e y > C o l u m n s \ d o c u m e n t s _ r e g i s t e r e d _ r e v < / K e y > < / a : K e y > < a : V a l u e   i : t y p e = " T a b l e W i d g e t B a s e V i e w S t a t e " / > < / a : K e y V a l u e O f D i a g r a m O b j e c t K e y a n y T y p e z b w N T n L X > < a : K e y V a l u e O f D i a g r a m O b j e c t K e y a n y T y p e z b w N T n L X > < a : K e y > < K e y > C o l u m n s \ e s t a m p s _ c h a l l a n s _ c n t < / K e y > < / a : K e y > < a : V a l u e   i : t y p e = " T a b l e W i d g e t B a s e V i e w S t a t e " / > < / a : K e y V a l u e O f D i a g r a m O b j e c t K e y a n y T y p e z b w N T n L X > < a : K e y V a l u e O f D i a g r a m O b j e c t K e y a n y T y p e z b w N T n L X > < a : K e y > < K e y > C o l u m n s \ e s t a m p s _ c h a l l a n s _ r e v < / K e y > < / a : K e y > < a : V a l u e   i : t y p e = " T a b l e W i d g e t B a s e V i e w S t a t e " / > < / a : K e y V a l u e O f D i a g r a m O b j e c t K e y a n y T y p e z b w N T n L X > < a : K e y V a l u e O f D i a g r a m O b j e c t K e y a n y T y p e z b w N T n L X > < a : K e y > < K e y > C o l u m n s \ T o t a l   C o u n t 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 F a c t _ T r a n s p o r t 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 F a c t _ T r a n s p o r t 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 C o l u m n s \ d i s t _ c o d e 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 C o l u m n s \ F y t r a n s < / K e y > < / a : K e y > < a : V a l u e   i : t y p e = " T a b l e W i d g e t B a s e V i e w S t a t e " / > < / a : K e y V a l u e O f D i a g r a m O b j e c t K e y a n y T y p e z b w N T n L X > < a : K e y V a l u e O f D i a g r a m O b j e c t K e y a n y T y p e z b w N T n L X > < a : K e y > < K e y > C o l u m n s \ f u e l _ t y p e _ p e t r o l < / K e y > < / a : K e y > < a : V a l u e   i : t y p e = " T a b l e W i d g e t B a s e V i e w S t a t e " / > < / a : K e y V a l u e O f D i a g r a m O b j e c t K e y a n y T y p e z b w N T n L X > < a : K e y V a l u e O f D i a g r a m O b j e c t K e y a n y T y p e z b w N T n L X > < a : K e y > < K e y > C o l u m n s \ f u e l _ t y p e _ d i e s e l < / K e y > < / a : K e y > < a : V a l u e   i : t y p e = " T a b l e W i d g e t B a s e V i e w S t a t e " / > < / a : K e y V a l u e O f D i a g r a m O b j e c t K e y a n y T y p e z b w N T n L X > < a : K e y V a l u e O f D i a g r a m O b j e c t K e y a n y T y p e z b w N T n L X > < a : K e y > < K e y > C o l u m n s \ f u e l _ t y p e _ e l e c t r i c < / K e y > < / a : K e y > < a : V a l u e   i : t y p e = " T a b l e W i d g e t B a s e V i e w S t a t e " / > < / a : K e y V a l u e O f D i a g r a m O b j e c t K e y a n y T y p e z b w N T n L X > < a : K e y V a l u e O f D i a g r a m O b j e c t K e y a n y T y p e z b w N T n L X > < a : K e y > < K e y > C o l u m n s \ f u e l _ t y p e _ o t h e r s < / K e y > < / a : K e y > < a : V a l u e   i : t y p e = " T a b l e W i d g e t B a s e V i e w S t a t e " / > < / a : K e y V a l u e O f D i a g r a m O b j e c t K e y a n y T y p e z b w N T n L X > < a : K e y V a l u e O f D i a g r a m O b j e c t K e y a n y T y p e z b w N T n L X > < a : K e y > < K e y > C o l u m n s \ v e h i c l e C l a s s _ M o t o r C y c l e < / K e y > < / a : K e y > < a : V a l u e   i : t y p e = " T a b l e W i d g e t B a s e V i e w S t a t e " / > < / a : K e y V a l u e O f D i a g r a m O b j e c t K e y a n y T y p e z b w N T n L X > < a : K e y V a l u e O f D i a g r a m O b j e c t K e y a n y T y p e z b w N T n L X > < a : K e y > < K e y > C o l u m n s \ v e h i c l e C l a s s _ M o t o r C a r < / K e y > < / a : K e y > < a : V a l u e   i : t y p e = " T a b l e W i d g e t B a s e V i e w S t a t e " / > < / a : K e y V a l u e O f D i a g r a m O b j e c t K e y a n y T y p e z b w N T n L X > < a : K e y V a l u e O f D i a g r a m O b j e c t K e y a n y T y p e z b w N T n L X > < a : K e y > < K e y > C o l u m n s \ v e h i c l e C l a s s _ A u t o R i c k s h a w < / K e y > < / a : K e y > < a : V a l u e   i : t y p e = " T a b l e W i d g e t B a s e V i e w S t a t e " / > < / a : K e y V a l u e O f D i a g r a m O b j e c t K e y a n y T y p e z b w N T n L X > < a : K e y V a l u e O f D i a g r a m O b j e c t K e y a n y T y p e z b w N T n L X > < a : K e y > < K e y > C o l u m n s \ v e h i c l e C l a s s _ A g r i c u l t u r e < / K e y > < / a : K e y > < a : V a l u e   i : t y p e = " T a b l e W i d g e t B a s e V i e w S t a t e " / > < / a : K e y V a l u e O f D i a g r a m O b j e c t K e y a n y T y p e z b w N T n L X > < a : K e y V a l u e O f D i a g r a m O b j e c t K e y a n y T y p e z b w N T n L X > < a : K e y > < K e y > C o l u m n s \ v e h i c l e C l a s s _ o t h e r s < / K e y > < / a : K e y > < a : V a l u e   i : t y p e = " T a b l e W i d g e t B a s e V i e w S t a t e " / > < / a : K e y V a l u e O f D i a g r a m O b j e c t K e y a n y T y p e z b w N T n L X > < a : K e y V a l u e O f D i a g r a m O b j e c t K e y a n y T y p e z b w N T n L X > < a : K e y > < K e y > C o l u m n s \ s e a t C a p a c i t y _ 1 _ t o _ 3 < / K e y > < / a : K e y > < a : V a l u e   i : t y p e = " T a b l e W i d g e t B a s e V i e w S t a t e " / > < / a : K e y V a l u e O f D i a g r a m O b j e c t K e y a n y T y p e z b w N T n L X > < a : K e y V a l u e O f D i a g r a m O b j e c t K e y a n y T y p e z b w N T n L X > < a : K e y > < K e y > C o l u m n s \ s e a t C a p a c i t y _ 4 _ t o _ 6 < / K e y > < / a : K e y > < a : V a l u e   i : t y p e = " T a b l e W i d g e t B a s e V i e w S t a t e " / > < / a : K e y V a l u e O f D i a g r a m O b j e c t K e y a n y T y p e z b w N T n L X > < a : K e y V a l u e O f D i a g r a m O b j e c t K e y a n y T y p e z b w N T n L X > < a : K e y > < K e y > C o l u m n s \ s e a t C a p a c i t y _ a b o v e _ 6 < / K e y > < / a : K e y > < a : V a l u e   i : t y p e = " T a b l e W i d g e t B a s e V i e w S t a t e " / > < / a : K e y V a l u e O f D i a g r a m O b j e c t K e y a n y T y p e z b w N T n L X > < a : K e y V a l u e O f D i a g r a m O b j e c t K e y a n y T y p e z b w N T n L X > < a : K e y > < K e y > C o l u m n s \ B r a n d _ n e w _ v e h i c l e s < / K e y > < / a : K e y > < a : V a l u e   i : t y p e = " T a b l e W i d g e t B a s e V i e w S t a t e " / > < / a : K e y V a l u e O f D i a g r a m O b j e c t K e y a n y T y p e z b w N T n L X > < a : K e y V a l u e O f D i a g r a m O b j e c t K e y a n y T y p e z b w N T n L X > < a : K e y > < K e y > C o l u m n s \ P r e - o w n e d _ v e h i c l e s < / K e y > < / a : K e y > < a : V a l u e   i : t y p e = " T a b l e W i d g e t B a s e V i e w S t a t e " / > < / a : K e y V a l u e O f D i a g r a m O b j e c t K e y a n y T y p e z b w N T n L X > < a : K e y V a l u e O f D i a g r a m O b j e c t K e y a n y T y p e z b w N T n L X > < a : K e y > < K e y > C o l u m n s \ c a t e g o r y _ N o n - T r a n s p o r t < / K e y > < / a : K e y > < a : V a l u e   i : t y p e = " T a b l e W i d g e t B a s e V i e w S t a t e " / > < / a : K e y V a l u e O f D i a g r a m O b j e c t K e y a n y T y p e z b w N T n L X > < a : K e y V a l u e O f D i a g r a m O b j e c t K e y a n y T y p e z b w N T n L X > < a : K e y > < K e y > C o l u m n s \ c a t e g o r y _ T r a n s p o r t < / 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 C o l u m n s \ V e h i c l e   s o l d < / K e y > < / a : K e y > < a : V a l u e   i : t y p e = " T a b l e W i d g e t B a s e V i e w S t a t e " / > < / a : K e y V a l u e O f D i a g r a m O b j e c t K e y a n y T y p e z b w N T n L X > < a : K e y V a l u e O f D i a g r a m O b j e c t K e y a n y T y p e z b w N T n L X > < a : K e y > < K e y > C o l u m n s \ S t a r t   o f   M o n t h   ( Y e a r ) < / K e y > < / a : K e y > < a : V a l u e   i : t y p e = " T a b l e W i d g e t B a s e V i e w S t a t e " / > < / a : K e y V a l u e O f D i a g r a m O b j e c t K e y a n y T y p e z b w N T n L X > < a : K e y V a l u e O f D i a g r a m O b j e c t K e y a n y T y p e z b w N T n L X > < a : K e y > < K e y > C o l u m n s \ S t a r t   o f   M o n t h   ( Q u a r t e r ) < / K e y > < / a : K e y > < a : V a l u e   i : t y p e = " T a b l e W i d g e t B a s e V i e w S t a t e " / > < / a : K e y V a l u e O f D i a g r a m O b j e c t K e y a n y T y p e z b w N T n L X > < a : K e y V a l u e O f D i a g r a m O b j e c t K e y a n y T y p e z b w N T n L X > < a : K e y > < K e y > C o l u m n s \ S t a r t   o f   M o n t h   ( M o n t h   I n d e x ) < / K e y > < / a : K e y > < a : V a l u e   i : t y p e = " T a b l e W i d g e t B a s e V i e w S t a t e " / > < / a : K e y V a l u e O f D i a g r a m O b j e c t K e y a n y T y p e z b w N T n L X > < a : K e y V a l u e O f D i a g r a m O b j e c t K e y a n y T y p e z b w N T n L X > < a : K e y > < K e y > C o l u m n s \ S t a r t   o f   M o n t h 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a n u a l C a l c M o d e " > < C u s t o m C o n t e n t > < ! [ C D A T A [ F a l s e ] ] > < / C u s t o m C o n t e n t > < / G e m i n i > 
</file>

<file path=customXml/item19.xml>��< ? x m l   v e r s i o n = " 1 . 0 "   e n c o d i n g = " U T F - 1 6 " ? > < G e m i n i   x m l n s = " h t t p : / / g e m i n i / p i v o t c u s t o m i z a t i o n / d e 5 8 c f 2 d - 6 2 b 9 - 4 d a 9 - b 2 d 5 - 2 b 3 4 4 4 f 5 2 0 5 9 " > < 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2.xml>��< ? x m l   v e r s i o n = " 1 . 0 "   e n c o d i n g = " U T F - 1 6 " ? > < G e m i n i   x m l n s = " h t t p : / / g e m i n i / p i v o t c u s t o m i z a t i o n / e 6 c e 3 9 6 1 - d 7 c a - 4 c c d - 8 3 c 3 - 4 1 f 2 d 2 2 b 3 7 2 d " > < 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20.xml>��< ? x m l   v e r s i o n = " 1 . 0 "   e n c o d i n g = " U T F - 1 6 " ? > < G e m i n i   x m l n s = " h t t p : / / g e m i n i / p i v o t c u s t o m i z a t i o n / 6 e 8 7 3 e 4 0 - b a 4 e - 4 d 4 a - 8 e 6 9 - 0 6 0 c 9 7 d b 7 5 7 0 " > < 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5 0 5 4 4 8 b 7 - f 9 6 f - 4 1 d f - 9 4 7 c - 4 0 d 9 b 6 2 c e 4 0 6 " > < 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23.xml>��< ? x m l   v e r s i o n = " 1 . 0 "   e n c o d i n g = " U T F - 1 6 " ? > < G e m i n i   x m l n s = " h t t p : / / g e m i n i / p i v o t c u s t o m i z a t i o n / f 9 b b 1 5 d 8 - b 4 d 7 - 4 1 f 2 - a 9 f 9 - f c 7 d c d 7 1 4 5 6 d " > < 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24.xml>��< ? x m l   v e r s i o n = " 1 . 0 "   e n c o d i n g = " U T F - 1 6 " ? > < G e m i n i   x m l n s = " h t t p : / / g e m i n i / p i v o t c u s t o m i z a t i o n / e 4 3 8 8 a a 2 - 2 4 8 3 - 4 1 8 2 - a a 0 2 - 0 c 4 1 4 4 d 3 6 2 e 2 " > < 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 2 0 2 3 - 1 0 - 0 1 T 2 2 : 2 4 : 4 4 . 8 6 8 3 7 9 5 + 0 5 : 3 0 < / L a s t P r o c e s s e d T i m e > < / D a t a M o d e l i n g S a n d b o x . S e r i a l i z e d S a n d b o x E r r o r C a c h e > ] ] > < / C u s t o m C o n t e n t > < / G e m i n i > 
</file>

<file path=customXml/item26.xml>��< ? x m l   v e r s i o n = " 1 . 0 "   e n c o d i n g = " U T F - 1 6 " ? > < G e m i n i   x m l n s = " h t t p : / / g e m i n i / p i v o t c u s t o m i z a t i o n / d 1 a 3 7 7 e 6 - 4 0 7 b - 4 9 9 7 - b 3 7 b - 4 d 9 7 6 7 1 3 3 d 1 8 " > < 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C a l c u l a t e d F i e l d s > < S A H o s t H a s h > 0 < / S A H o s t H a s h > < G e m i n i F i e l d L i s t V i s i b l e > T r u e < / G e m i n i F i e l d L i s t V i s i b l e > < / S e t t i n g s > ] ] > < / 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 D i m _ D i s t r i c t 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 D i m _ D i s t r i c t 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 C o l u m n s \ d i s t _ c o d e < / K e y > < / D i a g r a m O b j e c t K e y > < D i a g r a m O b j e c t K e y > < K e y > C o l u m n s \ d i s t r i c t 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 C o l u m n s \ d i s t _ c o d e < / K e y > < / a : K e y > < a : V a l u e   i : t y p e = " M e a s u r e G r i d N o d e V i e w S t a t e " > < L a y e d O u t > t r u e < / L a y e d O u t > < / a : V a l u e > < / a : K e y V a l u e O f D i a g r a m O b j e c t K e y a n y T y p e z b w N T n L X > < a : K e y V a l u e O f D i a g r a m O b j e c t K e y a n y T y p e z b w N T n L X > < a : K e y > < K e y > C o l u m n s \ d i s t r i c t < / K e y > < / a : K e y > < a : V a l u e   i : t y p e = " M e a s u r e G r i d N o d e V i e w S t a t e " > < C o l u m n > 1 < / C o l u m n > < L a y e d O u t > t r u e < / L a y e d O u t > < / a : V a l u e > < / a : K e y V a l u e O f D i a g r a m O b j e c t K e y a n y T y p e z b w N T n L X > < / V i e w S t a t e s > < / D i a g r a m M a n a g e r . S e r i a l i z a b l e D i a g r a m > < D i a g r a m M a n a g e r . S e r i a l i z a b l e D i a g r a m > < A d a p t e r   i : t y p e = " M e a s u r e D i a g r a m S a n d b o x A d a p t e r " > < T a b l e N a m e > F a c t _ S t a m p 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 F a c t _ S t a m p 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 T o t a l   R e v e n u e < / K e y > < / D i a g r a m O b j e c t K e y > < D i a g r a m O b j e c t K e y > < K e y > M e a s u r e s \ C o u n t   o f   T o t a l   R e v e n u e \ T a g I n f o \ F o r m u l a < / K e y > < / D i a g r a m O b j e c t K e y > < D i a g r a m O b j e c t K e y > < K e y > M e a s u r e s \ C o u n t   o f   T o t a l   R e v e n u e \ T a g I n f o \ V a l u e < / K e y > < / D i a g r a m O b j e c t K e y > < D i a g r a m O b j e c t K e y > < K e y > M e a s u r e s \ S u m   o f   d o c u m e n t s _ r e g i s t e r e d _ c n t < / K e y > < / D i a g r a m O b j e c t K e y > < D i a g r a m O b j e c t K e y > < K e y > M e a s u r e s \ S u m   o f   d o c u m e n t s _ r e g i s t e r e d _ c n t \ T a g I n f o \ F o r m u l a < / K e y > < / D i a g r a m O b j e c t K e y > < D i a g r a m O b j e c t K e y > < K e y > M e a s u r e s \ S u m   o f   d o c u m e n t s _ r e g i s t e r e d _ c n t \ T a g I n f o \ V a l u e < / K e y > < / D i a g r a m O b j e c t K e y > < D i a g r a m O b j e c t K e y > < K e y > M e a s u r e s \ S u m   o f   d o c u m e n t s _ r e g i s t e r e d _ r e v < / K e y > < / D i a g r a m O b j e c t K e y > < D i a g r a m O b j e c t K e y > < K e y > M e a s u r e s \ S u m   o f   d o c u m e n t s _ r e g i s t e r e d _ r e v \ T a g I n f o \ F o r m u l a < / K e y > < / D i a g r a m O b j e c t K e y > < D i a g r a m O b j e c t K e y > < K e y > M e a s u r e s \ S u m   o f   d o c u m e n t s _ r e g i s t e r e d _ r e v \ T a g I n f o \ V a l u e < / K e y > < / D i a g r a m O b j e c t K e y > < D i a g r a m O b j e c t K e y > < K e y > M e a s u r e s \ S u m   o f   e s t a m p s _ c h a l l a n s _ c n t < / K e y > < / D i a g r a m O b j e c t K e y > < D i a g r a m O b j e c t K e y > < K e y > M e a s u r e s \ S u m   o f   e s t a m p s _ c h a l l a n s _ c n t \ T a g I n f o \ F o r m u l a < / K e y > < / D i a g r a m O b j e c t K e y > < D i a g r a m O b j e c t K e y > < K e y > M e a s u r e s \ S u m   o f   e s t a m p s _ c h a l l a n s _ c n t \ T a g I n f o \ V a l u e < / K e y > < / D i a g r a m O b j e c t K e y > < D i a g r a m O b j e c t K e y > < K e y > M e a s u r e s \ N e t _ D o c _ R e v e n u e < / K e y > < / D i a g r a m O b j e c t K e y > < D i a g r a m O b j e c t K e y > < K e y > M e a s u r e s \ N e t _ D o c _ R e v e n u e \ T a g I n f o \ F o r m u l a < / K e y > < / D i a g r a m O b j e c t K e y > < D i a g r a m O b j e c t K e y > < K e y > M e a s u r e s \ N e t _ D o c _ R e v e n u e \ T a g I n f o \ V a l u e < / K e y > < / D i a g r a m O b j e c t K e y > < D i a g r a m O b j e c t K e y > < K e y > M e a s u r e s \ N e t _ D o c _ 2 0 1 9 < / K e y > < / D i a g r a m O b j e c t K e y > < D i a g r a m O b j e c t K e y > < K e y > M e a s u r e s \ N e t _ D o c _ 2 0 1 9 \ T a g I n f o \ F o r m u l a < / K e y > < / D i a g r a m O b j e c t K e y > < D i a g r a m O b j e c t K e y > < K e y > M e a s u r e s \ N e t _ D o c _ 2 0 1 9 \ T a g I n f o \ V a l u e < / K e y > < / D i a g r a m O b j e c t K e y > < D i a g r a m O b j e c t K e y > < K e y > M e a s u r e s \ N e t _ D o c _ 2 0 2 0 < / K e y > < / D i a g r a m O b j e c t K e y > < D i a g r a m O b j e c t K e y > < K e y > M e a s u r e s \ N e t _ D o c _ 2 0 2 0 \ T a g I n f o \ F o r m u l a < / K e y > < / D i a g r a m O b j e c t K e y > < D i a g r a m O b j e c t K e y > < K e y > M e a s u r e s \ N e t _ D o c _ 2 0 2 0 \ T a g I n f o \ V a l u e < / K e y > < / D i a g r a m O b j e c t K e y > < D i a g r a m O b j e c t K e y > < K e y > M e a s u r e s \ N e t _ D o c _ 2 0 2 1 < / K e y > < / D i a g r a m O b j e c t K e y > < D i a g r a m O b j e c t K e y > < K e y > M e a s u r e s \ N e t _ D o c _ 2 0 2 1 \ T a g I n f o \ F o r m u l a < / K e y > < / D i a g r a m O b j e c t K e y > < D i a g r a m O b j e c t K e y > < K e y > M e a s u r e s \ N e t _ D o c _ 2 0 2 1 \ T a g I n f o \ V a l u e < / K e y > < / D i a g r a m O b j e c t K e y > < D i a g r a m O b j e c t K e y > < K e y > M e a s u r e s \ N e t _ D o c _ 2 0 2 2 < / K e y > < / D i a g r a m O b j e c t K e y > < D i a g r a m O b j e c t K e y > < K e y > M e a s u r e s \ N e t _ D o c _ 2 0 2 2 \ T a g I n f o \ F o r m u l a < / K e y > < / D i a g r a m O b j e c t K e y > < D i a g r a m O b j e c t K e y > < K e y > M e a s u r e s \ N e t _ D o c _ 2 0 2 2 \ T a g I n f o \ V a l u e < / K e y > < / D i a g r a m O b j e c t K e y > < D i a g r a m O b j e c t K e y > < K e y > M e a s u r e s \ N e t _ E s t a m p _ R e v e n u e < / K e y > < / D i a g r a m O b j e c t K e y > < D i a g r a m O b j e c t K e y > < K e y > M e a s u r e s \ N e t _ E s t a m p _ R e v e n u e \ T a g I n f o \ F o r m u l a < / K e y > < / D i a g r a m O b j e c t K e y > < D i a g r a m O b j e c t K e y > < K e y > M e a s u r e s \ N e t _ E s t a m p _ R e v e n u e \ T a g I n f o \ V a l u e < / K e y > < / D i a g r a m O b j e c t K e y > < D i a g r a m O b j e c t K e y > < K e y > M e a s u r e s \ N e t _ E s t a m p _ 2 0 1 9 < / K e y > < / D i a g r a m O b j e c t K e y > < D i a g r a m O b j e c t K e y > < K e y > M e a s u r e s \ N e t _ E s t a m p _ 2 0 1 9 \ T a g I n f o \ F o r m u l a < / K e y > < / D i a g r a m O b j e c t K e y > < D i a g r a m O b j e c t K e y > < K e y > M e a s u r e s \ N e t _ E s t a m p _ 2 0 1 9 \ T a g I n f o \ V a l u e < / K e y > < / D i a g r a m O b j e c t K e y > < D i a g r a m O b j e c t K e y > < K e y > M e a s u r e s \ N e t _ E s t a m p _ 2 0 2 0 < / K e y > < / D i a g r a m O b j e c t K e y > < D i a g r a m O b j e c t K e y > < K e y > M e a s u r e s \ N e t _ E s t a m p _ 2 0 2 0 \ T a g I n f o \ F o r m u l a < / K e y > < / D i a g r a m O b j e c t K e y > < D i a g r a m O b j e c t K e y > < K e y > M e a s u r e s \ N e t _ E s t a m p _ 2 0 2 0 \ T a g I n f o \ V a l u e < / K e y > < / D i a g r a m O b j e c t K e y > < D i a g r a m O b j e c t K e y > < K e y > M e a s u r e s \ N e t _ E s t a m p _ 2 0 2 1 < / K e y > < / D i a g r a m O b j e c t K e y > < D i a g r a m O b j e c t K e y > < K e y > M e a s u r e s \ N e t _ E s t a m p _ 2 0 2 1 \ T a g I n f o \ F o r m u l a < / K e y > < / D i a g r a m O b j e c t K e y > < D i a g r a m O b j e c t K e y > < K e y > M e a s u r e s \ N e t _ E s t a m p _ 2 0 2 1 \ T a g I n f o \ V a l u e < / K e y > < / D i a g r a m O b j e c t K e y > < D i a g r a m O b j e c t K e y > < K e y > M e a s u r e s \ N e t _ E s t a m p _ 2 0 2 2 < / K e y > < / D i a g r a m O b j e c t K e y > < D i a g r a m O b j e c t K e y > < K e y > M e a s u r e s \ N e t _ E s t a m p _ 2 0 2 2 \ T a g I n f o \ F o r m u l a < / K e y > < / D i a g r a m O b j e c t K e y > < D i a g r a m O b j e c t K e y > < K e y > M e a s u r e s \ N e t _ E s t a m p _ 2 0 2 2 \ T a g I n f o \ V a l u e < / K e y > < / D i a g r a m O b j e c t K e y > < D i a g r a m O b j e c t K e y > < K e y > M e a s u r e s \ % G r o w t h _ D o c < / K e y > < / D i a g r a m O b j e c t K e y > < D i a g r a m O b j e c t K e y > < K e y > M e a s u r e s \ % G r o w t h _ D o c \ T a g I n f o \ F o r m u l a < / K e y > < / D i a g r a m O b j e c t K e y > < D i a g r a m O b j e c t K e y > < K e y > M e a s u r e s \ % G r o w t h _ D o c \ T a g I n f o \ V a l u e < / K e y > < / D i a g r a m O b j e c t K e y > < D i a g r a m O b j e c t K e y > < K e y > M e a s u r e s \ T o t a l   R e v < / K e y > < / D i a g r a m O b j e c t K e y > < D i a g r a m O b j e c t K e y > < K e y > M e a s u r e s \ T o t a l   R e v \ T a g I n f o \ F o r m u l a < / K e y > < / D i a g r a m O b j e c t K e y > < D i a g r a m O b j e c t K e y > < K e y > M e a s u r e s \ T o t a l   R e v \ T a g I n f o \ V a l u e < / K e y > < / D i a g r a m O b j e c t K e y > < D i a g r a m O b j e c t K e y > < K e y > M e a s u r e s \ C a t e g o r y < / K e y > < / D i a g r a m O b j e c t K e y > < D i a g r a m O b j e c t K e y > < K e y > M e a s u r e s \ C a t e g o r y \ T a g I n f o \ F o r m u l a < / K e y > < / D i a g r a m O b j e c t K e y > < D i a g r a m O b j e c t K e y > < K e y > M e a s u r e s \ C a t e g o r y \ T a g I n f o \ V a l u e < / K e y > < / D i a g r a m O b j e c t K e y > < D i a g r a m O b j e c t K e y > < K e y > M e a s u r e s \ V e h i c l e _ S o l d < / K e y > < / D i a g r a m O b j e c t K e y > < D i a g r a m O b j e c t K e y > < K e y > M e a s u r e s \ V e h i c l e _ S o l d \ T a g I n f o \ F o r m u l a < / K e y > < / D i a g r a m O b j e c t K e y > < D i a g r a m O b j e c t K e y > < K e y > M e a s u r e s \ V e h i c l e _ S o l d \ T a g I n f o \ S e m a n t i c   E r r o r < / K e y > < / D i a g r a m O b j e c t K e y > < D i a g r a m O b j e c t K e y > < K e y > C o l u m n s \ d i s t _ c o d e < / K e y > < / D i a g r a m O b j e c t K e y > < D i a g r a m O b j e c t K e y > < K e y > C o l u m n s \ d i s t r i c t < / K e y > < / D i a g r a m O b j e c t K e y > < D i a g r a m O b j e c t K e y > < K e y > C o l u m n s \ m o n t h < / K e y > < / D i a g r a m O b j e c t K e y > < D i a g r a m O b j e c t K e y > < K e y > C o l u m n s \ M o n t h   N a m e < / K e y > < / D i a g r a m O b j e c t K e y > < D i a g r a m O b j e c t K e y > < K e y > C o l u m n s \ F Y < / K e y > < / D i a g r a m O b j e c t K e y > < D i a g r a m O b j e c t K e y > < K e y > C o l u m n s \ d o c u m e n t s _ r e g i s t e r e d _ c n t < / K e y > < / D i a g r a m O b j e c t K e y > < D i a g r a m O b j e c t K e y > < K e y > C o l u m n s \ d o c u m e n t s _ r e g i s t e r e d _ r e v < / K e y > < / D i a g r a m O b j e c t K e y > < D i a g r a m O b j e c t K e y > < K e y > C o l u m n s \ e s t a m p s _ c h a l l a n s _ c n t < / K e y > < / D i a g r a m O b j e c t K e y > < D i a g r a m O b j e c t K e y > < K e y > C o l u m n s \ e s t a m p s _ c h a l l a n s _ r e v < / K e y > < / D i a g r a m O b j e c t K e y > < D i a g r a m O b j e c t K e y > < K e y > C o l u m n s \ T o t a l   C o u n t < / K e y > < / D i a g r a m O b j e c t K e y > < D i a g r a m O b j e c t K e y > < K e y > C o l u m n s \ T o t a l   R e v e n u e < / K e y > < / D i a g r a m O b j e c t K e y > < D i a g r a m O b j e c t K e y > < K e y > C o l u m n s \ S e g m e n t < / K e y > < / D i a g r a m O b j e c t K e y > < D i a g r a m O b j e c t K e y > < K e y > L i n k s \ & l t ; C o l u m n s \ C o u n t   o f   T o t a l   R e v e n u e & g t ; - & l t ; M e a s u r e s \ T o t a l   R e v e n u e & g t ; < / K e y > < / D i a g r a m O b j e c t K e y > < D i a g r a m O b j e c t K e y > < K e y > L i n k s \ & l t ; C o l u m n s \ C o u n t   o f   T o t a l   R e v e n u e & g t ; - & l t ; M e a s u r e s \ T o t a l   R e v e n u e & g t ; \ C O L U M N < / K e y > < / D i a g r a m O b j e c t K e y > < D i a g r a m O b j e c t K e y > < K e y > L i n k s \ & l t ; C o l u m n s \ C o u n t   o f   T o t a l   R e v e n u e & g t ; - & l t ; M e a s u r e s \ T o t a l   R e v e n u e & g t ; \ M E A S U R E < / K e y > < / D i a g r a m O b j e c t K e y > < D i a g r a m O b j e c t K e y > < K e y > L i n k s \ & l t ; C o l u m n s \ S u m   o f   d o c u m e n t s _ r e g i s t e r e d _ c n t & g t ; - & l t ; M e a s u r e s \ d o c u m e n t s _ r e g i s t e r e d _ c n t & g t ; < / K e y > < / D i a g r a m O b j e c t K e y > < D i a g r a m O b j e c t K e y > < K e y > L i n k s \ & l t ; C o l u m n s \ S u m   o f   d o c u m e n t s _ r e g i s t e r e d _ c n t & g t ; - & l t ; M e a s u r e s \ d o c u m e n t s _ r e g i s t e r e d _ c n t & g t ; \ C O L U M N < / K e y > < / D i a g r a m O b j e c t K e y > < D i a g r a m O b j e c t K e y > < K e y > L i n k s \ & l t ; C o l u m n s \ S u m   o f   d o c u m e n t s _ r e g i s t e r e d _ c n t & g t ; - & l t ; M e a s u r e s \ d o c u m e n t s _ r e g i s t e r e d _ c n t & g t ; \ M E A S U R E < / K e y > < / D i a g r a m O b j e c t K e y > < D i a g r a m O b j e c t K e y > < K e y > L i n k s \ & l t ; C o l u m n s \ S u m   o f   d o c u m e n t s _ r e g i s t e r e d _ r e v & g t ; - & l t ; M e a s u r e s \ d o c u m e n t s _ r e g i s t e r e d _ r e v & g t ; < / K e y > < / D i a g r a m O b j e c t K e y > < D i a g r a m O b j e c t K e y > < K e y > L i n k s \ & l t ; C o l u m n s \ S u m   o f   d o c u m e n t s _ r e g i s t e r e d _ r e v & g t ; - & l t ; M e a s u r e s \ d o c u m e n t s _ r e g i s t e r e d _ r e v & g t ; \ C O L U M N < / K e y > < / D i a g r a m O b j e c t K e y > < D i a g r a m O b j e c t K e y > < K e y > L i n k s \ & l t ; C o l u m n s \ S u m   o f   d o c u m e n t s _ r e g i s t e r e d _ r e v & g t ; - & l t ; M e a s u r e s \ d o c u m e n t s _ r e g i s t e r e d _ r e v & g t ; \ M E A S U R E < / K e y > < / D i a g r a m O b j e c t K e y > < D i a g r a m O b j e c t K e y > < K e y > L i n k s \ & l t ; C o l u m n s \ S u m   o f   e s t a m p s _ c h a l l a n s _ c n t & g t ; - & l t ; M e a s u r e s \ e s t a m p s _ c h a l l a n s _ c n t & g t ; < / K e y > < / D i a g r a m O b j e c t K e y > < D i a g r a m O b j e c t K e y > < K e y > L i n k s \ & l t ; C o l u m n s \ S u m   o f   e s t a m p s _ c h a l l a n s _ c n t & g t ; - & l t ; M e a s u r e s \ e s t a m p s _ c h a l l a n s _ c n t & g t ; \ C O L U M N < / K e y > < / D i a g r a m O b j e c t K e y > < D i a g r a m O b j e c t K e y > < K e y > L i n k s \ & l t ; C o l u m n s \ S u m   o f   e s t a m p s _ c h a l l a n s _ c n t & g t ; - & l t ; M e a s u r e s \ e s t a m p s _ c h a l l a n s _ c n t & g t ; \ M E A S U R E 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 T o t a l   R e v e n u e < / K e y > < / a : K e y > < a : V a l u e   i : t y p e = " M e a s u r e G r i d N o d e V i e w S t a t e " > < C o l u m n > 1 0 < / C o l u m n > < L a y e d O u t > t r u e < / L a y e d O u t > < W a s U I I n v i s i b l e > t r u e < / W a s U I I n v i s i b l e > < / a : V a l u e > < / a : K e y V a l u e O f D i a g r a m O b j e c t K e y a n y T y p e z b w N T n L X > < a : K e y V a l u e O f D i a g r a m O b j e c t K e y a n y T y p e z b w N T n L X > < a : K e y > < K e y > M e a s u r e s \ C o u n t   o f   T o t a l   R e v e n u e \ T a g I n f o \ F o r m u l a < / K e y > < / a : K e y > < a : V a l u e   i : t y p e = " M e a s u r e G r i d V i e w S t a t e I D i a g r a m T a g A d d i t i o n a l I n f o " / > < / a : K e y V a l u e O f D i a g r a m O b j e c t K e y a n y T y p e z b w N T n L X > < a : K e y V a l u e O f D i a g r a m O b j e c t K e y a n y T y p e z b w N T n L X > < a : K e y > < K e y > M e a s u r e s \ C o u n t   o f   T o t a l   R e v e n u e \ T a g I n f o \ V a l u e < / K e y > < / a : K e y > < a : V a l u e   i : t y p e = " M e a s u r e G r i d V i e w S t a t e I D i a g r a m T a g A d d i t i o n a l I n f o " / > < / a : K e y V a l u e O f D i a g r a m O b j e c t K e y a n y T y p e z b w N T n L X > < a : K e y V a l u e O f D i a g r a m O b j e c t K e y a n y T y p e z b w N T n L X > < a : K e y > < K e y > M e a s u r e s \ S u m   o f   d o c u m e n t s _ r e g i s t e r e d _ c n t < / K e y > < / a : K e y > < a : V a l u e   i : t y p e = " M e a s u r e G r i d N o d e V i e w S t a t e " > < C o l u m n > 5 < / C o l u m n > < L a y e d O u t > t r u e < / L a y e d O u t > < W a s U I I n v i s i b l e > t r u e < / W a s U I I n v i s i b l e > < / a : V a l u e > < / a : K e y V a l u e O f D i a g r a m O b j e c t K e y a n y T y p e z b w N T n L X > < a : K e y V a l u e O f D i a g r a m O b j e c t K e y a n y T y p e z b w N T n L X > < a : K e y > < K e y > M e a s u r e s \ S u m   o f   d o c u m e n t s _ r e g i s t e r e d _ c n t \ T a g I n f o \ F o r m u l a < / K e y > < / a : K e y > < a : V a l u e   i : t y p e = " M e a s u r e G r i d V i e w S t a t e I D i a g r a m T a g A d d i t i o n a l I n f o " / > < / a : K e y V a l u e O f D i a g r a m O b j e c t K e y a n y T y p e z b w N T n L X > < a : K e y V a l u e O f D i a g r a m O b j e c t K e y a n y T y p e z b w N T n L X > < a : K e y > < K e y > M e a s u r e s \ S u m   o f   d o c u m e n t s _ r e g i s t e r e d _ c n t \ T a g I n f o \ V a l u e < / K e y > < / a : K e y > < a : V a l u e   i : t y p e = " M e a s u r e G r i d V i e w S t a t e I D i a g r a m T a g A d d i t i o n a l I n f o " / > < / a : K e y V a l u e O f D i a g r a m O b j e c t K e y a n y T y p e z b w N T n L X > < a : K e y V a l u e O f D i a g r a m O b j e c t K e y a n y T y p e z b w N T n L X > < a : K e y > < K e y > M e a s u r e s \ S u m   o f   d o c u m e n t s _ r e g i s t e r e d _ r e v < / K e y > < / a : K e y > < a : V a l u e   i : t y p e = " M e a s u r e G r i d N o d e V i e w S t a t e " > < C o l u m n > 6 < / C o l u m n > < L a y e d O u t > t r u e < / L a y e d O u t > < W a s U I I n v i s i b l e > t r u e < / W a s U I I n v i s i b l e > < / a : V a l u e > < / a : K e y V a l u e O f D i a g r a m O b j e c t K e y a n y T y p e z b w N T n L X > < a : K e y V a l u e O f D i a g r a m O b j e c t K e y a n y T y p e z b w N T n L X > < a : K e y > < K e y > M e a s u r e s \ S u m   o f   d o c u m e n t s _ r e g i s t e r e d _ r e v \ T a g I n f o \ F o r m u l a < / K e y > < / a : K e y > < a : V a l u e   i : t y p e = " M e a s u r e G r i d V i e w S t a t e I D i a g r a m T a g A d d i t i o n a l I n f o " / > < / a : K e y V a l u e O f D i a g r a m O b j e c t K e y a n y T y p e z b w N T n L X > < a : K e y V a l u e O f D i a g r a m O b j e c t K e y a n y T y p e z b w N T n L X > < a : K e y > < K e y > M e a s u r e s \ S u m   o f   d o c u m e n t s _ r e g i s t e r e d _ r e v \ T a g I n f o \ V a l u e < / K e y > < / a : K e y > < a : V a l u e   i : t y p e = " M e a s u r e G r i d V i e w S t a t e I D i a g r a m T a g A d d i t i o n a l I n f o " / > < / a : K e y V a l u e O f D i a g r a m O b j e c t K e y a n y T y p e z b w N T n L X > < a : K e y V a l u e O f D i a g r a m O b j e c t K e y a n y T y p e z b w N T n L X > < a : K e y > < K e y > M e a s u r e s \ S u m   o f   e s t a m p s _ c h a l l a n s _ c n t < / K e y > < / a : K e y > < a : V a l u e   i : t y p e = " M e a s u r e G r i d N o d e V i e w S t a t e " > < C o l u m n > 7 < / C o l u m n > < L a y e d O u t > t r u e < / L a y e d O u t > < W a s U I I n v i s i b l e > t r u e < / W a s U I I n v i s i b l e > < / a : V a l u e > < / a : K e y V a l u e O f D i a g r a m O b j e c t K e y a n y T y p e z b w N T n L X > < a : K e y V a l u e O f D i a g r a m O b j e c t K e y a n y T y p e z b w N T n L X > < a : K e y > < K e y > M e a s u r e s \ S u m   o f   e s t a m p s _ c h a l l a n s _ c n t \ T a g I n f o \ F o r m u l a < / K e y > < / a : K e y > < a : V a l u e   i : t y p e = " M e a s u r e G r i d V i e w S t a t e I D i a g r a m T a g A d d i t i o n a l I n f o " / > < / a : K e y V a l u e O f D i a g r a m O b j e c t K e y a n y T y p e z b w N T n L X > < a : K e y V a l u e O f D i a g r a m O b j e c t K e y a n y T y p e z b w N T n L X > < a : K e y > < K e y > M e a s u r e s \ S u m   o f   e s t a m p s _ c h a l l a n s _ c n t \ T a g I n f o \ V a l u e < / K e y > < / a : K e y > < a : V a l u e   i : t y p e = " M e a s u r e G r i d V i e w S t a t e I D i a g r a m T a g A d d i t i o n a l I n f o " / > < / a : K e y V a l u e O f D i a g r a m O b j e c t K e y a n y T y p e z b w N T n L X > < a : K e y V a l u e O f D i a g r a m O b j e c t K e y a n y T y p e z b w N T n L X > < a : K e y > < K e y > M e a s u r e s \ N e t _ D o c _ R e v e n u e < / K e y > < / a : K e y > < a : V a l u e   i : t y p e = " M e a s u r e G r i d N o d e V i e w S t a t e " > < L a y e d O u t > t r u e < / L a y e d O u t > < / a : V a l u e > < / a : K e y V a l u e O f D i a g r a m O b j e c t K e y a n y T y p e z b w N T n L X > < a : K e y V a l u e O f D i a g r a m O b j e c t K e y a n y T y p e z b w N T n L X > < a : K e y > < K e y > M e a s u r e s \ N e t _ D o c _ R e v e n u e \ T a g I n f o \ F o r m u l a < / K e y > < / a : K e y > < a : V a l u e   i : t y p e = " M e a s u r e G r i d V i e w S t a t e I D i a g r a m T a g A d d i t i o n a l I n f o " / > < / a : K e y V a l u e O f D i a g r a m O b j e c t K e y a n y T y p e z b w N T n L X > < a : K e y V a l u e O f D i a g r a m O b j e c t K e y a n y T y p e z b w N T n L X > < a : K e y > < K e y > M e a s u r e s \ N e t _ D o c _ R e v e n u e \ T a g I n f o \ V a l u e < / K e y > < / a : K e y > < a : V a l u e   i : t y p e = " M e a s u r e G r i d V i e w S t a t e I D i a g r a m T a g A d d i t i o n a l I n f o " / > < / a : K e y V a l u e O f D i a g r a m O b j e c t K e y a n y T y p e z b w N T n L X > < a : K e y V a l u e O f D i a g r a m O b j e c t K e y a n y T y p e z b w N T n L X > < a : K e y > < K e y > M e a s u r e s \ N e t _ D o c _ 2 0 1 9 < / K e y > < / a : K e y > < a : V a l u e   i : t y p e = " M e a s u r e G r i d N o d e V i e w S t a t e " > < L a y e d O u t > t r u e < / L a y e d O u t > < R o w > 1 < / R o w > < / a : V a l u e > < / a : K e y V a l u e O f D i a g r a m O b j e c t K e y a n y T y p e z b w N T n L X > < a : K e y V a l u e O f D i a g r a m O b j e c t K e y a n y T y p e z b w N T n L X > < a : K e y > < K e y > M e a s u r e s \ N e t _ D o c _ 2 0 1 9 \ T a g I n f o \ F o r m u l a < / K e y > < / a : K e y > < a : V a l u e   i : t y p e = " M e a s u r e G r i d V i e w S t a t e I D i a g r a m T a g A d d i t i o n a l I n f o " / > < / a : K e y V a l u e O f D i a g r a m O b j e c t K e y a n y T y p e z b w N T n L X > < a : K e y V a l u e O f D i a g r a m O b j e c t K e y a n y T y p e z b w N T n L X > < a : K e y > < K e y > M e a s u r e s \ N e t _ D o c _ 2 0 1 9 \ T a g I n f o \ V a l u e < / K e y > < / a : K e y > < a : V a l u e   i : t y p e = " M e a s u r e G r i d V i e w S t a t e I D i a g r a m T a g A d d i t i o n a l I n f o " / > < / a : K e y V a l u e O f D i a g r a m O b j e c t K e y a n y T y p e z b w N T n L X > < a : K e y V a l u e O f D i a g r a m O b j e c t K e y a n y T y p e z b w N T n L X > < a : K e y > < K e y > M e a s u r e s \ N e t _ D o c _ 2 0 2 0 < / K e y > < / a : K e y > < a : V a l u e   i : t y p e = " M e a s u r e G r i d N o d e V i e w S t a t e " > < L a y e d O u t > t r u e < / L a y e d O u t > < R o w > 2 < / R o w > < / a : V a l u e > < / a : K e y V a l u e O f D i a g r a m O b j e c t K e y a n y T y p e z b w N T n L X > < a : K e y V a l u e O f D i a g r a m O b j e c t K e y a n y T y p e z b w N T n L X > < a : K e y > < K e y > M e a s u r e s \ N e t _ D o c _ 2 0 2 0 \ T a g I n f o \ F o r m u l a < / K e y > < / a : K e y > < a : V a l u e   i : t y p e = " M e a s u r e G r i d V i e w S t a t e I D i a g r a m T a g A d d i t i o n a l I n f o " / > < / a : K e y V a l u e O f D i a g r a m O b j e c t K e y a n y T y p e z b w N T n L X > < a : K e y V a l u e O f D i a g r a m O b j e c t K e y a n y T y p e z b w N T n L X > < a : K e y > < K e y > M e a s u r e s \ N e t _ D o c _ 2 0 2 0 \ T a g I n f o \ V a l u e < / K e y > < / a : K e y > < a : V a l u e   i : t y p e = " M e a s u r e G r i d V i e w S t a t e I D i a g r a m T a g A d d i t i o n a l I n f o " / > < / a : K e y V a l u e O f D i a g r a m O b j e c t K e y a n y T y p e z b w N T n L X > < a : K e y V a l u e O f D i a g r a m O b j e c t K e y a n y T y p e z b w N T n L X > < a : K e y > < K e y > M e a s u r e s \ N e t _ D o c _ 2 0 2 1 < / K e y > < / a : K e y > < a : V a l u e   i : t y p e = " M e a s u r e G r i d N o d e V i e w S t a t e " > < L a y e d O u t > t r u e < / L a y e d O u t > < R o w > 3 < / R o w > < / a : V a l u e > < / a : K e y V a l u e O f D i a g r a m O b j e c t K e y a n y T y p e z b w N T n L X > < a : K e y V a l u e O f D i a g r a m O b j e c t K e y a n y T y p e z b w N T n L X > < a : K e y > < K e y > M e a s u r e s \ N e t _ D o c _ 2 0 2 1 \ T a g I n f o \ F o r m u l a < / K e y > < / a : K e y > < a : V a l u e   i : t y p e = " M e a s u r e G r i d V i e w S t a t e I D i a g r a m T a g A d d i t i o n a l I n f o " / > < / a : K e y V a l u e O f D i a g r a m O b j e c t K e y a n y T y p e z b w N T n L X > < a : K e y V a l u e O f D i a g r a m O b j e c t K e y a n y T y p e z b w N T n L X > < a : K e y > < K e y > M e a s u r e s \ N e t _ D o c _ 2 0 2 1 \ T a g I n f o \ V a l u e < / K e y > < / a : K e y > < a : V a l u e   i : t y p e = " M e a s u r e G r i d V i e w S t a t e I D i a g r a m T a g A d d i t i o n a l I n f o " / > < / a : K e y V a l u e O f D i a g r a m O b j e c t K e y a n y T y p e z b w N T n L X > < a : K e y V a l u e O f D i a g r a m O b j e c t K e y a n y T y p e z b w N T n L X > < a : K e y > < K e y > M e a s u r e s \ N e t _ D o c _ 2 0 2 2 < / K e y > < / a : K e y > < a : V a l u e   i : t y p e = " M e a s u r e G r i d N o d e V i e w S t a t e " > < L a y e d O u t > t r u e < / L a y e d O u t > < R o w > 4 < / R o w > < / a : V a l u e > < / a : K e y V a l u e O f D i a g r a m O b j e c t K e y a n y T y p e z b w N T n L X > < a : K e y V a l u e O f D i a g r a m O b j e c t K e y a n y T y p e z b w N T n L X > < a : K e y > < K e y > M e a s u r e s \ N e t _ D o c _ 2 0 2 2 \ T a g I n f o \ F o r m u l a < / K e y > < / a : K e y > < a : V a l u e   i : t y p e = " M e a s u r e G r i d V i e w S t a t e I D i a g r a m T a g A d d i t i o n a l I n f o " / > < / a : K e y V a l u e O f D i a g r a m O b j e c t K e y a n y T y p e z b w N T n L X > < a : K e y V a l u e O f D i a g r a m O b j e c t K e y a n y T y p e z b w N T n L X > < a : K e y > < K e y > M e a s u r e s \ N e t _ D o c _ 2 0 2 2 \ T a g I n f o \ V a l u e < / K e y > < / a : K e y > < a : V a l u e   i : t y p e = " M e a s u r e G r i d V i e w S t a t e I D i a g r a m T a g A d d i t i o n a l I n f o " / > < / a : K e y V a l u e O f D i a g r a m O b j e c t K e y a n y T y p e z b w N T n L X > < a : K e y V a l u e O f D i a g r a m O b j e c t K e y a n y T y p e z b w N T n L X > < a : K e y > < K e y > M e a s u r e s \ N e t _ E s t a m p _ R e v e n u e < / K e y > < / a : K e y > < a : V a l u e   i : t y p e = " M e a s u r e G r i d N o d e V i e w S t a t e " > < L a y e d O u t > t r u e < / L a y e d O u t > < R o w > 5 < / R o w > < / a : V a l u e > < / a : K e y V a l u e O f D i a g r a m O b j e c t K e y a n y T y p e z b w N T n L X > < a : K e y V a l u e O f D i a g r a m O b j e c t K e y a n y T y p e z b w N T n L X > < a : K e y > < K e y > M e a s u r e s \ N e t _ E s t a m p _ R e v e n u e \ T a g I n f o \ F o r m u l a < / K e y > < / a : K e y > < a : V a l u e   i : t y p e = " M e a s u r e G r i d V i e w S t a t e I D i a g r a m T a g A d d i t i o n a l I n f o " / > < / a : K e y V a l u e O f D i a g r a m O b j e c t K e y a n y T y p e z b w N T n L X > < a : K e y V a l u e O f D i a g r a m O b j e c t K e y a n y T y p e z b w N T n L X > < a : K e y > < K e y > M e a s u r e s \ N e t _ E s t a m p _ R e v e n u e \ T a g I n f o \ V a l u e < / K e y > < / a : K e y > < a : V a l u e   i : t y p e = " M e a s u r e G r i d V i e w S t a t e I D i a g r a m T a g A d d i t i o n a l I n f o " / > < / a : K e y V a l u e O f D i a g r a m O b j e c t K e y a n y T y p e z b w N T n L X > < a : K e y V a l u e O f D i a g r a m O b j e c t K e y a n y T y p e z b w N T n L X > < a : K e y > < K e y > M e a s u r e s \ N e t _ E s t a m p _ 2 0 1 9 < / K e y > < / a : K e y > < a : V a l u e   i : t y p e = " M e a s u r e G r i d N o d e V i e w S t a t e " > < L a y e d O u t > t r u e < / L a y e d O u t > < R o w > 6 < / R o w > < / a : V a l u e > < / a : K e y V a l u e O f D i a g r a m O b j e c t K e y a n y T y p e z b w N T n L X > < a : K e y V a l u e O f D i a g r a m O b j e c t K e y a n y T y p e z b w N T n L X > < a : K e y > < K e y > M e a s u r e s \ N e t _ E s t a m p _ 2 0 1 9 \ T a g I n f o \ F o r m u l a < / K e y > < / a : K e y > < a : V a l u e   i : t y p e = " M e a s u r e G r i d V i e w S t a t e I D i a g r a m T a g A d d i t i o n a l I n f o " / > < / a : K e y V a l u e O f D i a g r a m O b j e c t K e y a n y T y p e z b w N T n L X > < a : K e y V a l u e O f D i a g r a m O b j e c t K e y a n y T y p e z b w N T n L X > < a : K e y > < K e y > M e a s u r e s \ N e t _ E s t a m p _ 2 0 1 9 \ T a g I n f o \ V a l u e < / K e y > < / a : K e y > < a : V a l u e   i : t y p e = " M e a s u r e G r i d V i e w S t a t e I D i a g r a m T a g A d d i t i o n a l I n f o " / > < / a : K e y V a l u e O f D i a g r a m O b j e c t K e y a n y T y p e z b w N T n L X > < a : K e y V a l u e O f D i a g r a m O b j e c t K e y a n y T y p e z b w N T n L X > < a : K e y > < K e y > M e a s u r e s \ N e t _ E s t a m p _ 2 0 2 0 < / K e y > < / a : K e y > < a : V a l u e   i : t y p e = " M e a s u r e G r i d N o d e V i e w S t a t e " > < L a y e d O u t > t r u e < / L a y e d O u t > < R o w > 7 < / R o w > < / a : V a l u e > < / a : K e y V a l u e O f D i a g r a m O b j e c t K e y a n y T y p e z b w N T n L X > < a : K e y V a l u e O f D i a g r a m O b j e c t K e y a n y T y p e z b w N T n L X > < a : K e y > < K e y > M e a s u r e s \ N e t _ E s t a m p _ 2 0 2 0 \ T a g I n f o \ F o r m u l a < / K e y > < / a : K e y > < a : V a l u e   i : t y p e = " M e a s u r e G r i d V i e w S t a t e I D i a g r a m T a g A d d i t i o n a l I n f o " / > < / a : K e y V a l u e O f D i a g r a m O b j e c t K e y a n y T y p e z b w N T n L X > < a : K e y V a l u e O f D i a g r a m O b j e c t K e y a n y T y p e z b w N T n L X > < a : K e y > < K e y > M e a s u r e s \ N e t _ E s t a m p _ 2 0 2 0 \ T a g I n f o \ V a l u e < / K e y > < / a : K e y > < a : V a l u e   i : t y p e = " M e a s u r e G r i d V i e w S t a t e I D i a g r a m T a g A d d i t i o n a l I n f o " / > < / a : K e y V a l u e O f D i a g r a m O b j e c t K e y a n y T y p e z b w N T n L X > < a : K e y V a l u e O f D i a g r a m O b j e c t K e y a n y T y p e z b w N T n L X > < a : K e y > < K e y > M e a s u r e s \ N e t _ E s t a m p _ 2 0 2 1 < / K e y > < / a : K e y > < a : V a l u e   i : t y p e = " M e a s u r e G r i d N o d e V i e w S t a t e " > < L a y e d O u t > t r u e < / L a y e d O u t > < R o w > 8 < / R o w > < / a : V a l u e > < / a : K e y V a l u e O f D i a g r a m O b j e c t K e y a n y T y p e z b w N T n L X > < a : K e y V a l u e O f D i a g r a m O b j e c t K e y a n y T y p e z b w N T n L X > < a : K e y > < K e y > M e a s u r e s \ N e t _ E s t a m p _ 2 0 2 1 \ T a g I n f o \ F o r m u l a < / K e y > < / a : K e y > < a : V a l u e   i : t y p e = " M e a s u r e G r i d V i e w S t a t e I D i a g r a m T a g A d d i t i o n a l I n f o " / > < / a : K e y V a l u e O f D i a g r a m O b j e c t K e y a n y T y p e z b w N T n L X > < a : K e y V a l u e O f D i a g r a m O b j e c t K e y a n y T y p e z b w N T n L X > < a : K e y > < K e y > M e a s u r e s \ N e t _ E s t a m p _ 2 0 2 1 \ T a g I n f o \ V a l u e < / K e y > < / a : K e y > < a : V a l u e   i : t y p e = " M e a s u r e G r i d V i e w S t a t e I D i a g r a m T a g A d d i t i o n a l I n f o " / > < / a : K e y V a l u e O f D i a g r a m O b j e c t K e y a n y T y p e z b w N T n L X > < a : K e y V a l u e O f D i a g r a m O b j e c t K e y a n y T y p e z b w N T n L X > < a : K e y > < K e y > M e a s u r e s \ N e t _ E s t a m p _ 2 0 2 2 < / K e y > < / a : K e y > < a : V a l u e   i : t y p e = " M e a s u r e G r i d N o d e V i e w S t a t e " > < L a y e d O u t > t r u e < / L a y e d O u t > < R o w > 9 < / R o w > < / a : V a l u e > < / a : K e y V a l u e O f D i a g r a m O b j e c t K e y a n y T y p e z b w N T n L X > < a : K e y V a l u e O f D i a g r a m O b j e c t K e y a n y T y p e z b w N T n L X > < a : K e y > < K e y > M e a s u r e s \ N e t _ E s t a m p _ 2 0 2 2 \ T a g I n f o \ F o r m u l a < / K e y > < / a : K e y > < a : V a l u e   i : t y p e = " M e a s u r e G r i d V i e w S t a t e I D i a g r a m T a g A d d i t i o n a l I n f o " / > < / a : K e y V a l u e O f D i a g r a m O b j e c t K e y a n y T y p e z b w N T n L X > < a : K e y V a l u e O f D i a g r a m O b j e c t K e y a n y T y p e z b w N T n L X > < a : K e y > < K e y > M e a s u r e s \ N e t _ E s t a m p _ 2 0 2 2 \ T a g I n f o \ V a l u e < / K e y > < / a : K e y > < a : V a l u e   i : t y p e = " M e a s u r e G r i d V i e w S t a t e I D i a g r a m T a g A d d i t i o n a l I n f o " / > < / a : K e y V a l u e O f D i a g r a m O b j e c t K e y a n y T y p e z b w N T n L X > < a : K e y V a l u e O f D i a g r a m O b j e c t K e y a n y T y p e z b w N T n L X > < a : K e y > < K e y > M e a s u r e s \ % G r o w t h _ D o c < / K e y > < / a : K e y > < a : V a l u e   i : t y p e = " M e a s u r e G r i d N o d e V i e w S t a t e " > < L a y e d O u t > t r u e < / L a y e d O u t > < R o w > 1 0 < / R o w > < / a : V a l u e > < / a : K e y V a l u e O f D i a g r a m O b j e c t K e y a n y T y p e z b w N T n L X > < a : K e y V a l u e O f D i a g r a m O b j e c t K e y a n y T y p e z b w N T n L X > < a : K e y > < K e y > M e a s u r e s \ % G r o w t h _ D o c \ T a g I n f o \ F o r m u l a < / K e y > < / a : K e y > < a : V a l u e   i : t y p e = " M e a s u r e G r i d V i e w S t a t e I D i a g r a m T a g A d d i t i o n a l I n f o " / > < / a : K e y V a l u e O f D i a g r a m O b j e c t K e y a n y T y p e z b w N T n L X > < a : K e y V a l u e O f D i a g r a m O b j e c t K e y a n y T y p e z b w N T n L X > < a : K e y > < K e y > M e a s u r e s \ % G r o w t h _ D o c \ T a g I n f o \ V a l u e < / K e y > < / a : K e y > < a : V a l u e   i : t y p e = " M e a s u r e G r i d V i e w S t a t e I D i a g r a m T a g A d d i t i o n a l I n f o " / > < / a : K e y V a l u e O f D i a g r a m O b j e c t K e y a n y T y p e z b w N T n L X > < a : K e y V a l u e O f D i a g r a m O b j e c t K e y a n y T y p e z b w N T n L X > < a : K e y > < K e y > M e a s u r e s \ T o t a l   R e v < / K e y > < / a : K e y > < a : V a l u e   i : t y p e = " M e a s u r e G r i d N o d e V i e w S t a t e " > < L a y e d O u t > t r u e < / L a y e d O u t > < R o w > 1 1 < / R o w > < / a : V a l u e > < / a : K e y V a l u e O f D i a g r a m O b j e c t K e y a n y T y p e z b w N T n L X > < a : K e y V a l u e O f D i a g r a m O b j e c t K e y a n y T y p e z b w N T n L X > < a : K e y > < K e y > M e a s u r e s \ T o t a l   R e v \ T a g I n f o \ F o r m u l a < / K e y > < / a : K e y > < a : V a l u e   i : t y p e = " M e a s u r e G r i d V i e w S t a t e I D i a g r a m T a g A d d i t i o n a l I n f o " / > < / a : K e y V a l u e O f D i a g r a m O b j e c t K e y a n y T y p e z b w N T n L X > < a : K e y V a l u e O f D i a g r a m O b j e c t K e y a n y T y p e z b w N T n L X > < a : K e y > < K e y > M e a s u r e s \ T o t a l   R e v \ T a g I n f o \ V a l u e < / K e y > < / a : K e y > < a : V a l u e   i : t y p e = " M e a s u r e G r i d V i e w S t a t e I D i a g r a m T a g A d d i t i o n a l I n f o " / > < / a : K e y V a l u e O f D i a g r a m O b j e c t K e y a n y T y p e z b w N T n L X > < a : K e y V a l u e O f D i a g r a m O b j e c t K e y a n y T y p e z b w N T n L X > < a : K e y > < K e y > M e a s u r e s \ C a t e g o r y < / K e y > < / a : K e y > < a : V a l u e   i : t y p e = " M e a s u r e G r i d N o d e V i e w S t a t e " > < L a y e d O u t > t r u e < / L a y e d O u t > < R o w > 1 2 < / R o w > < / a : V a l u e > < / a : K e y V a l u e O f D i a g r a m O b j e c t K e y a n y T y p e z b w N T n L X > < a : K e y V a l u e O f D i a g r a m O b j e c t K e y a n y T y p e z b w N T n L X > < a : K e y > < K e y > M e a s u r e s \ C a t e g o r y \ T a g I n f o \ F o r m u l a < / K e y > < / a : K e y > < a : V a l u e   i : t y p e = " M e a s u r e G r i d V i e w S t a t e I D i a g r a m T a g A d d i t i o n a l I n f o " / > < / a : K e y V a l u e O f D i a g r a m O b j e c t K e y a n y T y p e z b w N T n L X > < a : K e y V a l u e O f D i a g r a m O b j e c t K e y a n y T y p e z b w N T n L X > < a : K e y > < K e y > M e a s u r e s \ C a t e g o r y \ T a g I n f o \ V a l u e < / K e y > < / a : K e y > < a : V a l u e   i : t y p e = " M e a s u r e G r i d V i e w S t a t e I D i a g r a m T a g A d d i t i o n a l I n f o " / > < / a : K e y V a l u e O f D i a g r a m O b j e c t K e y a n y T y p e z b w N T n L X > < a : K e y V a l u e O f D i a g r a m O b j e c t K e y a n y T y p e z b w N T n L X > < a : K e y > < K e y > M e a s u r e s \ V e h i c l e _ S o l d < / K e y > < / a : K e y > < a : V a l u e   i : t y p e = " M e a s u r e G r i d N o d e V i e w S t a t e " > < L a y e d O u t > t r u e < / L a y e d O u t > < R o w > 1 3 < / R o w > < / a : V a l u e > < / a : K e y V a l u e O f D i a g r a m O b j e c t K e y a n y T y p e z b w N T n L X > < a : K e y V a l u e O f D i a g r a m O b j e c t K e y a n y T y p e z b w N T n L X > < a : K e y > < K e y > M e a s u r e s \ V e h i c l e _ S o l d \ T a g I n f o \ F o r m u l a < / K e y > < / a : K e y > < a : V a l u e   i : t y p e = " M e a s u r e G r i d V i e w S t a t e I D i a g r a m T a g A d d i t i o n a l I n f o " / > < / a : K e y V a l u e O f D i a g r a m O b j e c t K e y a n y T y p e z b w N T n L X > < a : K e y V a l u e O f D i a g r a m O b j e c t K e y a n y T y p e z b w N T n L X > < a : K e y > < K e y > M e a s u r e s \ V e h i c l e _ S o l d \ T a g I n f o \ S e m a n t i c   E r r o r < / K e y > < / a : K e y > < a : V a l u e   i : t y p e = " M e a s u r e G r i d V i e w S t a t e I D i a g r a m T a g A d d i t i o n a l I n f o " / > < / a : K e y V a l u e O f D i a g r a m O b j e c t K e y a n y T y p e z b w N T n L X > < a : K e y V a l u e O f D i a g r a m O b j e c t K e y a n y T y p e z b w N T n L X > < a : K e y > < K e y > C o l u m n s \ d i s t _ c o d e < / K e y > < / a : K e y > < a : V a l u e   i : t y p e = " M e a s u r e G r i d N o d e V i e w S t a t e " > < L a y e d O u t > t r u e < / L a y e d O u t > < / a : V a l u e > < / a : K e y V a l u e O f D i a g r a m O b j e c t K e y a n y T y p e z b w N T n L X > < a : K e y V a l u e O f D i a g r a m O b j e c t K e y a n y T y p e z b w N T n L X > < a : K e y > < K e y > C o l u m n s \ d i s t r i c t < / 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 C o l u m n s \ F Y < / K e y > < / a : K e y > < a : V a l u e   i : t y p e = " M e a s u r e G r i d N o d e V i e w S t a t e " > < C o l u m n > 4 < / C o l u m n > < L a y e d O u t > t r u e < / L a y e d O u t > < / a : V a l u e > < / a : K e y V a l u e O f D i a g r a m O b j e c t K e y a n y T y p e z b w N T n L X > < a : K e y V a l u e O f D i a g r a m O b j e c t K e y a n y T y p e z b w N T n L X > < a : K e y > < K e y > C o l u m n s \ d o c u m e n t s _ r e g i s t e r e d _ c n t < / K e y > < / a : K e y > < a : V a l u e   i : t y p e = " M e a s u r e G r i d N o d e V i e w S t a t e " > < C o l u m n > 5 < / C o l u m n > < L a y e d O u t > t r u e < / L a y e d O u t > < / a : V a l u e > < / a : K e y V a l u e O f D i a g r a m O b j e c t K e y a n y T y p e z b w N T n L X > < a : K e y V a l u e O f D i a g r a m O b j e c t K e y a n y T y p e z b w N T n L X > < a : K e y > < K e y > C o l u m n s \ d o c u m e n t s _ r e g i s t e r e d _ r e v < / K e y > < / a : K e y > < a : V a l u e   i : t y p e = " M e a s u r e G r i d N o d e V i e w S t a t e " > < C o l u m n > 6 < / C o l u m n > < L a y e d O u t > t r u e < / L a y e d O u t > < / a : V a l u e > < / a : K e y V a l u e O f D i a g r a m O b j e c t K e y a n y T y p e z b w N T n L X > < a : K e y V a l u e O f D i a g r a m O b j e c t K e y a n y T y p e z b w N T n L X > < a : K e y > < K e y > C o l u m n s \ e s t a m p s _ c h a l l a n s _ c n t < / K e y > < / a : K e y > < a : V a l u e   i : t y p e = " M e a s u r e G r i d N o d e V i e w S t a t e " > < C o l u m n > 7 < / C o l u m n > < L a y e d O u t > t r u e < / L a y e d O u t > < / a : V a l u e > < / a : K e y V a l u e O f D i a g r a m O b j e c t K e y a n y T y p e z b w N T n L X > < a : K e y V a l u e O f D i a g r a m O b j e c t K e y a n y T y p e z b w N T n L X > < a : K e y > < K e y > C o l u m n s \ e s t a m p s _ c h a l l a n s _ r e v < / K e y > < / a : K e y > < a : V a l u e   i : t y p e = " M e a s u r e G r i d N o d e V i e w S t a t e " > < C o l u m n > 8 < / C o l u m n > < L a y e d O u t > t r u e < / L a y e d O u t > < / a : V a l u e > < / a : K e y V a l u e O f D i a g r a m O b j e c t K e y a n y T y p e z b w N T n L X > < a : K e y V a l u e O f D i a g r a m O b j e c t K e y a n y T y p e z b w N T n L X > < a : K e y > < K e y > C o l u m n s \ T o t a l   C o u n t < / K e y > < / a : K e y > < a : V a l u e   i : t y p e = " M e a s u r e G r i d N o d e V i e w S t a t e " > < C o l u m n > 9 < / C o l u m n > < L a y e d O u t > t r u e < / L a y e d O u t > < / a : V a l u e > < / a : K e y V a l u e O f D i a g r a m O b j e c t K e y a n y T y p e z b w N T n L X > < a : K e y V a l u e O f D i a g r a m O b j e c t K e y a n y T y p e z b w N T n L X > < a : K e y > < K e y > C o l u m n s \ T o t a l   R e v e n u e < / K e y > < / a : K e y > < a : V a l u e   i : t y p e = " M e a s u r e G r i d N o d e V i e w S t a t e " > < C o l u m n > 1 0 < / C o l u m n > < L a y e d O u t > t r u e < / L a y e d O u t > < / a : V a l u e > < / a : K e y V a l u e O f D i a g r a m O b j e c t K e y a n y T y p e z b w N T n L X > < a : K e y V a l u e O f D i a g r a m O b j e c t K e y a n y T y p e z b w N T n L X > < a : K e y > < K e y > C o l u m n s \ S e g m e n t < / K e y > < / a : K e y > < a : V a l u e   i : t y p e = " M e a s u r e G r i d N o d e V i e w S t a t e " > < C o l u m n > 1 1 < / C o l u m n > < L a y e d O u t > t r u e < / L a y e d O u t > < / a : V a l u e > < / a : K e y V a l u e O f D i a g r a m O b j e c t K e y a n y T y p e z b w N T n L X > < a : K e y V a l u e O f D i a g r a m O b j e c t K e y a n y T y p e z b w N T n L X > < a : K e y > < K e y > L i n k s \ & l t ; C o l u m n s \ C o u n t   o f   T o t a l   R e v e n u e & g t ; - & l t ; M e a s u r e s \ T o t a l   R e v e n u e & g t ; < / K e y > < / a : K e y > < a : V a l u e   i : t y p e = " M e a s u r e G r i d V i e w S t a t e I D i a g r a m L i n k " / > < / a : K e y V a l u e O f D i a g r a m O b j e c t K e y a n y T y p e z b w N T n L X > < a : K e y V a l u e O f D i a g r a m O b j e c t K e y a n y T y p e z b w N T n L X > < a : K e y > < K e y > L i n k s \ & l t ; C o l u m n s \ C o u n t   o f   T o t a l   R e v e n u e & g t ; - & l t ; M e a s u r e s \ T o t a l   R e v e n u e & g t ; \ C O L U M N < / K e y > < / a : K e y > < a : V a l u e   i : t y p e = " M e a s u r e G r i d V i e w S t a t e I D i a g r a m L i n k E n d p o i n t " / > < / a : K e y V a l u e O f D i a g r a m O b j e c t K e y a n y T y p e z b w N T n L X > < a : K e y V a l u e O f D i a g r a m O b j e c t K e y a n y T y p e z b w N T n L X > < a : K e y > < K e y > L i n k s \ & l t ; C o l u m n s \ C o u n t   o f   T o t a l   R e v e n u e & g t ; - & l t ; M e a s u r e s \ T o t a l   R e v e n u e & g t ; \ M E A S U R E < / K e y > < / a : K e y > < a : V a l u e   i : t y p e = " M e a s u r e G r i d V i e w S t a t e I D i a g r a m L i n k E n d p o i n t " / > < / a : K e y V a l u e O f D i a g r a m O b j e c t K e y a n y T y p e z b w N T n L X > < a : K e y V a l u e O f D i a g r a m O b j e c t K e y a n y T y p e z b w N T n L X > < a : K e y > < K e y > L i n k s \ & l t ; C o l u m n s \ S u m   o f   d o c u m e n t s _ r e g i s t e r e d _ c n t & g t ; - & l t ; M e a s u r e s \ d o c u m e n t s _ r e g i s t e r e d _ c n t & g t ; < / K e y > < / a : K e y > < a : V a l u e   i : t y p e = " M e a s u r e G r i d V i e w S t a t e I D i a g r a m L i n k " / > < / a : K e y V a l u e O f D i a g r a m O b j e c t K e y a n y T y p e z b w N T n L X > < a : K e y V a l u e O f D i a g r a m O b j e c t K e y a n y T y p e z b w N T n L X > < a : K e y > < K e y > L i n k s \ & l t ; C o l u m n s \ S u m   o f   d o c u m e n t s _ r e g i s t e r e d _ c n t & g t ; - & l t ; M e a s u r e s \ d o c u m e n t s _ r e g i s t e r e d _ c n t & g t ; \ C O L U M N < / K e y > < / a : K e y > < a : V a l u e   i : t y p e = " M e a s u r e G r i d V i e w S t a t e I D i a g r a m L i n k E n d p o i n t " / > < / a : K e y V a l u e O f D i a g r a m O b j e c t K e y a n y T y p e z b w N T n L X > < a : K e y V a l u e O f D i a g r a m O b j e c t K e y a n y T y p e z b w N T n L X > < a : K e y > < K e y > L i n k s \ & l t ; C o l u m n s \ S u m   o f   d o c u m e n t s _ r e g i s t e r e d _ c n t & g t ; - & l t ; M e a s u r e s \ d o c u m e n t s _ r e g i s t e r e d _ c n t & g t ; \ M E A S U R E < / K e y > < / a : K e y > < a : V a l u e   i : t y p e = " M e a s u r e G r i d V i e w S t a t e I D i a g r a m L i n k E n d p o i n t " / > < / a : K e y V a l u e O f D i a g r a m O b j e c t K e y a n y T y p e z b w N T n L X > < a : K e y V a l u e O f D i a g r a m O b j e c t K e y a n y T y p e z b w N T n L X > < a : K e y > < K e y > L i n k s \ & l t ; C o l u m n s \ S u m   o f   d o c u m e n t s _ r e g i s t e r e d _ r e v & g t ; - & l t ; M e a s u r e s \ d o c u m e n t s _ r e g i s t e r e d _ r e v & g t ; < / K e y > < / a : K e y > < a : V a l u e   i : t y p e = " M e a s u r e G r i d V i e w S t a t e I D i a g r a m L i n k " / > < / a : K e y V a l u e O f D i a g r a m O b j e c t K e y a n y T y p e z b w N T n L X > < a : K e y V a l u e O f D i a g r a m O b j e c t K e y a n y T y p e z b w N T n L X > < a : K e y > < K e y > L i n k s \ & l t ; C o l u m n s \ S u m   o f   d o c u m e n t s _ r e g i s t e r e d _ r e v & g t ; - & l t ; M e a s u r e s \ d o c u m e n t s _ r e g i s t e r e d _ r e v & g t ; \ C O L U M N < / K e y > < / a : K e y > < a : V a l u e   i : t y p e = " M e a s u r e G r i d V i e w S t a t e I D i a g r a m L i n k E n d p o i n t " / > < / a : K e y V a l u e O f D i a g r a m O b j e c t K e y a n y T y p e z b w N T n L X > < a : K e y V a l u e O f D i a g r a m O b j e c t K e y a n y T y p e z b w N T n L X > < a : K e y > < K e y > L i n k s \ & l t ; C o l u m n s \ S u m   o f   d o c u m e n t s _ r e g i s t e r e d _ r e v & g t ; - & l t ; M e a s u r e s \ d o c u m e n t s _ r e g i s t e r e d _ r e v & g t ; \ M E A S U R E < / K e y > < / a : K e y > < a : V a l u e   i : t y p e = " M e a s u r e G r i d V i e w S t a t e I D i a g r a m L i n k E n d p o i n t " / > < / a : K e y V a l u e O f D i a g r a m O b j e c t K e y a n y T y p e z b w N T n L X > < a : K e y V a l u e O f D i a g r a m O b j e c t K e y a n y T y p e z b w N T n L X > < a : K e y > < K e y > L i n k s \ & l t ; C o l u m n s \ S u m   o f   e s t a m p s _ c h a l l a n s _ c n t & g t ; - & l t ; M e a s u r e s \ e s t a m p s _ c h a l l a n s _ c n t & g t ; < / K e y > < / a : K e y > < a : V a l u e   i : t y p e = " M e a s u r e G r i d V i e w S t a t e I D i a g r a m L i n k " / > < / a : K e y V a l u e O f D i a g r a m O b j e c t K e y a n y T y p e z b w N T n L X > < a : K e y V a l u e O f D i a g r a m O b j e c t K e y a n y T y p e z b w N T n L X > < a : K e y > < K e y > L i n k s \ & l t ; C o l u m n s \ S u m   o f   e s t a m p s _ c h a l l a n s _ c n t & g t ; - & l t ; M e a s u r e s \ e s t a m p s _ c h a l l a n s _ c n t & g t ; \ C O L U M N < / K e y > < / a : K e y > < a : V a l u e   i : t y p e = " M e a s u r e G r i d V i e w S t a t e I D i a g r a m L i n k E n d p o i n t " / > < / a : K e y V a l u e O f D i a g r a m O b j e c t K e y a n y T y p e z b w N T n L X > < a : K e y V a l u e O f D i a g r a m O b j e c t K e y a n y T y p e z b w N T n L X > < a : K e y > < K e y > L i n k s \ & l t ; C o l u m n s \ S u m   o f   e s t a m p s _ c h a l l a n s _ c n t & g t ; - & l t ; M e a s u r e s \ e s t a m p s _ c h a l l a n s _ c n t & g t ; \ M E A S U R E < / K e y > < / a : K e y > < a : V a l u e   i : t y p e = " M e a s u r e G r i d V i e w S t a t e I D i a g r a m L i n k E n d p o i n t " / > < / a : K e y V a l u e O f D i a g r a m O b j e c t K e y a n y T y p e z b w N T n L X > < / V i e w S t a t e s > < / D i a g r a m M a n a g e r . S e r i a l i z a b l e D i a g r a m > < D i a g r a m M a n a g e r . S e r i a l i z a b l e D i a g r a m > < A d a p t e r   i : t y p e = " M e a s u r e D i a g r a m S a n d b o x A d a p t e r " > < T a b l e N a m e > F a c t _ T r a n s p o r t 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 F a c t _ T r a n s p o r t 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 f u e l _ t y p e _ p e t r o l < / K e y > < / D i a g r a m O b j e c t K e y > < D i a g r a m O b j e c t K e y > < K e y > M e a s u r e s \ S u m   o f   f u e l _ t y p e _ p e t r o l \ T a g I n f o \ F o r m u l a < / K e y > < / D i a g r a m O b j e c t K e y > < D i a g r a m O b j e c t K e y > < K e y > M e a s u r e s \ S u m   o f   f u e l _ t y p e _ p e t r o l \ T a g I n f o \ V a l u e < / K e y > < / D i a g r a m O b j e c t K e y > < D i a g r a m O b j e c t K e y > < K e y > M e a s u r e s \ S u m   o f   f u e l _ t y p e _ d i e s e l < / K e y > < / D i a g r a m O b j e c t K e y > < D i a g r a m O b j e c t K e y > < K e y > M e a s u r e s \ S u m   o f   f u e l _ t y p e _ d i e s e l \ T a g I n f o \ F o r m u l a < / K e y > < / D i a g r a m O b j e c t K e y > < D i a g r a m O b j e c t K e y > < K e y > M e a s u r e s \ S u m   o f   f u e l _ t y p e _ d i e s e l \ T a g I n f o \ V a l u e < / K e y > < / D i a g r a m O b j e c t K e y > < D i a g r a m O b j e c t K e y > < K e y > M e a s u r e s \ S u m   o f   f u e l _ t y p e _ e l e c t r i c < / K e y > < / D i a g r a m O b j e c t K e y > < D i a g r a m O b j e c t K e y > < K e y > M e a s u r e s \ S u m   o f   f u e l _ t y p e _ e l e c t r i c \ T a g I n f o \ F o r m u l a < / K e y > < / D i a g r a m O b j e c t K e y > < D i a g r a m O b j e c t K e y > < K e y > M e a s u r e s \ S u m   o f   f u e l _ t y p e _ e l e c t r i c \ T a g I n f o \ V a l u e < / K e y > < / D i a g r a m O b j e c t K e y > < D i a g r a m O b j e c t K e y > < K e y > M e a s u r e s \ S u m   o f   f u e l _ t y p e _ o t h e r s < / K e y > < / D i a g r a m O b j e c t K e y > < D i a g r a m O b j e c t K e y > < K e y > M e a s u r e s \ S u m   o f   f u e l _ t y p e _ o t h e r s \ T a g I n f o \ F o r m u l a < / K e y > < / D i a g r a m O b j e c t K e y > < D i a g r a m O b j e c t K e y > < K e y > M e a s u r e s \ S u m   o f   f u e l _ t y p e _ o t h e r s \ T a g I n f o \ V a l u e < / K e y > < / D i a g r a m O b j e c t K e y > < D i a g r a m O b j e c t K e y > < K e y > M e a s u r e s \ S u m   o f   c a t e g o r y _ T r a n s p o r t < / K e y > < / D i a g r a m O b j e c t K e y > < D i a g r a m O b j e c t K e y > < K e y > M e a s u r e s \ S u m   o f   c a t e g o r y _ T r a n s p o r t \ T a g I n f o \ F o r m u l a < / K e y > < / D i a g r a m O b j e c t K e y > < D i a g r a m O b j e c t K e y > < K e y > M e a s u r e s \ S u m   o f   c a t e g o r y _ T r a n s p o r t \ T a g I n f o \ V a l u e < / K e y > < / D i a g r a m O b j e c t K e y > < D i a g r a m O b j e c t K e y > < K e y > M e a s u r e s \ S u m   o f   v e h i c l e C l a s s _ M o t o r C y c l e < / K e y > < / D i a g r a m O b j e c t K e y > < D i a g r a m O b j e c t K e y > < K e y > M e a s u r e s \ S u m   o f   v e h i c l e C l a s s _ M o t o r C y c l e \ T a g I n f o \ F o r m u l a < / K e y > < / D i a g r a m O b j e c t K e y > < D i a g r a m O b j e c t K e y > < K e y > M e a s u r e s \ S u m   o f   v e h i c l e C l a s s _ M o t o r C y c l e \ T a g I n f o \ V a l u e < / K e y > < / D i a g r a m O b j e c t K e y > < D i a g r a m O b j e c t K e y > < K e y > M e a s u r e s \ S u m   o f   v e h i c l e C l a s s _ M o t o r C a r < / K e y > < / D i a g r a m O b j e c t K e y > < D i a g r a m O b j e c t K e y > < K e y > M e a s u r e s \ S u m   o f   v e h i c l e C l a s s _ M o t o r C a r \ T a g I n f o \ F o r m u l a < / K e y > < / D i a g r a m O b j e c t K e y > < D i a g r a m O b j e c t K e y > < K e y > M e a s u r e s \ S u m   o f   v e h i c l e C l a s s _ M o t o r C a r \ T a g I n f o \ V a l u e < / K e y > < / D i a g r a m O b j e c t K e y > < D i a g r a m O b j e c t K e y > < K e y > M e a s u r e s \ S u m   o f   v e h i c l e C l a s s _ A u t o R i c k s h a w < / K e y > < / D i a g r a m O b j e c t K e y > < D i a g r a m O b j e c t K e y > < K e y > M e a s u r e s \ S u m   o f   v e h i c l e C l a s s _ A u t o R i c k s h a w \ T a g I n f o \ F o r m u l a < / K e y > < / D i a g r a m O b j e c t K e y > < D i a g r a m O b j e c t K e y > < K e y > M e a s u r e s \ S u m   o f   v e h i c l e C l a s s _ A u t o R i c k s h a w \ T a g I n f o \ V a l u e < / K e y > < / D i a g r a m O b j e c t K e y > < D i a g r a m O b j e c t K e y > < K e y > M e a s u r e s \ S u m   o f   v e h i c l e C l a s s _ A g r i c u l t u r e < / K e y > < / D i a g r a m O b j e c t K e y > < D i a g r a m O b j e c t K e y > < K e y > M e a s u r e s \ S u m   o f   v e h i c l e C l a s s _ A g r i c u l t u r e \ T a g I n f o \ F o r m u l a < / K e y > < / D i a g r a m O b j e c t K e y > < D i a g r a m O b j e c t K e y > < K e y > M e a s u r e s \ S u m   o f   v e h i c l e C l a s s _ A g r i c u l t u r e \ T a g I n f o \ V a l u e < / K e y > < / D i a g r a m O b j e c t K e y > < D i a g r a m O b j e c t K e y > < K e y > M e a s u r e s \ S u m   o f   v e h i c l e C l a s s _ o t h e r s < / K e y > < / D i a g r a m O b j e c t K e y > < D i a g r a m O b j e c t K e y > < K e y > M e a s u r e s \ S u m   o f   v e h i c l e C l a s s _ o t h e r s \ T a g I n f o \ F o r m u l a < / K e y > < / D i a g r a m O b j e c t K e y > < D i a g r a m O b j e c t K e y > < K e y > M e a s u r e s \ S u m   o f   v e h i c l e C l a s s _ o t h e r s \ T a g I n f o \ V a l u e < / K e y > < / D i a g r a m O b j e c t K e y > < D i a g r a m O b j e c t K e y > < K e y > M e a s u r e s \ S u m   o f   s e a t C a p a c i t y _ 1 _ t o _ 3 < / K e y > < / D i a g r a m O b j e c t K e y > < D i a g r a m O b j e c t K e y > < K e y > M e a s u r e s \ S u m   o f   s e a t C a p a c i t y _ 1 _ t o _ 3 \ T a g I n f o \ F o r m u l a < / K e y > < / D i a g r a m O b j e c t K e y > < D i a g r a m O b j e c t K e y > < K e y > M e a s u r e s \ S u m   o f   s e a t C a p a c i t y _ 1 _ t o _ 3 \ T a g I n f o \ V a l u e < / K e y > < / D i a g r a m O b j e c t K e y > < D i a g r a m O b j e c t K e y > < K e y > M e a s u r e s \ S u m   o f   s e a t C a p a c i t y _ 4 _ t o _ 6 < / K e y > < / D i a g r a m O b j e c t K e y > < D i a g r a m O b j e c t K e y > < K e y > M e a s u r e s \ S u m   o f   s e a t C a p a c i t y _ 4 _ t o _ 6 \ T a g I n f o \ F o r m u l a < / K e y > < / D i a g r a m O b j e c t K e y > < D i a g r a m O b j e c t K e y > < K e y > M e a s u r e s \ S u m   o f   s e a t C a p a c i t y _ 4 _ t o _ 6 \ T a g I n f o \ V a l u e < / K e y > < / D i a g r a m O b j e c t K e y > < D i a g r a m O b j e c t K e y > < K e y > M e a s u r e s \ S u m   o f   s e a t C a p a c i t y _ a b o v e _ 6 < / K e y > < / D i a g r a m O b j e c t K e y > < D i a g r a m O b j e c t K e y > < K e y > M e a s u r e s \ S u m   o f   s e a t C a p a c i t y _ a b o v e _ 6 \ T a g I n f o \ F o r m u l a < / K e y > < / D i a g r a m O b j e c t K e y > < D i a g r a m O b j e c t K e y > < K e y > M e a s u r e s \ S u m   o f   s e a t C a p a c i t y _ a b o v e _ 6 \ T a g I n f o \ V a l u e < / K e y > < / D i a g r a m O b j e c t K e y > < D i a g r a m O b j e c t K e y > < K e y > M e a s u r e s \ S u m   o f   B r a n d _ n e w _ v e h i c l e s < / K e y > < / D i a g r a m O b j e c t K e y > < D i a g r a m O b j e c t K e y > < K e y > M e a s u r e s \ S u m   o f   B r a n d _ n e w _ v e h i c l e s \ T a g I n f o \ F o r m u l a < / K e y > < / D i a g r a m O b j e c t K e y > < D i a g r a m O b j e c t K e y > < K e y > M e a s u r e s \ S u m   o f   B r a n d _ n e w _ v e h i c l e s \ T a g I n f o \ V a l u e < / K e y > < / D i a g r a m O b j e c t K e y > < D i a g r a m O b j e c t K e y > < K e y > M e a s u r e s \ S u m   o f   P r e - o w n e d _ v e h i c l e s < / K e y > < / D i a g r a m O b j e c t K e y > < D i a g r a m O b j e c t K e y > < K e y > M e a s u r e s \ S u m   o f   P r e - o w n e d _ v e h i c l e s \ T a g I n f o \ F o r m u l a < / K e y > < / D i a g r a m O b j e c t K e y > < D i a g r a m O b j e c t K e y > < K e y > M e a s u r e s \ S u m   o f   P r e - o w n e d _ v e h i c l e s \ T a g I n f o \ V a l u e < / K e y > < / D i a g r a m O b j e c t K e y > < D i a g r a m O b j e c t K e y > < K e y > M e a s u r e s \ S u m   o f   c a t e g o r y _ N o n - T r a n s p o r t < / K e y > < / D i a g r a m O b j e c t K e y > < D i a g r a m O b j e c t K e y > < K e y > M e a s u r e s \ S u m   o f   c a t e g o r y _ N o n - T r a n s p o r t \ T a g I n f o \ F o r m u l a < / K e y > < / D i a g r a m O b j e c t K e y > < D i a g r a m O b j e c t K e y > < K e y > M e a s u r e s \ S u m   o f   c a t e g o r y _ N o n - T r a n s p o r t \ T a g I n f o \ V a l u e < / K e y > < / D i a g r a m O b j e c t K e y > < D i a g r a m O b j e c t K e y > < K e y > M e a s u r e s \ S u m   o f   V e h i c l e   s o l d < / K e y > < / D i a g r a m O b j e c t K e y > < D i a g r a m O b j e c t K e y > < K e y > M e a s u r e s \ S u m   o f   V e h i c l e   s o l d \ T a g I n f o \ F o r m u l a < / K e y > < / D i a g r a m O b j e c t K e y > < D i a g r a m O b j e c t K e y > < K e y > M e a s u r e s \ S u m   o f   V e h i c l e   s o l d \ T a g I n f o \ V a l u e < / K e y > < / D i a g r a m O b j e c t K e y > < D i a g r a m O b j e c t K e y > < K e y > M e a s u r e s \ T o t a l _ v e h i c l e _ s o l d < / K e y > < / D i a g r a m O b j e c t K e y > < D i a g r a m O b j e c t K e y > < K e y > M e a s u r e s \ T o t a l _ v e h i c l e _ s o l d \ T a g I n f o \ F o r m u l a < / K e y > < / D i a g r a m O b j e c t K e y > < D i a g r a m O b j e c t K e y > < K e y > M e a s u r e s \ T o t a l _ v e h i c l e _ s o l d \ T a g I n f o \ V a l u e < / K e y > < / D i a g r a m O b j e c t K e y > < D i a g r a m O b j e c t K e y > < K e y > M e a s u r e s \ F u e l t y p e _ s o l d < / K e y > < / D i a g r a m O b j e c t K e y > < D i a g r a m O b j e c t K e y > < K e y > M e a s u r e s \ F u e l t y p e _ s o l d \ T a g I n f o \ F o r m u l a < / K e y > < / D i a g r a m O b j e c t K e y > < D i a g r a m O b j e c t K e y > < K e y > M e a s u r e s \ F u e l t y p e _ s o l d \ T a g I n f o \ V a l u e < / K e y > < / D i a g r a m O b j e c t K e y > < D i a g r a m O b j e c t K e y > < K e y > M e a s u r e s \ V e h i c l e c l a s s _ s o l d < / K e y > < / D i a g r a m O b j e c t K e y > < D i a g r a m O b j e c t K e y > < K e y > M e a s u r e s \ V e h i c l e c l a s s _ s o l d \ T a g I n f o \ F o r m u l a < / K e y > < / D i a g r a m O b j e c t K e y > < D i a g r a m O b j e c t K e y > < K e y > M e a s u r e s \ V e h i c l e c l a s s _ s o l d \ T a g I n f o \ V a l u e < / K e y > < / D i a g r a m O b j e c t K e y > < D i a g r a m O b j e c t K e y > < K e y > M e a s u r e s \ S e a t c a p a c i t y _ s o l d < / K e y > < / D i a g r a m O b j e c t K e y > < D i a g r a m O b j e c t K e y > < K e y > M e a s u r e s \ S e a t c a p a c i t y _ s o l d \ T a g I n f o \ F o r m u l a < / K e y > < / D i a g r a m O b j e c t K e y > < D i a g r a m O b j e c t K e y > < K e y > M e a s u r e s \ S e a t c a p a c i t y _ s o l d \ T a g I n f o \ V a l u e < / K e y > < / D i a g r a m O b j e c t K e y > < D i a g r a m O b j e c t K e y > < K e y > M e a s u r e s \ T r a n s & a m p ; N o n _ s o l d < / K e y > < / D i a g r a m O b j e c t K e y > < D i a g r a m O b j e c t K e y > < K e y > M e a s u r e s \ T r a n s & a m p ; N o n _ s o l d \ T a g I n f o \ F o r m u l a < / K e y > < / D i a g r a m O b j e c t K e y > < D i a g r a m O b j e c t K e y > < K e y > M e a s u r e s \ T r a n s & a m p ; N o n _ s o l d \ T a g I n f o \ V a l u e < / K e y > < / D i a g r a m O b j e c t K e y > < D i a g r a m O b j e c t K e y > < K e y > M e a s u r e s \ P e t r o l F T < / K e y > < / D i a g r a m O b j e c t K e y > < D i a g r a m O b j e c t K e y > < K e y > M e a s u r e s \ P e t r o l F T \ T a g I n f o \ F o r m u l a < / K e y > < / D i a g r a m O b j e c t K e y > < D i a g r a m O b j e c t K e y > < K e y > M e a s u r e s \ P e t r o l F T \ T a g I n f o \ V a l u e < / K e y > < / D i a g r a m O b j e c t K e y > < D i a g r a m O b j e c t K e y > < K e y > M e a s u r e s \ D i e s e l P T < / K e y > < / D i a g r a m O b j e c t K e y > < D i a g r a m O b j e c t K e y > < K e y > M e a s u r e s \ D i e s e l P T \ T a g I n f o \ F o r m u l a < / K e y > < / D i a g r a m O b j e c t K e y > < D i a g r a m O b j e c t K e y > < K e y > M e a s u r e s \ D i e s e l P T \ T a g I n f o \ V a l u e < / K e y > < / D i a g r a m O b j e c t K e y > < D i a g r a m O b j e c t K e y > < K e y > M e a s u r e s \ E l e c t r i c P T < / K e y > < / D i a g r a m O b j e c t K e y > < D i a g r a m O b j e c t K e y > < K e y > M e a s u r e s \ E l e c t r i c P T \ T a g I n f o \ F o r m u l a < / K e y > < / D i a g r a m O b j e c t K e y > < D i a g r a m O b j e c t K e y > < K e y > M e a s u r e s \ E l e c t r i c P T \ T a g I n f o \ V a l u e < / K e y > < / D i a g r a m O b j e c t K e y > < D i a g r a m O b j e c t K e y > < K e y > M e a s u r e s \ O t h e r P T < / K e y > < / D i a g r a m O b j e c t K e y > < D i a g r a m O b j e c t K e y > < K e y > M e a s u r e s \ O t h e r P T \ T a g I n f o \ F o r m u l a < / K e y > < / D i a g r a m O b j e c t K e y > < D i a g r a m O b j e c t K e y > < K e y > M e a s u r e s \ O t h e r P T \ T a g I n f o \ V a l u e < / K e y > < / D i a g r a m O b j e c t K e y > < D i a g r a m O b j e c t K e y > < K e y > C o l u m n s \ d i s t _ c o d e < / K e y > < / D i a g r a m O b j e c t K e y > < D i a g r a m O b j e c t K e y > < K e y > C o l u m n s \ d i s t r i c t < / K e y > < / D i a g r a m O b j e c t K e y > < D i a g r a m O b j e c t K e y > < K e y > C o l u m n s \ m o n t h < / K e y > < / D i a g r a m O b j e c t K e y > < D i a g r a m O b j e c t K e y > < K e y > C o l u m n s \ S t a r t   o f   M o n t h < / K e y > < / D i a g r a m O b j e c t K e y > < D i a g r a m O b j e c t K e y > < K e y > C o l u m n s \ M o n t h   N a m e < / K e y > < / D i a g r a m O b j e c t K e y > < D i a g r a m O b j e c t K e y > < K e y > C o l u m n s \ F y t r a n s < / K e y > < / D i a g r a m O b j e c t K e y > < D i a g r a m O b j e c t K e y > < K e y > C o l u m n s \ f u e l _ t y p e _ p e t r o l < / K e y > < / D i a g r a m O b j e c t K e y > < D i a g r a m O b j e c t K e y > < K e y > C o l u m n s \ f u e l _ t y p e _ d i e s e l < / K e y > < / D i a g r a m O b j e c t K e y > < D i a g r a m O b j e c t K e y > < K e y > C o l u m n s \ f u e l _ t y p e _ e l e c t r i c < / K e y > < / D i a g r a m O b j e c t K e y > < D i a g r a m O b j e c t K e y > < K e y > C o l u m n s \ f u e l _ t y p e _ o t h e r s < / K e y > < / D i a g r a m O b j e c t K e y > < D i a g r a m O b j e c t K e y > < K e y > C o l u m n s \ v e h i c l e C l a s s _ M o t o r C y c l e < / K e y > < / D i a g r a m O b j e c t K e y > < D i a g r a m O b j e c t K e y > < K e y > C o l u m n s \ v e h i c l e C l a s s _ M o t o r C a r < / K e y > < / D i a g r a m O b j e c t K e y > < D i a g r a m O b j e c t K e y > < K e y > C o l u m n s \ v e h i c l e C l a s s _ A u t o R i c k s h a w < / K e y > < / D i a g r a m O b j e c t K e y > < D i a g r a m O b j e c t K e y > < K e y > C o l u m n s \ v e h i c l e C l a s s _ A g r i c u l t u r e < / K e y > < / D i a g r a m O b j e c t K e y > < D i a g r a m O b j e c t K e y > < K e y > C o l u m n s \ v e h i c l e C l a s s _ o t h e r s < / K e y > < / D i a g r a m O b j e c t K e y > < D i a g r a m O b j e c t K e y > < K e y > C o l u m n s \ s e a t C a p a c i t y _ 1 _ t o _ 3 < / K e y > < / D i a g r a m O b j e c t K e y > < D i a g r a m O b j e c t K e y > < K e y > C o l u m n s \ s e a t C a p a c i t y _ 4 _ t o _ 6 < / K e y > < / D i a g r a m O b j e c t K e y > < D i a g r a m O b j e c t K e y > < K e y > C o l u m n s \ s e a t C a p a c i t y _ a b o v e _ 6 < / K e y > < / D i a g r a m O b j e c t K e y > < D i a g r a m O b j e c t K e y > < K e y > C o l u m n s \ B r a n d _ n e w _ v e h i c l e s < / K e y > < / D i a g r a m O b j e c t K e y > < D i a g r a m O b j e c t K e y > < K e y > C o l u m n s \ P r e - o w n e d _ v e h i c l e s < / K e y > < / D i a g r a m O b j e c t K e y > < D i a g r a m O b j e c t K e y > < K e y > C o l u m n s \ c a t e g o r y _ N o n - T r a n s p o r t < / K e y > < / D i a g r a m O b j e c t K e y > < D i a g r a m O b j e c t K e y > < K e y > C o l u m n s \ c a t e g o r y _ T r a n s p o r t < / K e y > < / D i a g r a m O b j e c t K e y > < D i a g r a m O b j e c t K e y > < K e y > C o l u m n s \ m o n t h   ( Y e a r ) < / K e y > < / D i a g r a m O b j e c t K e y > < D i a g r a m O b j e c t K e y > < K e y > C o l u m n s \ m o n t h   ( Q u a r t e r ) < / K e y > < / D i a g r a m O b j e c t K e y > < D i a g r a m O b j e c t K e y > < K e y > C o l u m n s \ m o n t h   ( M o n t h   I n d e x ) < / K e y > < / D i a g r a m O b j e c t K e y > < D i a g r a m O b j e c t K e y > < K e y > C o l u m n s \ m o n t h   ( M o n t h ) < / K e y > < / D i a g r a m O b j e c t K e y > < D i a g r a m O b j e c t K e y > < K e y > C o l u m n s \ V e h i c l e   s o l d < / K e y > < / D i a g r a m O b j e c t K e y > < D i a g r a m O b j e c t K e y > < K e y > C o l u m n s \ S t a r t   o f   M o n t h   ( Y e a r ) < / K e y > < / D i a g r a m O b j e c t K e y > < D i a g r a m O b j e c t K e y > < K e y > C o l u m n s \ S t a r t   o f   M o n t h   ( Q u a r t e r ) < / K e y > < / D i a g r a m O b j e c t K e y > < D i a g r a m O b j e c t K e y > < K e y > C o l u m n s \ S t a r t   o f   M o n t h   ( M o n t h   I n d e x ) < / K e y > < / D i a g r a m O b j e c t K e y > < D i a g r a m O b j e c t K e y > < K e y > C o l u m n s \ S t a r t   o f   M o n t h   ( M o n t h ) < / K e y > < / D i a g r a m O b j e c t K e y > < D i a g r a m O b j e c t K e y > < K e y > L i n k s \ & l t ; C o l u m n s \ S u m   o f   f u e l _ t y p e _ p e t r o l & g t ; - & l t ; M e a s u r e s \ f u e l _ t y p e _ p e t r o l & g t ; < / K e y > < / D i a g r a m O b j e c t K e y > < D i a g r a m O b j e c t K e y > < K e y > L i n k s \ & l t ; C o l u m n s \ S u m   o f   f u e l _ t y p e _ p e t r o l & g t ; - & l t ; M e a s u r e s \ f u e l _ t y p e _ p e t r o l & g t ; \ C O L U M N < / K e y > < / D i a g r a m O b j e c t K e y > < D i a g r a m O b j e c t K e y > < K e y > L i n k s \ & l t ; C o l u m n s \ S u m   o f   f u e l _ t y p e _ p e t r o l & g t ; - & l t ; M e a s u r e s \ f u e l _ t y p e _ p e t r o l & g t ; \ M E A S U R E < / K e y > < / D i a g r a m O b j e c t K e y > < D i a g r a m O b j e c t K e y > < K e y > L i n k s \ & l t ; C o l u m n s \ S u m   o f   f u e l _ t y p e _ d i e s e l & g t ; - & l t ; M e a s u r e s \ f u e l _ t y p e _ d i e s e l & g t ; < / K e y > < / D i a g r a m O b j e c t K e y > < D i a g r a m O b j e c t K e y > < K e y > L i n k s \ & l t ; C o l u m n s \ S u m   o f   f u e l _ t y p e _ d i e s e l & g t ; - & l t ; M e a s u r e s \ f u e l _ t y p e _ d i e s e l & g t ; \ C O L U M N < / K e y > < / D i a g r a m O b j e c t K e y > < D i a g r a m O b j e c t K e y > < K e y > L i n k s \ & l t ; C o l u m n s \ S u m   o f   f u e l _ t y p e _ d i e s e l & g t ; - & l t ; M e a s u r e s \ f u e l _ t y p e _ d i e s e l & g t ; \ M E A S U R E < / K e y > < / D i a g r a m O b j e c t K e y > < D i a g r a m O b j e c t K e y > < K e y > L i n k s \ & l t ; C o l u m n s \ S u m   o f   f u e l _ t y p e _ e l e c t r i c & g t ; - & l t ; M e a s u r e s \ f u e l _ t y p e _ e l e c t r i c & g t ; < / K e y > < / D i a g r a m O b j e c t K e y > < D i a g r a m O b j e c t K e y > < K e y > L i n k s \ & l t ; C o l u m n s \ S u m   o f   f u e l _ t y p e _ e l e c t r i c & g t ; - & l t ; M e a s u r e s \ f u e l _ t y p e _ e l e c t r i c & g t ; \ C O L U M N < / K e y > < / D i a g r a m O b j e c t K e y > < D i a g r a m O b j e c t K e y > < K e y > L i n k s \ & l t ; C o l u m n s \ S u m   o f   f u e l _ t y p e _ e l e c t r i c & g t ; - & l t ; M e a s u r e s \ f u e l _ t y p e _ e l e c t r i c & g t ; \ M E A S U R E < / K e y > < / D i a g r a m O b j e c t K e y > < D i a g r a m O b j e c t K e y > < K e y > L i n k s \ & l t ; C o l u m n s \ S u m   o f   f u e l _ t y p e _ o t h e r s & g t ; - & l t ; M e a s u r e s \ f u e l _ t y p e _ o t h e r s & g t ; < / K e y > < / D i a g r a m O b j e c t K e y > < D i a g r a m O b j e c t K e y > < K e y > L i n k s \ & l t ; C o l u m n s \ S u m   o f   f u e l _ t y p e _ o t h e r s & g t ; - & l t ; M e a s u r e s \ f u e l _ t y p e _ o t h e r s & g t ; \ C O L U M N < / K e y > < / D i a g r a m O b j e c t K e y > < D i a g r a m O b j e c t K e y > < K e y > L i n k s \ & l t ; C o l u m n s \ S u m   o f   f u e l _ t y p e _ o t h e r s & g t ; - & l t ; M e a s u r e s \ f u e l _ t y p e _ o t h e r s & g t ; \ M E A S U R E < / K e y > < / D i a g r a m O b j e c t K e y > < D i a g r a m O b j e c t K e y > < K e y > L i n k s \ & l t ; C o l u m n s \ S u m   o f   c a t e g o r y _ T r a n s p o r t & g t ; - & l t ; M e a s u r e s \ c a t e g o r y _ T r a n s p o r t & g t ; < / K e y > < / D i a g r a m O b j e c t K e y > < D i a g r a m O b j e c t K e y > < K e y > L i n k s \ & l t ; C o l u m n s \ S u m   o f   c a t e g o r y _ T r a n s p o r t & g t ; - & l t ; M e a s u r e s \ c a t e g o r y _ T r a n s p o r t & g t ; \ C O L U M N < / K e y > < / D i a g r a m O b j e c t K e y > < D i a g r a m O b j e c t K e y > < K e y > L i n k s \ & l t ; C o l u m n s \ S u m   o f   c a t e g o r y _ T r a n s p o r t & g t ; - & l t ; M e a s u r e s \ c a t e g o r y _ T r a n s p o r t & g t ; \ M E A S U R E < / K e y > < / D i a g r a m O b j e c t K e y > < D i a g r a m O b j e c t K e y > < K e y > L i n k s \ & l t ; C o l u m n s \ S u m   o f   v e h i c l e C l a s s _ M o t o r C y c l e & g t ; - & l t ; M e a s u r e s \ v e h i c l e C l a s s _ M o t o r C y c l e & g t ; < / K e y > < / D i a g r a m O b j e c t K e y > < D i a g r a m O b j e c t K e y > < K e y > L i n k s \ & l t ; C o l u m n s \ S u m   o f   v e h i c l e C l a s s _ M o t o r C y c l e & g t ; - & l t ; M e a s u r e s \ v e h i c l e C l a s s _ M o t o r C y c l e & g t ; \ C O L U M N < / K e y > < / D i a g r a m O b j e c t K e y > < D i a g r a m O b j e c t K e y > < K e y > L i n k s \ & l t ; C o l u m n s \ S u m   o f   v e h i c l e C l a s s _ M o t o r C y c l e & g t ; - & l t ; M e a s u r e s \ v e h i c l e C l a s s _ M o t o r C y c l e & g t ; \ M E A S U R E < / K e y > < / D i a g r a m O b j e c t K e y > < D i a g r a m O b j e c t K e y > < K e y > L i n k s \ & l t ; C o l u m n s \ S u m   o f   v e h i c l e C l a s s _ M o t o r C a r & g t ; - & l t ; M e a s u r e s \ v e h i c l e C l a s s _ M o t o r C a r & g t ; < / K e y > < / D i a g r a m O b j e c t K e y > < D i a g r a m O b j e c t K e y > < K e y > L i n k s \ & l t ; C o l u m n s \ S u m   o f   v e h i c l e C l a s s _ M o t o r C a r & g t ; - & l t ; M e a s u r e s \ v e h i c l e C l a s s _ M o t o r C a r & g t ; \ C O L U M N < / K e y > < / D i a g r a m O b j e c t K e y > < D i a g r a m O b j e c t K e y > < K e y > L i n k s \ & l t ; C o l u m n s \ S u m   o f   v e h i c l e C l a s s _ M o t o r C a r & g t ; - & l t ; M e a s u r e s \ v e h i c l e C l a s s _ M o t o r C a r & g t ; \ M E A S U R E < / K e y > < / D i a g r a m O b j e c t K e y > < D i a g r a m O b j e c t K e y > < K e y > L i n k s \ & l t ; C o l u m n s \ S u m   o f   v e h i c l e C l a s s _ A u t o R i c k s h a w & g t ; - & l t ; M e a s u r e s \ v e h i c l e C l a s s _ A u t o R i c k s h a w & g t ; < / K e y > < / D i a g r a m O b j e c t K e y > < D i a g r a m O b j e c t K e y > < K e y > L i n k s \ & l t ; C o l u m n s \ S u m   o f   v e h i c l e C l a s s _ A u t o R i c k s h a w & g t ; - & l t ; M e a s u r e s \ v e h i c l e C l a s s _ A u t o R i c k s h a w & g t ; \ C O L U M N < / K e y > < / D i a g r a m O b j e c t K e y > < D i a g r a m O b j e c t K e y > < K e y > L i n k s \ & l t ; C o l u m n s \ S u m   o f   v e h i c l e C l a s s _ A u t o R i c k s h a w & g t ; - & l t ; M e a s u r e s \ v e h i c l e C l a s s _ A u t o R i c k s h a w & g t ; \ M E A S U R E < / K e y > < / D i a g r a m O b j e c t K e y > < D i a g r a m O b j e c t K e y > < K e y > L i n k s \ & l t ; C o l u m n s \ S u m   o f   v e h i c l e C l a s s _ A g r i c u l t u r e & g t ; - & l t ; M e a s u r e s \ v e h i c l e C l a s s _ A g r i c u l t u r e & g t ; < / K e y > < / D i a g r a m O b j e c t K e y > < D i a g r a m O b j e c t K e y > < K e y > L i n k s \ & l t ; C o l u m n s \ S u m   o f   v e h i c l e C l a s s _ A g r i c u l t u r e & g t ; - & l t ; M e a s u r e s \ v e h i c l e C l a s s _ A g r i c u l t u r e & g t ; \ C O L U M N < / K e y > < / D i a g r a m O b j e c t K e y > < D i a g r a m O b j e c t K e y > < K e y > L i n k s \ & l t ; C o l u m n s \ S u m   o f   v e h i c l e C l a s s _ A g r i c u l t u r e & g t ; - & l t ; M e a s u r e s \ v e h i c l e C l a s s _ A g r i c u l t u r e & g t ; \ M E A S U R E < / K e y > < / D i a g r a m O b j e c t K e y > < D i a g r a m O b j e c t K e y > < K e y > L i n k s \ & l t ; C o l u m n s \ S u m   o f   v e h i c l e C l a s s _ o t h e r s & g t ; - & l t ; M e a s u r e s \ v e h i c l e C l a s s _ o t h e r s & g t ; < / K e y > < / D i a g r a m O b j e c t K e y > < D i a g r a m O b j e c t K e y > < K e y > L i n k s \ & l t ; C o l u m n s \ S u m   o f   v e h i c l e C l a s s _ o t h e r s & g t ; - & l t ; M e a s u r e s \ v e h i c l e C l a s s _ o t h e r s & g t ; \ C O L U M N < / K e y > < / D i a g r a m O b j e c t K e y > < D i a g r a m O b j e c t K e y > < K e y > L i n k s \ & l t ; C o l u m n s \ S u m   o f   v e h i c l e C l a s s _ o t h e r s & g t ; - & l t ; M e a s u r e s \ v e h i c l e C l a s s _ o t h e r s & g t ; \ M E A S U R E < / K e y > < / D i a g r a m O b j e c t K e y > < D i a g r a m O b j e c t K e y > < K e y > L i n k s \ & l t ; C o l u m n s \ S u m   o f   s e a t C a p a c i t y _ 1 _ t o _ 3 & g t ; - & l t ; M e a s u r e s \ s e a t C a p a c i t y _ 1 _ t o _ 3 & g t ; < / K e y > < / D i a g r a m O b j e c t K e y > < D i a g r a m O b j e c t K e y > < K e y > L i n k s \ & l t ; C o l u m n s \ S u m   o f   s e a t C a p a c i t y _ 1 _ t o _ 3 & g t ; - & l t ; M e a s u r e s \ s e a t C a p a c i t y _ 1 _ t o _ 3 & g t ; \ C O L U M N < / K e y > < / D i a g r a m O b j e c t K e y > < D i a g r a m O b j e c t K e y > < K e y > L i n k s \ & l t ; C o l u m n s \ S u m   o f   s e a t C a p a c i t y _ 1 _ t o _ 3 & g t ; - & l t ; M e a s u r e s \ s e a t C a p a c i t y _ 1 _ t o _ 3 & g t ; \ M E A S U R E < / K e y > < / D i a g r a m O b j e c t K e y > < D i a g r a m O b j e c t K e y > < K e y > L i n k s \ & l t ; C o l u m n s \ S u m   o f   s e a t C a p a c i t y _ 4 _ t o _ 6 & g t ; - & l t ; M e a s u r e s \ s e a t C a p a c i t y _ 4 _ t o _ 6 & g t ; < / K e y > < / D i a g r a m O b j e c t K e y > < D i a g r a m O b j e c t K e y > < K e y > L i n k s \ & l t ; C o l u m n s \ S u m   o f   s e a t C a p a c i t y _ 4 _ t o _ 6 & g t ; - & l t ; M e a s u r e s \ s e a t C a p a c i t y _ 4 _ t o _ 6 & g t ; \ C O L U M N < / K e y > < / D i a g r a m O b j e c t K e y > < D i a g r a m O b j e c t K e y > < K e y > L i n k s \ & l t ; C o l u m n s \ S u m   o f   s e a t C a p a c i t y _ 4 _ t o _ 6 & g t ; - & l t ; M e a s u r e s \ s e a t C a p a c i t y _ 4 _ t o _ 6 & g t ; \ M E A S U R E < / K e y > < / D i a g r a m O b j e c t K e y > < D i a g r a m O b j e c t K e y > < K e y > L i n k s \ & l t ; C o l u m n s \ S u m   o f   s e a t C a p a c i t y _ a b o v e _ 6 & g t ; - & l t ; M e a s u r e s \ s e a t C a p a c i t y _ a b o v e _ 6 & g t ; < / K e y > < / D i a g r a m O b j e c t K e y > < D i a g r a m O b j e c t K e y > < K e y > L i n k s \ & l t ; C o l u m n s \ S u m   o f   s e a t C a p a c i t y _ a b o v e _ 6 & g t ; - & l t ; M e a s u r e s \ s e a t C a p a c i t y _ a b o v e _ 6 & g t ; \ C O L U M N < / K e y > < / D i a g r a m O b j e c t K e y > < D i a g r a m O b j e c t K e y > < K e y > L i n k s \ & l t ; C o l u m n s \ S u m   o f   s e a t C a p a c i t y _ a b o v e _ 6 & g t ; - & l t ; M e a s u r e s \ s e a t C a p a c i t y _ a b o v e _ 6 & g t ; \ M E A S U R E < / K e y > < / D i a g r a m O b j e c t K e y > < D i a g r a m O b j e c t K e y > < K e y > L i n k s \ & l t ; C o l u m n s \ S u m   o f   B r a n d _ n e w _ v e h i c l e s & g t ; - & l t ; M e a s u r e s \ B r a n d _ n e w _ v e h i c l e s & g t ; < / K e y > < / D i a g r a m O b j e c t K e y > < D i a g r a m O b j e c t K e y > < K e y > L i n k s \ & l t ; C o l u m n s \ S u m   o f   B r a n d _ n e w _ v e h i c l e s & g t ; - & l t ; M e a s u r e s \ B r a n d _ n e w _ v e h i c l e s & g t ; \ C O L U M N < / K e y > < / D i a g r a m O b j e c t K e y > < D i a g r a m O b j e c t K e y > < K e y > L i n k s \ & l t ; C o l u m n s \ S u m   o f   B r a n d _ n e w _ v e h i c l e s & g t ; - & l t ; M e a s u r e s \ B r a n d _ n e w _ v e h i c l e s & g t ; \ M E A S U R E < / K e y > < / D i a g r a m O b j e c t K e y > < D i a g r a m O b j e c t K e y > < K e y > L i n k s \ & l t ; C o l u m n s \ S u m   o f   P r e - o w n e d _ v e h i c l e s & g t ; - & l t ; M e a s u r e s \ P r e - o w n e d _ v e h i c l e s & g t ; < / K e y > < / D i a g r a m O b j e c t K e y > < D i a g r a m O b j e c t K e y > < K e y > L i n k s \ & l t ; C o l u m n s \ S u m   o f   P r e - o w n e d _ v e h i c l e s & g t ; - & l t ; M e a s u r e s \ P r e - o w n e d _ v e h i c l e s & g t ; \ C O L U M N < / K e y > < / D i a g r a m O b j e c t K e y > < D i a g r a m O b j e c t K e y > < K e y > L i n k s \ & l t ; C o l u m n s \ S u m   o f   P r e - o w n e d _ v e h i c l e s & g t ; - & l t ; M e a s u r e s \ P r e - o w n e d _ v e h i c l e s & g t ; \ M E A S U R E < / K e y > < / D i a g r a m O b j e c t K e y > < D i a g r a m O b j e c t K e y > < K e y > L i n k s \ & l t ; C o l u m n s \ S u m   o f   c a t e g o r y _ N o n - T r a n s p o r t & g t ; - & l t ; M e a s u r e s \ c a t e g o r y _ N o n - T r a n s p o r t & g t ; < / K e y > < / D i a g r a m O b j e c t K e y > < D i a g r a m O b j e c t K e y > < K e y > L i n k s \ & l t ; C o l u m n s \ S u m   o f   c a t e g o r y _ N o n - T r a n s p o r t & g t ; - & l t ; M e a s u r e s \ c a t e g o r y _ N o n - T r a n s p o r t & g t ; \ C O L U M N < / K e y > < / D i a g r a m O b j e c t K e y > < D i a g r a m O b j e c t K e y > < K e y > L i n k s \ & l t ; C o l u m n s \ S u m   o f   c a t e g o r y _ N o n - T r a n s p o r t & g t ; - & l t ; M e a s u r e s \ c a t e g o r y _ N o n - T r a n s p o r t & g t ; \ M E A S U R E < / K e y > < / D i a g r a m O b j e c t K e y > < D i a g r a m O b j e c t K e y > < K e y > L i n k s \ & l t ; C o l u m n s \ S u m   o f   V e h i c l e   s o l d & g t ; - & l t ; M e a s u r e s \ V e h i c l e   s o l d & g t ; < / K e y > < / D i a g r a m O b j e c t K e y > < D i a g r a m O b j e c t K e y > < K e y > L i n k s \ & l t ; C o l u m n s \ S u m   o f   V e h i c l e   s o l d & g t ; - & l t ; M e a s u r e s \ V e h i c l e   s o l d & g t ; \ C O L U M N < / K e y > < / D i a g r a m O b j e c t K e y > < D i a g r a m O b j e c t K e y > < K e y > L i n k s \ & l t ; C o l u m n s \ S u m   o f   V e h i c l e   s o l d & g t ; - & l t ; M e a s u r e s \ V e h i c l e 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 f u e l _ t y p e _ p e t r o l < / K e y > < / a : K e y > < a : V a l u e   i : t y p e = " M e a s u r e G r i d N o d e V i e w S t a t e " > < C o l u m n > 6 < / C o l u m n > < L a y e d O u t > t r u e < / L a y e d O u t > < W a s U I I n v i s i b l e > t r u e < / W a s U I I n v i s i b l e > < / a : V a l u e > < / a : K e y V a l u e O f D i a g r a m O b j e c t K e y a n y T y p e z b w N T n L X > < a : K e y V a l u e O f D i a g r a m O b j e c t K e y a n y T y p e z b w N T n L X > < a : K e y > < K e y > M e a s u r e s \ S u m   o f   f u e l _ t y p e _ p e t r o l \ T a g I n f o \ F o r m u l a < / K e y > < / a : K e y > < a : V a l u e   i : t y p e = " M e a s u r e G r i d V i e w S t a t e I D i a g r a m T a g A d d i t i o n a l I n f o " / > < / a : K e y V a l u e O f D i a g r a m O b j e c t K e y a n y T y p e z b w N T n L X > < a : K e y V a l u e O f D i a g r a m O b j e c t K e y a n y T y p e z b w N T n L X > < a : K e y > < K e y > M e a s u r e s \ S u m   o f   f u e l _ t y p e _ p e t r o l \ T a g I n f o \ V a l u e < / K e y > < / a : K e y > < a : V a l u e   i : t y p e = " M e a s u r e G r i d V i e w S t a t e I D i a g r a m T a g A d d i t i o n a l I n f o " / > < / a : K e y V a l u e O f D i a g r a m O b j e c t K e y a n y T y p e z b w N T n L X > < a : K e y V a l u e O f D i a g r a m O b j e c t K e y a n y T y p e z b w N T n L X > < a : K e y > < K e y > M e a s u r e s \ S u m   o f   f u e l _ t y p e _ d i e s e l < / K e y > < / a : K e y > < a : V a l u e   i : t y p e = " M e a s u r e G r i d N o d e V i e w S t a t e " > < C o l u m n > 7 < / C o l u m n > < L a y e d O u t > t r u e < / L a y e d O u t > < W a s U I I n v i s i b l e > t r u e < / W a s U I I n v i s i b l e > < / a : V a l u e > < / a : K e y V a l u e O f D i a g r a m O b j e c t K e y a n y T y p e z b w N T n L X > < a : K e y V a l u e O f D i a g r a m O b j e c t K e y a n y T y p e z b w N T n L X > < a : K e y > < K e y > M e a s u r e s \ S u m   o f   f u e l _ t y p e _ d i e s e l \ T a g I n f o \ F o r m u l a < / K e y > < / a : K e y > < a : V a l u e   i : t y p e = " M e a s u r e G r i d V i e w S t a t e I D i a g r a m T a g A d d i t i o n a l I n f o " / > < / a : K e y V a l u e O f D i a g r a m O b j e c t K e y a n y T y p e z b w N T n L X > < a : K e y V a l u e O f D i a g r a m O b j e c t K e y a n y T y p e z b w N T n L X > < a : K e y > < K e y > M e a s u r e s \ S u m   o f   f u e l _ t y p e _ d i e s e l \ T a g I n f o \ V a l u e < / K e y > < / a : K e y > < a : V a l u e   i : t y p e = " M e a s u r e G r i d V i e w S t a t e I D i a g r a m T a g A d d i t i o n a l I n f o " / > < / a : K e y V a l u e O f D i a g r a m O b j e c t K e y a n y T y p e z b w N T n L X > < a : K e y V a l u e O f D i a g r a m O b j e c t K e y a n y T y p e z b w N T n L X > < a : K e y > < K e y > M e a s u r e s \ S u m   o f   f u e l _ t y p e _ e l e c t r i c < / K e y > < / a : K e y > < a : V a l u e   i : t y p e = " M e a s u r e G r i d N o d e V i e w S t a t e " > < C o l u m n > 8 < / C o l u m n > < L a y e d O u t > t r u e < / L a y e d O u t > < W a s U I I n v i s i b l e > t r u e < / W a s U I I n v i s i b l e > < / a : V a l u e > < / a : K e y V a l u e O f D i a g r a m O b j e c t K e y a n y T y p e z b w N T n L X > < a : K e y V a l u e O f D i a g r a m O b j e c t K e y a n y T y p e z b w N T n L X > < a : K e y > < K e y > M e a s u r e s \ S u m   o f   f u e l _ t y p e _ e l e c t r i c \ T a g I n f o \ F o r m u l a < / K e y > < / a : K e y > < a : V a l u e   i : t y p e = " M e a s u r e G r i d V i e w S t a t e I D i a g r a m T a g A d d i t i o n a l I n f o " / > < / a : K e y V a l u e O f D i a g r a m O b j e c t K e y a n y T y p e z b w N T n L X > < a : K e y V a l u e O f D i a g r a m O b j e c t K e y a n y T y p e z b w N T n L X > < a : K e y > < K e y > M e a s u r e s \ S u m   o f   f u e l _ t y p e _ e l e c t r i c \ T a g I n f o \ V a l u e < / K e y > < / a : K e y > < a : V a l u e   i : t y p e = " M e a s u r e G r i d V i e w S t a t e I D i a g r a m T a g A d d i t i o n a l I n f o " / > < / a : K e y V a l u e O f D i a g r a m O b j e c t K e y a n y T y p e z b w N T n L X > < a : K e y V a l u e O f D i a g r a m O b j e c t K e y a n y T y p e z b w N T n L X > < a : K e y > < K e y > M e a s u r e s \ S u m   o f   f u e l _ t y p e _ o t h e r s < / K e y > < / a : K e y > < a : V a l u e   i : t y p e = " M e a s u r e G r i d N o d e V i e w S t a t e " > < C o l u m n > 9 < / C o l u m n > < L a y e d O u t > t r u e < / L a y e d O u t > < W a s U I I n v i s i b l e > t r u e < / W a s U I I n v i s i b l e > < / a : V a l u e > < / a : K e y V a l u e O f D i a g r a m O b j e c t K e y a n y T y p e z b w N T n L X > < a : K e y V a l u e O f D i a g r a m O b j e c t K e y a n y T y p e z b w N T n L X > < a : K e y > < K e y > M e a s u r e s \ S u m   o f   f u e l _ t y p e _ o t h e r s \ T a g I n f o \ F o r m u l a < / K e y > < / a : K e y > < a : V a l u e   i : t y p e = " M e a s u r e G r i d V i e w S t a t e I D i a g r a m T a g A d d i t i o n a l I n f o " / > < / a : K e y V a l u e O f D i a g r a m O b j e c t K e y a n y T y p e z b w N T n L X > < a : K e y V a l u e O f D i a g r a m O b j e c t K e y a n y T y p e z b w N T n L X > < a : K e y > < K e y > M e a s u r e s \ S u m   o f   f u e l _ t y p e _ o t h e r s \ T a g I n f o \ V a l u e < / K e y > < / a : K e y > < a : V a l u e   i : t y p e = " M e a s u r e G r i d V i e w S t a t e I D i a g r a m T a g A d d i t i o n a l I n f o " / > < / a : K e y V a l u e O f D i a g r a m O b j e c t K e y a n y T y p e z b w N T n L X > < a : K e y V a l u e O f D i a g r a m O b j e c t K e y a n y T y p e z b w N T n L X > < a : K e y > < K e y > M e a s u r e s \ S u m   o f   c a t e g o r y _ T r a n s p o r t < / K e y > < / a : K e y > < a : V a l u e   i : t y p e = " M e a s u r e G r i d N o d e V i e w S t a t e " > < C o l u m n > 2 1 < / C o l u m n > < L a y e d O u t > t r u e < / L a y e d O u t > < W a s U I I n v i s i b l e > t r u e < / W a s U I I n v i s i b l e > < / a : V a l u e > < / a : K e y V a l u e O f D i a g r a m O b j e c t K e y a n y T y p e z b w N T n L X > < a : K e y V a l u e O f D i a g r a m O b j e c t K e y a n y T y p e z b w N T n L X > < a : K e y > < K e y > M e a s u r e s \ S u m   o f   c a t e g o r y _ T r a n s p o r t \ T a g I n f o \ F o r m u l a < / K e y > < / a : K e y > < a : V a l u e   i : t y p e = " M e a s u r e G r i d V i e w S t a t e I D i a g r a m T a g A d d i t i o n a l I n f o " / > < / a : K e y V a l u e O f D i a g r a m O b j e c t K e y a n y T y p e z b w N T n L X > < a : K e y V a l u e O f D i a g r a m O b j e c t K e y a n y T y p e z b w N T n L X > < a : K e y > < K e y > M e a s u r e s \ S u m   o f   c a t e g o r y _ T r a n s p o r t \ T a g I n f o \ V a l u e < / K e y > < / a : K e y > < a : V a l u e   i : t y p e = " M e a s u r e G r i d V i e w S t a t e I D i a g r a m T a g A d d i t i o n a l I n f o " / > < / a : K e y V a l u e O f D i a g r a m O b j e c t K e y a n y T y p e z b w N T n L X > < a : K e y V a l u e O f D i a g r a m O b j e c t K e y a n y T y p e z b w N T n L X > < a : K e y > < K e y > M e a s u r e s \ S u m   o f   v e h i c l e C l a s s _ M o t o r C y c l e < / K e y > < / a : K e y > < a : V a l u e   i : t y p e = " M e a s u r e G r i d N o d e V i e w S t a t e " > < C o l u m n > 1 0 < / C o l u m n > < L a y e d O u t > t r u e < / L a y e d O u t > < W a s U I I n v i s i b l e > t r u e < / W a s U I I n v i s i b l e > < / a : V a l u e > < / a : K e y V a l u e O f D i a g r a m O b j e c t K e y a n y T y p e z b w N T n L X > < a : K e y V a l u e O f D i a g r a m O b j e c t K e y a n y T y p e z b w N T n L X > < a : K e y > < K e y > M e a s u r e s \ S u m   o f   v e h i c l e C l a s s _ M o t o r C y c l e \ T a g I n f o \ F o r m u l a < / K e y > < / a : K e y > < a : V a l u e   i : t y p e = " M e a s u r e G r i d V i e w S t a t e I D i a g r a m T a g A d d i t i o n a l I n f o " / > < / a : K e y V a l u e O f D i a g r a m O b j e c t K e y a n y T y p e z b w N T n L X > < a : K e y V a l u e O f D i a g r a m O b j e c t K e y a n y T y p e z b w N T n L X > < a : K e y > < K e y > M e a s u r e s \ S u m   o f   v e h i c l e C l a s s _ M o t o r C y c l e \ T a g I n f o \ V a l u e < / K e y > < / a : K e y > < a : V a l u e   i : t y p e = " M e a s u r e G r i d V i e w S t a t e I D i a g r a m T a g A d d i t i o n a l I n f o " / > < / a : K e y V a l u e O f D i a g r a m O b j e c t K e y a n y T y p e z b w N T n L X > < a : K e y V a l u e O f D i a g r a m O b j e c t K e y a n y T y p e z b w N T n L X > < a : K e y > < K e y > M e a s u r e s \ S u m   o f   v e h i c l e C l a s s _ M o t o r C a r < / K e y > < / a : K e y > < a : V a l u e   i : t y p e = " M e a s u r e G r i d N o d e V i e w S t a t e " > < C o l u m n > 1 1 < / C o l u m n > < L a y e d O u t > t r u e < / L a y e d O u t > < W a s U I I n v i s i b l e > t r u e < / W a s U I I n v i s i b l e > < / a : V a l u e > < / a : K e y V a l u e O f D i a g r a m O b j e c t K e y a n y T y p e z b w N T n L X > < a : K e y V a l u e O f D i a g r a m O b j e c t K e y a n y T y p e z b w N T n L X > < a : K e y > < K e y > M e a s u r e s \ S u m   o f   v e h i c l e C l a s s _ M o t o r C a r \ T a g I n f o \ F o r m u l a < / K e y > < / a : K e y > < a : V a l u e   i : t y p e = " M e a s u r e G r i d V i e w S t a t e I D i a g r a m T a g A d d i t i o n a l I n f o " / > < / a : K e y V a l u e O f D i a g r a m O b j e c t K e y a n y T y p e z b w N T n L X > < a : K e y V a l u e O f D i a g r a m O b j e c t K e y a n y T y p e z b w N T n L X > < a : K e y > < K e y > M e a s u r e s \ S u m   o f   v e h i c l e C l a s s _ M o t o r C a r \ T a g I n f o \ V a l u e < / K e y > < / a : K e y > < a : V a l u e   i : t y p e = " M e a s u r e G r i d V i e w S t a t e I D i a g r a m T a g A d d i t i o n a l I n f o " / > < / a : K e y V a l u e O f D i a g r a m O b j e c t K e y a n y T y p e z b w N T n L X > < a : K e y V a l u e O f D i a g r a m O b j e c t K e y a n y T y p e z b w N T n L X > < a : K e y > < K e y > M e a s u r e s \ S u m   o f   v e h i c l e C l a s s _ A u t o R i c k s h a w < / K e y > < / a : K e y > < a : V a l u e   i : t y p e = " M e a s u r e G r i d N o d e V i e w S t a t e " > < C o l u m n > 1 2 < / C o l u m n > < L a y e d O u t > t r u e < / L a y e d O u t > < W a s U I I n v i s i b l e > t r u e < / W a s U I I n v i s i b l e > < / a : V a l u e > < / a : K e y V a l u e O f D i a g r a m O b j e c t K e y a n y T y p e z b w N T n L X > < a : K e y V a l u e O f D i a g r a m O b j e c t K e y a n y T y p e z b w N T n L X > < a : K e y > < K e y > M e a s u r e s \ S u m   o f   v e h i c l e C l a s s _ A u t o R i c k s h a w \ T a g I n f o \ F o r m u l a < / K e y > < / a : K e y > < a : V a l u e   i : t y p e = " M e a s u r e G r i d V i e w S t a t e I D i a g r a m T a g A d d i t i o n a l I n f o " / > < / a : K e y V a l u e O f D i a g r a m O b j e c t K e y a n y T y p e z b w N T n L X > < a : K e y V a l u e O f D i a g r a m O b j e c t K e y a n y T y p e z b w N T n L X > < a : K e y > < K e y > M e a s u r e s \ S u m   o f   v e h i c l e C l a s s _ A u t o R i c k s h a w \ T a g I n f o \ V a l u e < / K e y > < / a : K e y > < a : V a l u e   i : t y p e = " M e a s u r e G r i d V i e w S t a t e I D i a g r a m T a g A d d i t i o n a l I n f o " / > < / a : K e y V a l u e O f D i a g r a m O b j e c t K e y a n y T y p e z b w N T n L X > < a : K e y V a l u e O f D i a g r a m O b j e c t K e y a n y T y p e z b w N T n L X > < a : K e y > < K e y > M e a s u r e s \ S u m   o f   v e h i c l e C l a s s _ A g r i c u l t u r e < / K e y > < / a : K e y > < a : V a l u e   i : t y p e = " M e a s u r e G r i d N o d e V i e w S t a t e " > < C o l u m n > 1 3 < / C o l u m n > < L a y e d O u t > t r u e < / L a y e d O u t > < W a s U I I n v i s i b l e > t r u e < / W a s U I I n v i s i b l e > < / a : V a l u e > < / a : K e y V a l u e O f D i a g r a m O b j e c t K e y a n y T y p e z b w N T n L X > < a : K e y V a l u e O f D i a g r a m O b j e c t K e y a n y T y p e z b w N T n L X > < a : K e y > < K e y > M e a s u r e s \ S u m   o f   v e h i c l e C l a s s _ A g r i c u l t u r e \ T a g I n f o \ F o r m u l a < / K e y > < / a : K e y > < a : V a l u e   i : t y p e = " M e a s u r e G r i d V i e w S t a t e I D i a g r a m T a g A d d i t i o n a l I n f o " / > < / a : K e y V a l u e O f D i a g r a m O b j e c t K e y a n y T y p e z b w N T n L X > < a : K e y V a l u e O f D i a g r a m O b j e c t K e y a n y T y p e z b w N T n L X > < a : K e y > < K e y > M e a s u r e s \ S u m   o f   v e h i c l e C l a s s _ A g r i c u l t u r e \ T a g I n f o \ V a l u e < / K e y > < / a : K e y > < a : V a l u e   i : t y p e = " M e a s u r e G r i d V i e w S t a t e I D i a g r a m T a g A d d i t i o n a l I n f o " / > < / a : K e y V a l u e O f D i a g r a m O b j e c t K e y a n y T y p e z b w N T n L X > < a : K e y V a l u e O f D i a g r a m O b j e c t K e y a n y T y p e z b w N T n L X > < a : K e y > < K e y > M e a s u r e s \ S u m   o f   v e h i c l e C l a s s _ o t h e r s < / K e y > < / a : K e y > < a : V a l u e   i : t y p e = " M e a s u r e G r i d N o d e V i e w S t a t e " > < C o l u m n > 1 4 < / C o l u m n > < L a y e d O u t > t r u e < / L a y e d O u t > < W a s U I I n v i s i b l e > t r u e < / W a s U I I n v i s i b l e > < / a : V a l u e > < / a : K e y V a l u e O f D i a g r a m O b j e c t K e y a n y T y p e z b w N T n L X > < a : K e y V a l u e O f D i a g r a m O b j e c t K e y a n y T y p e z b w N T n L X > < a : K e y > < K e y > M e a s u r e s \ S u m   o f   v e h i c l e C l a s s _ o t h e r s \ T a g I n f o \ F o r m u l a < / K e y > < / a : K e y > < a : V a l u e   i : t y p e = " M e a s u r e G r i d V i e w S t a t e I D i a g r a m T a g A d d i t i o n a l I n f o " / > < / a : K e y V a l u e O f D i a g r a m O b j e c t K e y a n y T y p e z b w N T n L X > < a : K e y V a l u e O f D i a g r a m O b j e c t K e y a n y T y p e z b w N T n L X > < a : K e y > < K e y > M e a s u r e s \ S u m   o f   v e h i c l e C l a s s _ o t h e r s \ T a g I n f o \ V a l u e < / K e y > < / a : K e y > < a : V a l u e   i : t y p e = " M e a s u r e G r i d V i e w S t a t e I D i a g r a m T a g A d d i t i o n a l I n f o " / > < / a : K e y V a l u e O f D i a g r a m O b j e c t K e y a n y T y p e z b w N T n L X > < a : K e y V a l u e O f D i a g r a m O b j e c t K e y a n y T y p e z b w N T n L X > < a : K e y > < K e y > M e a s u r e s \ S u m   o f   s e a t C a p a c i t y _ 1 _ t o _ 3 < / K e y > < / a : K e y > < a : V a l u e   i : t y p e = " M e a s u r e G r i d N o d e V i e w S t a t e " > < C o l u m n > 1 5 < / C o l u m n > < L a y e d O u t > t r u e < / L a y e d O u t > < W a s U I I n v i s i b l e > t r u e < / W a s U I I n v i s i b l e > < / a : V a l u e > < / a : K e y V a l u e O f D i a g r a m O b j e c t K e y a n y T y p e z b w N T n L X > < a : K e y V a l u e O f D i a g r a m O b j e c t K e y a n y T y p e z b w N T n L X > < a : K e y > < K e y > M e a s u r e s \ S u m   o f   s e a t C a p a c i t y _ 1 _ t o _ 3 \ T a g I n f o \ F o r m u l a < / K e y > < / a : K e y > < a : V a l u e   i : t y p e = " M e a s u r e G r i d V i e w S t a t e I D i a g r a m T a g A d d i t i o n a l I n f o " / > < / a : K e y V a l u e O f D i a g r a m O b j e c t K e y a n y T y p e z b w N T n L X > < a : K e y V a l u e O f D i a g r a m O b j e c t K e y a n y T y p e z b w N T n L X > < a : K e y > < K e y > M e a s u r e s \ S u m   o f   s e a t C a p a c i t y _ 1 _ t o _ 3 \ T a g I n f o \ V a l u e < / K e y > < / a : K e y > < a : V a l u e   i : t y p e = " M e a s u r e G r i d V i e w S t a t e I D i a g r a m T a g A d d i t i o n a l I n f o " / > < / a : K e y V a l u e O f D i a g r a m O b j e c t K e y a n y T y p e z b w N T n L X > < a : K e y V a l u e O f D i a g r a m O b j e c t K e y a n y T y p e z b w N T n L X > < a : K e y > < K e y > M e a s u r e s \ S u m   o f   s e a t C a p a c i t y _ 4 _ t o _ 6 < / K e y > < / a : K e y > < a : V a l u e   i : t y p e = " M e a s u r e G r i d N o d e V i e w S t a t e " > < C o l u m n > 1 6 < / C o l u m n > < L a y e d O u t > t r u e < / L a y e d O u t > < W a s U I I n v i s i b l e > t r u e < / W a s U I I n v i s i b l e > < / a : V a l u e > < / a : K e y V a l u e O f D i a g r a m O b j e c t K e y a n y T y p e z b w N T n L X > < a : K e y V a l u e O f D i a g r a m O b j e c t K e y a n y T y p e z b w N T n L X > < a : K e y > < K e y > M e a s u r e s \ S u m   o f   s e a t C a p a c i t y _ 4 _ t o _ 6 \ T a g I n f o \ F o r m u l a < / K e y > < / a : K e y > < a : V a l u e   i : t y p e = " M e a s u r e G r i d V i e w S t a t e I D i a g r a m T a g A d d i t i o n a l I n f o " / > < / a : K e y V a l u e O f D i a g r a m O b j e c t K e y a n y T y p e z b w N T n L X > < a : K e y V a l u e O f D i a g r a m O b j e c t K e y a n y T y p e z b w N T n L X > < a : K e y > < K e y > M e a s u r e s \ S u m   o f   s e a t C a p a c i t y _ 4 _ t o _ 6 \ T a g I n f o \ V a l u e < / K e y > < / a : K e y > < a : V a l u e   i : t y p e = " M e a s u r e G r i d V i e w S t a t e I D i a g r a m T a g A d d i t i o n a l I n f o " / > < / a : K e y V a l u e O f D i a g r a m O b j e c t K e y a n y T y p e z b w N T n L X > < a : K e y V a l u e O f D i a g r a m O b j e c t K e y a n y T y p e z b w N T n L X > < a : K e y > < K e y > M e a s u r e s \ S u m   o f   s e a t C a p a c i t y _ a b o v e _ 6 < / K e y > < / a : K e y > < a : V a l u e   i : t y p e = " M e a s u r e G r i d N o d e V i e w S t a t e " > < C o l u m n > 1 7 < / C o l u m n > < L a y e d O u t > t r u e < / L a y e d O u t > < W a s U I I n v i s i b l e > t r u e < / W a s U I I n v i s i b l e > < / a : V a l u e > < / a : K e y V a l u e O f D i a g r a m O b j e c t K e y a n y T y p e z b w N T n L X > < a : K e y V a l u e O f D i a g r a m O b j e c t K e y a n y T y p e z b w N T n L X > < a : K e y > < K e y > M e a s u r e s \ S u m   o f   s e a t C a p a c i t y _ a b o v e _ 6 \ T a g I n f o \ F o r m u l a < / K e y > < / a : K e y > < a : V a l u e   i : t y p e = " M e a s u r e G r i d V i e w S t a t e I D i a g r a m T a g A d d i t i o n a l I n f o " / > < / a : K e y V a l u e O f D i a g r a m O b j e c t K e y a n y T y p e z b w N T n L X > < a : K e y V a l u e O f D i a g r a m O b j e c t K e y a n y T y p e z b w N T n L X > < a : K e y > < K e y > M e a s u r e s \ S u m   o f   s e a t C a p a c i t y _ a b o v e _ 6 \ T a g I n f o \ V a l u e < / K e y > < / a : K e y > < a : V a l u e   i : t y p e = " M e a s u r e G r i d V i e w S t a t e I D i a g r a m T a g A d d i t i o n a l I n f o " / > < / a : K e y V a l u e O f D i a g r a m O b j e c t K e y a n y T y p e z b w N T n L X > < a : K e y V a l u e O f D i a g r a m O b j e c t K e y a n y T y p e z b w N T n L X > < a : K e y > < K e y > M e a s u r e s \ S u m   o f   B r a n d _ n e w _ v e h i c l e s < / K e y > < / a : K e y > < a : V a l u e   i : t y p e = " M e a s u r e G r i d N o d e V i e w S t a t e " > < C o l u m n > 1 8 < / C o l u m n > < L a y e d O u t > t r u e < / L a y e d O u t > < W a s U I I n v i s i b l e > t r u e < / W a s U I I n v i s i b l e > < / a : V a l u e > < / a : K e y V a l u e O f D i a g r a m O b j e c t K e y a n y T y p e z b w N T n L X > < a : K e y V a l u e O f D i a g r a m O b j e c t K e y a n y T y p e z b w N T n L X > < a : K e y > < K e y > M e a s u r e s \ S u m   o f   B r a n d _ n e w _ v e h i c l e s \ T a g I n f o \ F o r m u l a < / K e y > < / a : K e y > < a : V a l u e   i : t y p e = " M e a s u r e G r i d V i e w S t a t e I D i a g r a m T a g A d d i t i o n a l I n f o " / > < / a : K e y V a l u e O f D i a g r a m O b j e c t K e y a n y T y p e z b w N T n L X > < a : K e y V a l u e O f D i a g r a m O b j e c t K e y a n y T y p e z b w N T n L X > < a : K e y > < K e y > M e a s u r e s \ S u m   o f   B r a n d _ n e w _ v e h i c l e s \ T a g I n f o \ V a l u e < / K e y > < / a : K e y > < a : V a l u e   i : t y p e = " M e a s u r e G r i d V i e w S t a t e I D i a g r a m T a g A d d i t i o n a l I n f o " / > < / a : K e y V a l u e O f D i a g r a m O b j e c t K e y a n y T y p e z b w N T n L X > < a : K e y V a l u e O f D i a g r a m O b j e c t K e y a n y T y p e z b w N T n L X > < a : K e y > < K e y > M e a s u r e s \ S u m   o f   P r e - o w n e d _ v e h i c l e s < / K e y > < / a : K e y > < a : V a l u e   i : t y p e = " M e a s u r e G r i d N o d e V i e w S t a t e " > < C o l u m n > 1 9 < / C o l u m n > < L a y e d O u t > t r u e < / L a y e d O u t > < W a s U I I n v i s i b l e > t r u e < / W a s U I I n v i s i b l e > < / a : V a l u e > < / a : K e y V a l u e O f D i a g r a m O b j e c t K e y a n y T y p e z b w N T n L X > < a : K e y V a l u e O f D i a g r a m O b j e c t K e y a n y T y p e z b w N T n L X > < a : K e y > < K e y > M e a s u r e s \ S u m   o f   P r e - o w n e d _ v e h i c l e s \ T a g I n f o \ F o r m u l a < / K e y > < / a : K e y > < a : V a l u e   i : t y p e = " M e a s u r e G r i d V i e w S t a t e I D i a g r a m T a g A d d i t i o n a l I n f o " / > < / a : K e y V a l u e O f D i a g r a m O b j e c t K e y a n y T y p e z b w N T n L X > < a : K e y V a l u e O f D i a g r a m O b j e c t K e y a n y T y p e z b w N T n L X > < a : K e y > < K e y > M e a s u r e s \ S u m   o f   P r e - o w n e d _ v e h i c l e s \ T a g I n f o \ V a l u e < / K e y > < / a : K e y > < a : V a l u e   i : t y p e = " M e a s u r e G r i d V i e w S t a t e I D i a g r a m T a g A d d i t i o n a l I n f o " / > < / a : K e y V a l u e O f D i a g r a m O b j e c t K e y a n y T y p e z b w N T n L X > < a : K e y V a l u e O f D i a g r a m O b j e c t K e y a n y T y p e z b w N T n L X > < a : K e y > < K e y > M e a s u r e s \ S u m   o f   c a t e g o r y _ N o n - T r a n s p o r t < / K e y > < / a : K e y > < a : V a l u e   i : t y p e = " M e a s u r e G r i d N o d e V i e w S t a t e " > < C o l u m n > 2 0 < / C o l u m n > < L a y e d O u t > t r u e < / L a y e d O u t > < W a s U I I n v i s i b l e > t r u e < / W a s U I I n v i s i b l e > < / a : V a l u e > < / a : K e y V a l u e O f D i a g r a m O b j e c t K e y a n y T y p e z b w N T n L X > < a : K e y V a l u e O f D i a g r a m O b j e c t K e y a n y T y p e z b w N T n L X > < a : K e y > < K e y > M e a s u r e s \ S u m   o f   c a t e g o r y _ N o n - T r a n s p o r t \ T a g I n f o \ F o r m u l a < / K e y > < / a : K e y > < a : V a l u e   i : t y p e = " M e a s u r e G r i d V i e w S t a t e I D i a g r a m T a g A d d i t i o n a l I n f o " / > < / a : K e y V a l u e O f D i a g r a m O b j e c t K e y a n y T y p e z b w N T n L X > < a : K e y V a l u e O f D i a g r a m O b j e c t K e y a n y T y p e z b w N T n L X > < a : K e y > < K e y > M e a s u r e s \ S u m   o f   c a t e g o r y _ N o n - T r a n s p o r t \ T a g I n f o \ V a l u e < / K e y > < / a : K e y > < a : V a l u e   i : t y p e = " M e a s u r e G r i d V i e w S t a t e I D i a g r a m T a g A d d i t i o n a l I n f o " / > < / a : K e y V a l u e O f D i a g r a m O b j e c t K e y a n y T y p e z b w N T n L X > < a : K e y V a l u e O f D i a g r a m O b j e c t K e y a n y T y p e z b w N T n L X > < a : K e y > < K e y > M e a s u r e s \ S u m   o f   V e h i c l e   s o l d < / K e y > < / a : K e y > < a : V a l u e   i : t y p e = " M e a s u r e G r i d N o d e V i e w S t a t e " > < C o l u m n > 2 6 < / C o l u m n > < L a y e d O u t > t r u e < / L a y e d O u t > < W a s U I I n v i s i b l e > t r u e < / W a s U I I n v i s i b l e > < / a : V a l u e > < / a : K e y V a l u e O f D i a g r a m O b j e c t K e y a n y T y p e z b w N T n L X > < a : K e y V a l u e O f D i a g r a m O b j e c t K e y a n y T y p e z b w N T n L X > < a : K e y > < K e y > M e a s u r e s \ S u m   o f   V e h i c l e   s o l d \ T a g I n f o \ F o r m u l a < / K e y > < / a : K e y > < a : V a l u e   i : t y p e = " M e a s u r e G r i d V i e w S t a t e I D i a g r a m T a g A d d i t i o n a l I n f o " / > < / a : K e y V a l u e O f D i a g r a m O b j e c t K e y a n y T y p e z b w N T n L X > < a : K e y V a l u e O f D i a g r a m O b j e c t K e y a n y T y p e z b w N T n L X > < a : K e y > < K e y > M e a s u r e s \ S u m   o f   V e h i c l e   s o l d \ T a g I n f o \ V a l u e < / K e y > < / a : K e y > < a : V a l u e   i : t y p e = " M e a s u r e G r i d V i e w S t a t e I D i a g r a m T a g A d d i t i o n a l I n f o " / > < / a : K e y V a l u e O f D i a g r a m O b j e c t K e y a n y T y p e z b w N T n L X > < a : K e y V a l u e O f D i a g r a m O b j e c t K e y a n y T y p e z b w N T n L X > < a : K e y > < K e y > M e a s u r e s \ T o t a l _ v e h i c l e _ s o l d < / K e y > < / a : K e y > < a : V a l u e   i : t y p e = " M e a s u r e G r i d N o d e V i e w S t a t e " > < L a y e d O u t > t r u e < / L a y e d O u t > < / a : V a l u e > < / a : K e y V a l u e O f D i a g r a m O b j e c t K e y a n y T y p e z b w N T n L X > < a : K e y V a l u e O f D i a g r a m O b j e c t K e y a n y T y p e z b w N T n L X > < a : K e y > < K e y > M e a s u r e s \ T o t a l _ v e h i c l e _ s o l d \ T a g I n f o \ F o r m u l a < / K e y > < / a : K e y > < a : V a l u e   i : t y p e = " M e a s u r e G r i d V i e w S t a t e I D i a g r a m T a g A d d i t i o n a l I n f o " / > < / a : K e y V a l u e O f D i a g r a m O b j e c t K e y a n y T y p e z b w N T n L X > < a : K e y V a l u e O f D i a g r a m O b j e c t K e y a n y T y p e z b w N T n L X > < a : K e y > < K e y > M e a s u r e s \ T o t a l _ v e h i c l e _ s o l d \ T a g I n f o \ V a l u e < / K e y > < / a : K e y > < a : V a l u e   i : t y p e = " M e a s u r e G r i d V i e w S t a t e I D i a g r a m T a g A d d i t i o n a l I n f o " / > < / a : K e y V a l u e O f D i a g r a m O b j e c t K e y a n y T y p e z b w N T n L X > < a : K e y V a l u e O f D i a g r a m O b j e c t K e y a n y T y p e z b w N T n L X > < a : K e y > < K e y > M e a s u r e s \ F u e l t y p e _ s o l d < / K e y > < / a : K e y > < a : V a l u e   i : t y p e = " M e a s u r e G r i d N o d e V i e w S t a t e " > < L a y e d O u t > t r u e < / L a y e d O u t > < R o w > 1 < / R o w > < / a : V a l u e > < / a : K e y V a l u e O f D i a g r a m O b j e c t K e y a n y T y p e z b w N T n L X > < a : K e y V a l u e O f D i a g r a m O b j e c t K e y a n y T y p e z b w N T n L X > < a : K e y > < K e y > M e a s u r e s \ F u e l t y p e _ s o l d \ T a g I n f o \ F o r m u l a < / K e y > < / a : K e y > < a : V a l u e   i : t y p e = " M e a s u r e G r i d V i e w S t a t e I D i a g r a m T a g A d d i t i o n a l I n f o " / > < / a : K e y V a l u e O f D i a g r a m O b j e c t K e y a n y T y p e z b w N T n L X > < a : K e y V a l u e O f D i a g r a m O b j e c t K e y a n y T y p e z b w N T n L X > < a : K e y > < K e y > M e a s u r e s \ F u e l t y p e _ s o l d \ T a g I n f o \ V a l u e < / K e y > < / a : K e y > < a : V a l u e   i : t y p e = " M e a s u r e G r i d V i e w S t a t e I D i a g r a m T a g A d d i t i o n a l I n f o " / > < / a : K e y V a l u e O f D i a g r a m O b j e c t K e y a n y T y p e z b w N T n L X > < a : K e y V a l u e O f D i a g r a m O b j e c t K e y a n y T y p e z b w N T n L X > < a : K e y > < K e y > M e a s u r e s \ V e h i c l e c l a s s _ s o l d < / K e y > < / a : K e y > < a : V a l u e   i : t y p e = " M e a s u r e G r i d N o d e V i e w S t a t e " > < L a y e d O u t > t r u e < / L a y e d O u t > < R o w > 2 < / R o w > < / a : V a l u e > < / a : K e y V a l u e O f D i a g r a m O b j e c t K e y a n y T y p e z b w N T n L X > < a : K e y V a l u e O f D i a g r a m O b j e c t K e y a n y T y p e z b w N T n L X > < a : K e y > < K e y > M e a s u r e s \ V e h i c l e c l a s s _ s o l d \ T a g I n f o \ F o r m u l a < / K e y > < / a : K e y > < a : V a l u e   i : t y p e = " M e a s u r e G r i d V i e w S t a t e I D i a g r a m T a g A d d i t i o n a l I n f o " / > < / a : K e y V a l u e O f D i a g r a m O b j e c t K e y a n y T y p e z b w N T n L X > < a : K e y V a l u e O f D i a g r a m O b j e c t K e y a n y T y p e z b w N T n L X > < a : K e y > < K e y > M e a s u r e s \ V e h i c l e c l a s s _ s o l d \ T a g I n f o \ V a l u e < / K e y > < / a : K e y > < a : V a l u e   i : t y p e = " M e a s u r e G r i d V i e w S t a t e I D i a g r a m T a g A d d i t i o n a l I n f o " / > < / a : K e y V a l u e O f D i a g r a m O b j e c t K e y a n y T y p e z b w N T n L X > < a : K e y V a l u e O f D i a g r a m O b j e c t K e y a n y T y p e z b w N T n L X > < a : K e y > < K e y > M e a s u r e s \ S e a t c a p a c i t y _ s o l d < / K e y > < / a : K e y > < a : V a l u e   i : t y p e = " M e a s u r e G r i d N o d e V i e w S t a t e " > < L a y e d O u t > t r u e < / L a y e d O u t > < R o w > 3 < / R o w > < / a : V a l u e > < / a : K e y V a l u e O f D i a g r a m O b j e c t K e y a n y T y p e z b w N T n L X > < a : K e y V a l u e O f D i a g r a m O b j e c t K e y a n y T y p e z b w N T n L X > < a : K e y > < K e y > M e a s u r e s \ S e a t c a p a c i t y _ s o l d \ T a g I n f o \ F o r m u l a < / K e y > < / a : K e y > < a : V a l u e   i : t y p e = " M e a s u r e G r i d V i e w S t a t e I D i a g r a m T a g A d d i t i o n a l I n f o " / > < / a : K e y V a l u e O f D i a g r a m O b j e c t K e y a n y T y p e z b w N T n L X > < a : K e y V a l u e O f D i a g r a m O b j e c t K e y a n y T y p e z b w N T n L X > < a : K e y > < K e y > M e a s u r e s \ S e a t c a p a c i t y _ s o l d \ T a g I n f o \ V a l u e < / K e y > < / a : K e y > < a : V a l u e   i : t y p e = " M e a s u r e G r i d V i e w S t a t e I D i a g r a m T a g A d d i t i o n a l I n f o " / > < / a : K e y V a l u e O f D i a g r a m O b j e c t K e y a n y T y p e z b w N T n L X > < a : K e y V a l u e O f D i a g r a m O b j e c t K e y a n y T y p e z b w N T n L X > < a : K e y > < K e y > M e a s u r e s \ T r a n s & a m p ; N o n _ s o l d < / K e y > < / a : K e y > < a : V a l u e   i : t y p e = " M e a s u r e G r i d N o d e V i e w S t a t e " > < L a y e d O u t > t r u e < / L a y e d O u t > < R o w > 4 < / R o w > < / a : V a l u e > < / a : K e y V a l u e O f D i a g r a m O b j e c t K e y a n y T y p e z b w N T n L X > < a : K e y V a l u e O f D i a g r a m O b j e c t K e y a n y T y p e z b w N T n L X > < a : K e y > < K e y > M e a s u r e s \ T r a n s & a m p ; N o n _ s o l d \ T a g I n f o \ F o r m u l a < / K e y > < / a : K e y > < a : V a l u e   i : t y p e = " M e a s u r e G r i d V i e w S t a t e I D i a g r a m T a g A d d i t i o n a l I n f o " / > < / a : K e y V a l u e O f D i a g r a m O b j e c t K e y a n y T y p e z b w N T n L X > < a : K e y V a l u e O f D i a g r a m O b j e c t K e y a n y T y p e z b w N T n L X > < a : K e y > < K e y > M e a s u r e s \ T r a n s & a m p ; N o n _ s o l d \ T a g I n f o \ V a l u e < / K e y > < / a : K e y > < a : V a l u e   i : t y p e = " M e a s u r e G r i d V i e w S t a t e I D i a g r a m T a g A d d i t i o n a l I n f o " / > < / a : K e y V a l u e O f D i a g r a m O b j e c t K e y a n y T y p e z b w N T n L X > < a : K e y V a l u e O f D i a g r a m O b j e c t K e y a n y T y p e z b w N T n L X > < a : K e y > < K e y > M e a s u r e s \ P e t r o l F T < / K e y > < / a : K e y > < a : V a l u e   i : t y p e = " M e a s u r e G r i d N o d e V i e w S t a t e " > < L a y e d O u t > t r u e < / L a y e d O u t > < R o w > 5 < / R o w > < / a : V a l u e > < / a : K e y V a l u e O f D i a g r a m O b j e c t K e y a n y T y p e z b w N T n L X > < a : K e y V a l u e O f D i a g r a m O b j e c t K e y a n y T y p e z b w N T n L X > < a : K e y > < K e y > M e a s u r e s \ P e t r o l F T \ T a g I n f o \ F o r m u l a < / K e y > < / a : K e y > < a : V a l u e   i : t y p e = " M e a s u r e G r i d V i e w S t a t e I D i a g r a m T a g A d d i t i o n a l I n f o " / > < / a : K e y V a l u e O f D i a g r a m O b j e c t K e y a n y T y p e z b w N T n L X > < a : K e y V a l u e O f D i a g r a m O b j e c t K e y a n y T y p e z b w N T n L X > < a : K e y > < K e y > M e a s u r e s \ P e t r o l F T \ T a g I n f o \ V a l u e < / K e y > < / a : K e y > < a : V a l u e   i : t y p e = " M e a s u r e G r i d V i e w S t a t e I D i a g r a m T a g A d d i t i o n a l I n f o " / > < / a : K e y V a l u e O f D i a g r a m O b j e c t K e y a n y T y p e z b w N T n L X > < a : K e y V a l u e O f D i a g r a m O b j e c t K e y a n y T y p e z b w N T n L X > < a : K e y > < K e y > M e a s u r e s \ D i e s e l P T < / K e y > < / a : K e y > < a : V a l u e   i : t y p e = " M e a s u r e G r i d N o d e V i e w S t a t e " > < L a y e d O u t > t r u e < / L a y e d O u t > < R o w > 6 < / R o w > < / a : V a l u e > < / a : K e y V a l u e O f D i a g r a m O b j e c t K e y a n y T y p e z b w N T n L X > < a : K e y V a l u e O f D i a g r a m O b j e c t K e y a n y T y p e z b w N T n L X > < a : K e y > < K e y > M e a s u r e s \ D i e s e l P T \ T a g I n f o \ F o r m u l a < / K e y > < / a : K e y > < a : V a l u e   i : t y p e = " M e a s u r e G r i d V i e w S t a t e I D i a g r a m T a g A d d i t i o n a l I n f o " / > < / a : K e y V a l u e O f D i a g r a m O b j e c t K e y a n y T y p e z b w N T n L X > < a : K e y V a l u e O f D i a g r a m O b j e c t K e y a n y T y p e z b w N T n L X > < a : K e y > < K e y > M e a s u r e s \ D i e s e l P T \ T a g I n f o \ V a l u e < / K e y > < / a : K e y > < a : V a l u e   i : t y p e = " M e a s u r e G r i d V i e w S t a t e I D i a g r a m T a g A d d i t i o n a l I n f o " / > < / a : K e y V a l u e O f D i a g r a m O b j e c t K e y a n y T y p e z b w N T n L X > < a : K e y V a l u e O f D i a g r a m O b j e c t K e y a n y T y p e z b w N T n L X > < a : K e y > < K e y > M e a s u r e s \ E l e c t r i c P T < / K e y > < / a : K e y > < a : V a l u e   i : t y p e = " M e a s u r e G r i d N o d e V i e w S t a t e " > < L a y e d O u t > t r u e < / L a y e d O u t > < R o w > 7 < / R o w > < / a : V a l u e > < / a : K e y V a l u e O f D i a g r a m O b j e c t K e y a n y T y p e z b w N T n L X > < a : K e y V a l u e O f D i a g r a m O b j e c t K e y a n y T y p e z b w N T n L X > < a : K e y > < K e y > M e a s u r e s \ E l e c t r i c P T \ T a g I n f o \ F o r m u l a < / K e y > < / a : K e y > < a : V a l u e   i : t y p e = " M e a s u r e G r i d V i e w S t a t e I D i a g r a m T a g A d d i t i o n a l I n f o " / > < / a : K e y V a l u e O f D i a g r a m O b j e c t K e y a n y T y p e z b w N T n L X > < a : K e y V a l u e O f D i a g r a m O b j e c t K e y a n y T y p e z b w N T n L X > < a : K e y > < K e y > M e a s u r e s \ E l e c t r i c P T \ T a g I n f o \ V a l u e < / K e y > < / a : K e y > < a : V a l u e   i : t y p e = " M e a s u r e G r i d V i e w S t a t e I D i a g r a m T a g A d d i t i o n a l I n f o " / > < / a : K e y V a l u e O f D i a g r a m O b j e c t K e y a n y T y p e z b w N T n L X > < a : K e y V a l u e O f D i a g r a m O b j e c t K e y a n y T y p e z b w N T n L X > < a : K e y > < K e y > M e a s u r e s \ O t h e r P T < / K e y > < / a : K e y > < a : V a l u e   i : t y p e = " M e a s u r e G r i d N o d e V i e w S t a t e " > < L a y e d O u t > t r u e < / L a y e d O u t > < R o w > 8 < / R o w > < / a : V a l u e > < / a : K e y V a l u e O f D i a g r a m O b j e c t K e y a n y T y p e z b w N T n L X > < a : K e y V a l u e O f D i a g r a m O b j e c t K e y a n y T y p e z b w N T n L X > < a : K e y > < K e y > M e a s u r e s \ O t h e r P T \ T a g I n f o \ F o r m u l a < / K e y > < / a : K e y > < a : V a l u e   i : t y p e = " M e a s u r e G r i d V i e w S t a t e I D i a g r a m T a g A d d i t i o n a l I n f o " / > < / a : K e y V a l u e O f D i a g r a m O b j e c t K e y a n y T y p e z b w N T n L X > < a : K e y V a l u e O f D i a g r a m O b j e c t K e y a n y T y p e z b w N T n L X > < a : K e y > < K e y > M e a s u r e s \ O t h e r P T \ T a g I n f o \ V a l u e < / K e y > < / a : K e y > < a : V a l u e   i : t y p e = " M e a s u r e G r i d V i e w S t a t e I D i a g r a m T a g A d d i t i o n a l I n f o " / > < / a : K e y V a l u e O f D i a g r a m O b j e c t K e y a n y T y p e z b w N T n L X > < a : K e y V a l u e O f D i a g r a m O b j e c t K e y a n y T y p e z b w N T n L X > < a : K e y > < K e y > C o l u m n s \ d i s t _ c o d e < / K e y > < / a : K e y > < a : V a l u e   i : t y p e = " M e a s u r e G r i d N o d e V i e w S t a t e " > < L a y e d O u t > t r u e < / L a y e d O u t > < / a : V a l u e > < / a : K e y V a l u e O f D i a g r a m O b j e c t K e y a n y T y p e z b w N T n L X > < a : K e y V a l u e O f D i a g r a m O b j e c t K e y a n y T y p e z b w N T n L X > < a : K e y > < K e y > C o l u m n s \ d i s t r i c t < / 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 C o l u m n s \ S t a r t   o f   M o n t h < / 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 C o l u m n s \ F y t r a n s < / K e y > < / a : K e y > < a : V a l u e   i : t y p e = " M e a s u r e G r i d N o d e V i e w S t a t e " > < C o l u m n > 5 < / C o l u m n > < L a y e d O u t > t r u e < / L a y e d O u t > < / a : V a l u e > < / a : K e y V a l u e O f D i a g r a m O b j e c t K e y a n y T y p e z b w N T n L X > < a : K e y V a l u e O f D i a g r a m O b j e c t K e y a n y T y p e z b w N T n L X > < a : K e y > < K e y > C o l u m n s \ f u e l _ t y p e _ p e t r o l < / K e y > < / a : K e y > < a : V a l u e   i : t y p e = " M e a s u r e G r i d N o d e V i e w S t a t e " > < C o l u m n > 6 < / C o l u m n > < L a y e d O u t > t r u e < / L a y e d O u t > < / a : V a l u e > < / a : K e y V a l u e O f D i a g r a m O b j e c t K e y a n y T y p e z b w N T n L X > < a : K e y V a l u e O f D i a g r a m O b j e c t K e y a n y T y p e z b w N T n L X > < a : K e y > < K e y > C o l u m n s \ f u e l _ t y p e _ d i e s e l < / K e y > < / a : K e y > < a : V a l u e   i : t y p e = " M e a s u r e G r i d N o d e V i e w S t a t e " > < C o l u m n > 7 < / C o l u m n > < L a y e d O u t > t r u e < / L a y e d O u t > < / a : V a l u e > < / a : K e y V a l u e O f D i a g r a m O b j e c t K e y a n y T y p e z b w N T n L X > < a : K e y V a l u e O f D i a g r a m O b j e c t K e y a n y T y p e z b w N T n L X > < a : K e y > < K e y > C o l u m n s \ f u e l _ t y p e _ e l e c t r i c < / K e y > < / a : K e y > < a : V a l u e   i : t y p e = " M e a s u r e G r i d N o d e V i e w S t a t e " > < C o l u m n > 8 < / C o l u m n > < L a y e d O u t > t r u e < / L a y e d O u t > < / a : V a l u e > < / a : K e y V a l u e O f D i a g r a m O b j e c t K e y a n y T y p e z b w N T n L X > < a : K e y V a l u e O f D i a g r a m O b j e c t K e y a n y T y p e z b w N T n L X > < a : K e y > < K e y > C o l u m n s \ f u e l _ t y p e _ o t h e r s < / K e y > < / a : K e y > < a : V a l u e   i : t y p e = " M e a s u r e G r i d N o d e V i e w S t a t e " > < C o l u m n > 9 < / C o l u m n > < L a y e d O u t > t r u e < / L a y e d O u t > < / a : V a l u e > < / a : K e y V a l u e O f D i a g r a m O b j e c t K e y a n y T y p e z b w N T n L X > < a : K e y V a l u e O f D i a g r a m O b j e c t K e y a n y T y p e z b w N T n L X > < a : K e y > < K e y > C o l u m n s \ v e h i c l e C l a s s _ M o t o r C y c l e < / K e y > < / a : K e y > < a : V a l u e   i : t y p e = " M e a s u r e G r i d N o d e V i e w S t a t e " > < C o l u m n > 1 0 < / C o l u m n > < L a y e d O u t > t r u e < / L a y e d O u t > < / a : V a l u e > < / a : K e y V a l u e O f D i a g r a m O b j e c t K e y a n y T y p e z b w N T n L X > < a : K e y V a l u e O f D i a g r a m O b j e c t K e y a n y T y p e z b w N T n L X > < a : K e y > < K e y > C o l u m n s \ v e h i c l e C l a s s _ M o t o r C a r < / K e y > < / a : K e y > < a : V a l u e   i : t y p e = " M e a s u r e G r i d N o d e V i e w S t a t e " > < C o l u m n > 1 1 < / C o l u m n > < L a y e d O u t > t r u e < / L a y e d O u t > < / a : V a l u e > < / a : K e y V a l u e O f D i a g r a m O b j e c t K e y a n y T y p e z b w N T n L X > < a : K e y V a l u e O f D i a g r a m O b j e c t K e y a n y T y p e z b w N T n L X > < a : K e y > < K e y > C o l u m n s \ v e h i c l e C l a s s _ A u t o R i c k s h a w < / K e y > < / a : K e y > < a : V a l u e   i : t y p e = " M e a s u r e G r i d N o d e V i e w S t a t e " > < C o l u m n > 1 2 < / C o l u m n > < L a y e d O u t > t r u e < / L a y e d O u t > < / a : V a l u e > < / a : K e y V a l u e O f D i a g r a m O b j e c t K e y a n y T y p e z b w N T n L X > < a : K e y V a l u e O f D i a g r a m O b j e c t K e y a n y T y p e z b w N T n L X > < a : K e y > < K e y > C o l u m n s \ v e h i c l e C l a s s _ A g r i c u l t u r e < / K e y > < / a : K e y > < a : V a l u e   i : t y p e = " M e a s u r e G r i d N o d e V i e w S t a t e " > < C o l u m n > 1 3 < / C o l u m n > < L a y e d O u t > t r u e < / L a y e d O u t > < / a : V a l u e > < / a : K e y V a l u e O f D i a g r a m O b j e c t K e y a n y T y p e z b w N T n L X > < a : K e y V a l u e O f D i a g r a m O b j e c t K e y a n y T y p e z b w N T n L X > < a : K e y > < K e y > C o l u m n s \ v e h i c l e C l a s s _ o t h e r s < / K e y > < / a : K e y > < a : V a l u e   i : t y p e = " M e a s u r e G r i d N o d e V i e w S t a t e " > < C o l u m n > 1 4 < / C o l u m n > < L a y e d O u t > t r u e < / L a y e d O u t > < / a : V a l u e > < / a : K e y V a l u e O f D i a g r a m O b j e c t K e y a n y T y p e z b w N T n L X > < a : K e y V a l u e O f D i a g r a m O b j e c t K e y a n y T y p e z b w N T n L X > < a : K e y > < K e y > C o l u m n s \ s e a t C a p a c i t y _ 1 _ t o _ 3 < / K e y > < / a : K e y > < a : V a l u e   i : t y p e = " M e a s u r e G r i d N o d e V i e w S t a t e " > < C o l u m n > 1 5 < / C o l u m n > < L a y e d O u t > t r u e < / L a y e d O u t > < / a : V a l u e > < / a : K e y V a l u e O f D i a g r a m O b j e c t K e y a n y T y p e z b w N T n L X > < a : K e y V a l u e O f D i a g r a m O b j e c t K e y a n y T y p e z b w N T n L X > < a : K e y > < K e y > C o l u m n s \ s e a t C a p a c i t y _ 4 _ t o _ 6 < / K e y > < / a : K e y > < a : V a l u e   i : t y p e = " M e a s u r e G r i d N o d e V i e w S t a t e " > < C o l u m n > 1 6 < / C o l u m n > < L a y e d O u t > t r u e < / L a y e d O u t > < / a : V a l u e > < / a : K e y V a l u e O f D i a g r a m O b j e c t K e y a n y T y p e z b w N T n L X > < a : K e y V a l u e O f D i a g r a m O b j e c t K e y a n y T y p e z b w N T n L X > < a : K e y > < K e y > C o l u m n s \ s e a t C a p a c i t y _ a b o v e _ 6 < / K e y > < / a : K e y > < a : V a l u e   i : t y p e = " M e a s u r e G r i d N o d e V i e w S t a t e " > < C o l u m n > 1 7 < / C o l u m n > < L a y e d O u t > t r u e < / L a y e d O u t > < / a : V a l u e > < / a : K e y V a l u e O f D i a g r a m O b j e c t K e y a n y T y p e z b w N T n L X > < a : K e y V a l u e O f D i a g r a m O b j e c t K e y a n y T y p e z b w N T n L X > < a : K e y > < K e y > C o l u m n s \ B r a n d _ n e w _ v e h i c l e s < / K e y > < / a : K e y > < a : V a l u e   i : t y p e = " M e a s u r e G r i d N o d e V i e w S t a t e " > < C o l u m n > 1 8 < / C o l u m n > < L a y e d O u t > t r u e < / L a y e d O u t > < / a : V a l u e > < / a : K e y V a l u e O f D i a g r a m O b j e c t K e y a n y T y p e z b w N T n L X > < a : K e y V a l u e O f D i a g r a m O b j e c t K e y a n y T y p e z b w N T n L X > < a : K e y > < K e y > C o l u m n s \ P r e - o w n e d _ v e h i c l e s < / K e y > < / a : K e y > < a : V a l u e   i : t y p e = " M e a s u r e G r i d N o d e V i e w S t a t e " > < C o l u m n > 1 9 < / C o l u m n > < L a y e d O u t > t r u e < / L a y e d O u t > < / a : V a l u e > < / a : K e y V a l u e O f D i a g r a m O b j e c t K e y a n y T y p e z b w N T n L X > < a : K e y V a l u e O f D i a g r a m O b j e c t K e y a n y T y p e z b w N T n L X > < a : K e y > < K e y > C o l u m n s \ c a t e g o r y _ N o n - T r a n s p o r t < / K e y > < / a : K e y > < a : V a l u e   i : t y p e = " M e a s u r e G r i d N o d e V i e w S t a t e " > < C o l u m n > 2 0 < / C o l u m n > < L a y e d O u t > t r u e < / L a y e d O u t > < / a : V a l u e > < / a : K e y V a l u e O f D i a g r a m O b j e c t K e y a n y T y p e z b w N T n L X > < a : K e y V a l u e O f D i a g r a m O b j e c t K e y a n y T y p e z b w N T n L X > < a : K e y > < K e y > C o l u m n s \ c a t e g o r y _ T r a n s p o r t < / K e y > < / a : K e y > < a : V a l u e   i : t y p e = " M e a s u r e G r i d N o d e V i e w S t a t e " > < C o l u m n > 2 1 < / C o l u m n > < L a y e d O u t > t r u e < / L a y e d O u t > < / a : V a l u e > < / a : K e y V a l u e O f D i a g r a m O b j e c t K e y a n y T y p e z b w N T n L X > < a : K e y V a l u e O f D i a g r a m O b j e c t K e y a n y T y p e z b w N T n L X > < a : K e y > < K e y > C o l u m n s \ m o n t h   ( Y e a r ) < / K e y > < / a : K e y > < a : V a l u e   i : t y p e = " M e a s u r e G r i d N o d e V i e w S t a t e " > < C o l u m n > 2 2 < / C o l u m n > < L a y e d O u t > t r u e < / L a y e d O u t > < / a : V a l u e > < / a : K e y V a l u e O f D i a g r a m O b j e c t K e y a n y T y p e z b w N T n L X > < a : K e y V a l u e O f D i a g r a m O b j e c t K e y a n y T y p e z b w N T n L X > < a : K e y > < K e y > C o l u m n s \ m o n t h   ( Q u a r t e r ) < / K e y > < / a : K e y > < a : V a l u e   i : t y p e = " M e a s u r e G r i d N o d e V i e w S t a t e " > < C o l u m n > 2 3 < / C o l u m n > < L a y e d O u t > t r u e < / L a y e d O u t > < / a : V a l u e > < / a : K e y V a l u e O f D i a g r a m O b j e c t K e y a n y T y p e z b w N T n L X > < a : K e y V a l u e O f D i a g r a m O b j e c t K e y a n y T y p e z b w N T n L X > < a : K e y > < K e y > C o l u m n s \ m o n t h   ( M o n t h   I n d e x ) < / K e y > < / a : K e y > < a : V a l u e   i : t y p e = " M e a s u r e G r i d N o d e V i e w S t a t e " > < C o l u m n > 2 4 < / C o l u m n > < L a y e d O u t > t r u e < / L a y e d O u t > < / a : V a l u e > < / a : K e y V a l u e O f D i a g r a m O b j e c t K e y a n y T y p e z b w N T n L X > < a : K e y V a l u e O f D i a g r a m O b j e c t K e y a n y T y p e z b w N T n L X > < a : K e y > < K e y > C o l u m n s \ m o n t h   ( M o n t h ) < / K e y > < / a : K e y > < a : V a l u e   i : t y p e = " M e a s u r e G r i d N o d e V i e w S t a t e " > < C o l u m n > 2 5 < / C o l u m n > < L a y e d O u t > t r u e < / L a y e d O u t > < / a : V a l u e > < / a : K e y V a l u e O f D i a g r a m O b j e c t K e y a n y T y p e z b w N T n L X > < a : K e y V a l u e O f D i a g r a m O b j e c t K e y a n y T y p e z b w N T n L X > < a : K e y > < K e y > C o l u m n s \ V e h i c l e   s o l d < / K e y > < / a : K e y > < a : V a l u e   i : t y p e = " M e a s u r e G r i d N o d e V i e w S t a t e " > < C o l u m n > 2 6 < / C o l u m n > < L a y e d O u t > t r u e < / L a y e d O u t > < / a : V a l u e > < / a : K e y V a l u e O f D i a g r a m O b j e c t K e y a n y T y p e z b w N T n L X > < a : K e y V a l u e O f D i a g r a m O b j e c t K e y a n y T y p e z b w N T n L X > < a : K e y > < K e y > C o l u m n s \ S t a r t   o f   M o n t h   ( Y e a r ) < / K e y > < / a : K e y > < a : V a l u e   i : t y p e = " M e a s u r e G r i d N o d e V i e w S t a t e " > < C o l u m n > 2 7 < / C o l u m n > < L a y e d O u t > t r u e < / L a y e d O u t > < / a : V a l u e > < / a : K e y V a l u e O f D i a g r a m O b j e c t K e y a n y T y p e z b w N T n L X > < a : K e y V a l u e O f D i a g r a m O b j e c t K e y a n y T y p e z b w N T n L X > < a : K e y > < K e y > C o l u m n s \ S t a r t   o f   M o n t h   ( Q u a r t e r ) < / K e y > < / a : K e y > < a : V a l u e   i : t y p e = " M e a s u r e G r i d N o d e V i e w S t a t e " > < C o l u m n > 2 8 < / C o l u m n > < L a y e d O u t > t r u e < / L a y e d O u t > < / a : V a l u e > < / a : K e y V a l u e O f D i a g r a m O b j e c t K e y a n y T y p e z b w N T n L X > < a : K e y V a l u e O f D i a g r a m O b j e c t K e y a n y T y p e z b w N T n L X > < a : K e y > < K e y > C o l u m n s \ S t a r t   o f   M o n t h   ( M o n t h   I n d e x ) < / K e y > < / a : K e y > < a : V a l u e   i : t y p e = " M e a s u r e G r i d N o d e V i e w S t a t e " > < C o l u m n > 2 9 < / C o l u m n > < L a y e d O u t > t r u e < / L a y e d O u t > < / a : V a l u e > < / a : K e y V a l u e O f D i a g r a m O b j e c t K e y a n y T y p e z b w N T n L X > < a : K e y V a l u e O f D i a g r a m O b j e c t K e y a n y T y p e z b w N T n L X > < a : K e y > < K e y > C o l u m n s \ S t a r t   o f   M o n t h   ( M o n t h ) < / K e y > < / a : K e y > < a : V a l u e   i : t y p e = " M e a s u r e G r i d N o d e V i e w S t a t e " > < C o l u m n > 3 0 < / C o l u m n > < L a y e d O u t > t r u e < / L a y e d O u t > < / a : V a l u e > < / a : K e y V a l u e O f D i a g r a m O b j e c t K e y a n y T y p e z b w N T n L X > < a : K e y V a l u e O f D i a g r a m O b j e c t K e y a n y T y p e z b w N T n L X > < a : K e y > < K e y > L i n k s \ & l t ; C o l u m n s \ S u m   o f   f u e l _ t y p e _ p e t r o l & g t ; - & l t ; M e a s u r e s \ f u e l _ t y p e _ p e t r o l & g t ; < / K e y > < / a : K e y > < a : V a l u e   i : t y p e = " M e a s u r e G r i d V i e w S t a t e I D i a g r a m L i n k " / > < / a : K e y V a l u e O f D i a g r a m O b j e c t K e y a n y T y p e z b w N T n L X > < a : K e y V a l u e O f D i a g r a m O b j e c t K e y a n y T y p e z b w N T n L X > < a : K e y > < K e y > L i n k s \ & l t ; C o l u m n s \ S u m   o f   f u e l _ t y p e _ p e t r o l & g t ; - & l t ; M e a s u r e s \ f u e l _ t y p e _ p e t r o l & g t ; \ C O L U M N < / K e y > < / a : K e y > < a : V a l u e   i : t y p e = " M e a s u r e G r i d V i e w S t a t e I D i a g r a m L i n k E n d p o i n t " / > < / a : K e y V a l u e O f D i a g r a m O b j e c t K e y a n y T y p e z b w N T n L X > < a : K e y V a l u e O f D i a g r a m O b j e c t K e y a n y T y p e z b w N T n L X > < a : K e y > < K e y > L i n k s \ & l t ; C o l u m n s \ S u m   o f   f u e l _ t y p e _ p e t r o l & g t ; - & l t ; M e a s u r e s \ f u e l _ t y p e _ p e t r o l & g t ; \ M E A S U R E < / K e y > < / a : K e y > < a : V a l u e   i : t y p e = " M e a s u r e G r i d V i e w S t a t e I D i a g r a m L i n k E n d p o i n t " / > < / a : K e y V a l u e O f D i a g r a m O b j e c t K e y a n y T y p e z b w N T n L X > < a : K e y V a l u e O f D i a g r a m O b j e c t K e y a n y T y p e z b w N T n L X > < a : K e y > < K e y > L i n k s \ & l t ; C o l u m n s \ S u m   o f   f u e l _ t y p e _ d i e s e l & g t ; - & l t ; M e a s u r e s \ f u e l _ t y p e _ d i e s e l & g t ; < / K e y > < / a : K e y > < a : V a l u e   i : t y p e = " M e a s u r e G r i d V i e w S t a t e I D i a g r a m L i n k " / > < / a : K e y V a l u e O f D i a g r a m O b j e c t K e y a n y T y p e z b w N T n L X > < a : K e y V a l u e O f D i a g r a m O b j e c t K e y a n y T y p e z b w N T n L X > < a : K e y > < K e y > L i n k s \ & l t ; C o l u m n s \ S u m   o f   f u e l _ t y p e _ d i e s e l & g t ; - & l t ; M e a s u r e s \ f u e l _ t y p e _ d i e s e l & g t ; \ C O L U M N < / K e y > < / a : K e y > < a : V a l u e   i : t y p e = " M e a s u r e G r i d V i e w S t a t e I D i a g r a m L i n k E n d p o i n t " / > < / a : K e y V a l u e O f D i a g r a m O b j e c t K e y a n y T y p e z b w N T n L X > < a : K e y V a l u e O f D i a g r a m O b j e c t K e y a n y T y p e z b w N T n L X > < a : K e y > < K e y > L i n k s \ & l t ; C o l u m n s \ S u m   o f   f u e l _ t y p e _ d i e s e l & g t ; - & l t ; M e a s u r e s \ f u e l _ t y p e _ d i e s e l & g t ; \ M E A S U R E < / K e y > < / a : K e y > < a : V a l u e   i : t y p e = " M e a s u r e G r i d V i e w S t a t e I D i a g r a m L i n k E n d p o i n t " / > < / a : K e y V a l u e O f D i a g r a m O b j e c t K e y a n y T y p e z b w N T n L X > < a : K e y V a l u e O f D i a g r a m O b j e c t K e y a n y T y p e z b w N T n L X > < a : K e y > < K e y > L i n k s \ & l t ; C o l u m n s \ S u m   o f   f u e l _ t y p e _ e l e c t r i c & g t ; - & l t ; M e a s u r e s \ f u e l _ t y p e _ e l e c t r i c & g t ; < / K e y > < / a : K e y > < a : V a l u e   i : t y p e = " M e a s u r e G r i d V i e w S t a t e I D i a g r a m L i n k " / > < / a : K e y V a l u e O f D i a g r a m O b j e c t K e y a n y T y p e z b w N T n L X > < a : K e y V a l u e O f D i a g r a m O b j e c t K e y a n y T y p e z b w N T n L X > < a : K e y > < K e y > L i n k s \ & l t ; C o l u m n s \ S u m   o f   f u e l _ t y p e _ e l e c t r i c & g t ; - & l t ; M e a s u r e s \ f u e l _ t y p e _ e l e c t r i c & g t ; \ C O L U M N < / K e y > < / a : K e y > < a : V a l u e   i : t y p e = " M e a s u r e G r i d V i e w S t a t e I D i a g r a m L i n k E n d p o i n t " / > < / a : K e y V a l u e O f D i a g r a m O b j e c t K e y a n y T y p e z b w N T n L X > < a : K e y V a l u e O f D i a g r a m O b j e c t K e y a n y T y p e z b w N T n L X > < a : K e y > < K e y > L i n k s \ & l t ; C o l u m n s \ S u m   o f   f u e l _ t y p e _ e l e c t r i c & g t ; - & l t ; M e a s u r e s \ f u e l _ t y p e _ e l e c t r i c & g t ; \ M E A S U R E < / K e y > < / a : K e y > < a : V a l u e   i : t y p e = " M e a s u r e G r i d V i e w S t a t e I D i a g r a m L i n k E n d p o i n t " / > < / a : K e y V a l u e O f D i a g r a m O b j e c t K e y a n y T y p e z b w N T n L X > < a : K e y V a l u e O f D i a g r a m O b j e c t K e y a n y T y p e z b w N T n L X > < a : K e y > < K e y > L i n k s \ & l t ; C o l u m n s \ S u m   o f   f u e l _ t y p e _ o t h e r s & g t ; - & l t ; M e a s u r e s \ f u e l _ t y p e _ o t h e r s & g t ; < / K e y > < / a : K e y > < a : V a l u e   i : t y p e = " M e a s u r e G r i d V i e w S t a t e I D i a g r a m L i n k " / > < / a : K e y V a l u e O f D i a g r a m O b j e c t K e y a n y T y p e z b w N T n L X > < a : K e y V a l u e O f D i a g r a m O b j e c t K e y a n y T y p e z b w N T n L X > < a : K e y > < K e y > L i n k s \ & l t ; C o l u m n s \ S u m   o f   f u e l _ t y p e _ o t h e r s & g t ; - & l t ; M e a s u r e s \ f u e l _ t y p e _ o t h e r s & g t ; \ C O L U M N < / K e y > < / a : K e y > < a : V a l u e   i : t y p e = " M e a s u r e G r i d V i e w S t a t e I D i a g r a m L i n k E n d p o i n t " / > < / a : K e y V a l u e O f D i a g r a m O b j e c t K e y a n y T y p e z b w N T n L X > < a : K e y V a l u e O f D i a g r a m O b j e c t K e y a n y T y p e z b w N T n L X > < a : K e y > < K e y > L i n k s \ & l t ; C o l u m n s \ S u m   o f   f u e l _ t y p e _ o t h e r s & g t ; - & l t ; M e a s u r e s \ f u e l _ t y p e _ o t h e r s & g t ; \ M E A S U R E < / K e y > < / a : K e y > < a : V a l u e   i : t y p e = " M e a s u r e G r i d V i e w S t a t e I D i a g r a m L i n k E n d p o i n t " / > < / a : K e y V a l u e O f D i a g r a m O b j e c t K e y a n y T y p e z b w N T n L X > < a : K e y V a l u e O f D i a g r a m O b j e c t K e y a n y T y p e z b w N T n L X > < a : K e y > < K e y > L i n k s \ & l t ; C o l u m n s \ S u m   o f   c a t e g o r y _ T r a n s p o r t & g t ; - & l t ; M e a s u r e s \ c a t e g o r y _ T r a n s p o r t & g t ; < / K e y > < / a : K e y > < a : V a l u e   i : t y p e = " M e a s u r e G r i d V i e w S t a t e I D i a g r a m L i n k " / > < / a : K e y V a l u e O f D i a g r a m O b j e c t K e y a n y T y p e z b w N T n L X > < a : K e y V a l u e O f D i a g r a m O b j e c t K e y a n y T y p e z b w N T n L X > < a : K e y > < K e y > L i n k s \ & l t ; C o l u m n s \ S u m   o f   c a t e g o r y _ T r a n s p o r t & g t ; - & l t ; M e a s u r e s \ c a t e g o r y _ T r a n s p o r t & g t ; \ C O L U M N < / K e y > < / a : K e y > < a : V a l u e   i : t y p e = " M e a s u r e G r i d V i e w S t a t e I D i a g r a m L i n k E n d p o i n t " / > < / a : K e y V a l u e O f D i a g r a m O b j e c t K e y a n y T y p e z b w N T n L X > < a : K e y V a l u e O f D i a g r a m O b j e c t K e y a n y T y p e z b w N T n L X > < a : K e y > < K e y > L i n k s \ & l t ; C o l u m n s \ S u m   o f   c a t e g o r y _ T r a n s p o r t & g t ; - & l t ; M e a s u r e s \ c a t e g o r y _ T r a n s p o r t & g t ; \ M E A S U R E < / K e y > < / a : K e y > < a : V a l u e   i : t y p e = " M e a s u r e G r i d V i e w S t a t e I D i a g r a m L i n k E n d p o i n t " / > < / a : K e y V a l u e O f D i a g r a m O b j e c t K e y a n y T y p e z b w N T n L X > < a : K e y V a l u e O f D i a g r a m O b j e c t K e y a n y T y p e z b w N T n L X > < a : K e y > < K e y > L i n k s \ & l t ; C o l u m n s \ S u m   o f   v e h i c l e C l a s s _ M o t o r C y c l e & g t ; - & l t ; M e a s u r e s \ v e h i c l e C l a s s _ M o t o r C y c l e & g t ; < / K e y > < / a : K e y > < a : V a l u e   i : t y p e = " M e a s u r e G r i d V i e w S t a t e I D i a g r a m L i n k " / > < / a : K e y V a l u e O f D i a g r a m O b j e c t K e y a n y T y p e z b w N T n L X > < a : K e y V a l u e O f D i a g r a m O b j e c t K e y a n y T y p e z b w N T n L X > < a : K e y > < K e y > L i n k s \ & l t ; C o l u m n s \ S u m   o f   v e h i c l e C l a s s _ M o t o r C y c l e & g t ; - & l t ; M e a s u r e s \ v e h i c l e C l a s s _ M o t o r C y c l e & g t ; \ C O L U M N < / K e y > < / a : K e y > < a : V a l u e   i : t y p e = " M e a s u r e G r i d V i e w S t a t e I D i a g r a m L i n k E n d p o i n t " / > < / a : K e y V a l u e O f D i a g r a m O b j e c t K e y a n y T y p e z b w N T n L X > < a : K e y V a l u e O f D i a g r a m O b j e c t K e y a n y T y p e z b w N T n L X > < a : K e y > < K e y > L i n k s \ & l t ; C o l u m n s \ S u m   o f   v e h i c l e C l a s s _ M o t o r C y c l e & g t ; - & l t ; M e a s u r e s \ v e h i c l e C l a s s _ M o t o r C y c l e & g t ; \ M E A S U R E < / K e y > < / a : K e y > < a : V a l u e   i : t y p e = " M e a s u r e G r i d V i e w S t a t e I D i a g r a m L i n k E n d p o i n t " / > < / a : K e y V a l u e O f D i a g r a m O b j e c t K e y a n y T y p e z b w N T n L X > < a : K e y V a l u e O f D i a g r a m O b j e c t K e y a n y T y p e z b w N T n L X > < a : K e y > < K e y > L i n k s \ & l t ; C o l u m n s \ S u m   o f   v e h i c l e C l a s s _ M o t o r C a r & g t ; - & l t ; M e a s u r e s \ v e h i c l e C l a s s _ M o t o r C a r & g t ; < / K e y > < / a : K e y > < a : V a l u e   i : t y p e = " M e a s u r e G r i d V i e w S t a t e I D i a g r a m L i n k " / > < / a : K e y V a l u e O f D i a g r a m O b j e c t K e y a n y T y p e z b w N T n L X > < a : K e y V a l u e O f D i a g r a m O b j e c t K e y a n y T y p e z b w N T n L X > < a : K e y > < K e y > L i n k s \ & l t ; C o l u m n s \ S u m   o f   v e h i c l e C l a s s _ M o t o r C a r & g t ; - & l t ; M e a s u r e s \ v e h i c l e C l a s s _ M o t o r C a r & g t ; \ C O L U M N < / K e y > < / a : K e y > < a : V a l u e   i : t y p e = " M e a s u r e G r i d V i e w S t a t e I D i a g r a m L i n k E n d p o i n t " / > < / a : K e y V a l u e O f D i a g r a m O b j e c t K e y a n y T y p e z b w N T n L X > < a : K e y V a l u e O f D i a g r a m O b j e c t K e y a n y T y p e z b w N T n L X > < a : K e y > < K e y > L i n k s \ & l t ; C o l u m n s \ S u m   o f   v e h i c l e C l a s s _ M o t o r C a r & g t ; - & l t ; M e a s u r e s \ v e h i c l e C l a s s _ M o t o r C a r & g t ; \ M E A S U R E < / K e y > < / a : K e y > < a : V a l u e   i : t y p e = " M e a s u r e G r i d V i e w S t a t e I D i a g r a m L i n k E n d p o i n t " / > < / a : K e y V a l u e O f D i a g r a m O b j e c t K e y a n y T y p e z b w N T n L X > < a : K e y V a l u e O f D i a g r a m O b j e c t K e y a n y T y p e z b w N T n L X > < a : K e y > < K e y > L i n k s \ & l t ; C o l u m n s \ S u m   o f   v e h i c l e C l a s s _ A u t o R i c k s h a w & g t ; - & l t ; M e a s u r e s \ v e h i c l e C l a s s _ A u t o R i c k s h a w & g t ; < / K e y > < / a : K e y > < a : V a l u e   i : t y p e = " M e a s u r e G r i d V i e w S t a t e I D i a g r a m L i n k " / > < / a : K e y V a l u e O f D i a g r a m O b j e c t K e y a n y T y p e z b w N T n L X > < a : K e y V a l u e O f D i a g r a m O b j e c t K e y a n y T y p e z b w N T n L X > < a : K e y > < K e y > L i n k s \ & l t ; C o l u m n s \ S u m   o f   v e h i c l e C l a s s _ A u t o R i c k s h a w & g t ; - & l t ; M e a s u r e s \ v e h i c l e C l a s s _ A u t o R i c k s h a w & g t ; \ C O L U M N < / K e y > < / a : K e y > < a : V a l u e   i : t y p e = " M e a s u r e G r i d V i e w S t a t e I D i a g r a m L i n k E n d p o i n t " / > < / a : K e y V a l u e O f D i a g r a m O b j e c t K e y a n y T y p e z b w N T n L X > < a : K e y V a l u e O f D i a g r a m O b j e c t K e y a n y T y p e z b w N T n L X > < a : K e y > < K e y > L i n k s \ & l t ; C o l u m n s \ S u m   o f   v e h i c l e C l a s s _ A u t o R i c k s h a w & g t ; - & l t ; M e a s u r e s \ v e h i c l e C l a s s _ A u t o R i c k s h a w & g t ; \ M E A S U R E < / K e y > < / a : K e y > < a : V a l u e   i : t y p e = " M e a s u r e G r i d V i e w S t a t e I D i a g r a m L i n k E n d p o i n t " / > < / a : K e y V a l u e O f D i a g r a m O b j e c t K e y a n y T y p e z b w N T n L X > < a : K e y V a l u e O f D i a g r a m O b j e c t K e y a n y T y p e z b w N T n L X > < a : K e y > < K e y > L i n k s \ & l t ; C o l u m n s \ S u m   o f   v e h i c l e C l a s s _ A g r i c u l t u r e & g t ; - & l t ; M e a s u r e s \ v e h i c l e C l a s s _ A g r i c u l t u r e & g t ; < / K e y > < / a : K e y > < a : V a l u e   i : t y p e = " M e a s u r e G r i d V i e w S t a t e I D i a g r a m L i n k " / > < / a : K e y V a l u e O f D i a g r a m O b j e c t K e y a n y T y p e z b w N T n L X > < a : K e y V a l u e O f D i a g r a m O b j e c t K e y a n y T y p e z b w N T n L X > < a : K e y > < K e y > L i n k s \ & l t ; C o l u m n s \ S u m   o f   v e h i c l e C l a s s _ A g r i c u l t u r e & g t ; - & l t ; M e a s u r e s \ v e h i c l e C l a s s _ A g r i c u l t u r e & g t ; \ C O L U M N < / K e y > < / a : K e y > < a : V a l u e   i : t y p e = " M e a s u r e G r i d V i e w S t a t e I D i a g r a m L i n k E n d p o i n t " / > < / a : K e y V a l u e O f D i a g r a m O b j e c t K e y a n y T y p e z b w N T n L X > < a : K e y V a l u e O f D i a g r a m O b j e c t K e y a n y T y p e z b w N T n L X > < a : K e y > < K e y > L i n k s \ & l t ; C o l u m n s \ S u m   o f   v e h i c l e C l a s s _ A g r i c u l t u r e & g t ; - & l t ; M e a s u r e s \ v e h i c l e C l a s s _ A g r i c u l t u r e & g t ; \ M E A S U R E < / K e y > < / a : K e y > < a : V a l u e   i : t y p e = " M e a s u r e G r i d V i e w S t a t e I D i a g r a m L i n k E n d p o i n t " / > < / a : K e y V a l u e O f D i a g r a m O b j e c t K e y a n y T y p e z b w N T n L X > < a : K e y V a l u e O f D i a g r a m O b j e c t K e y a n y T y p e z b w N T n L X > < a : K e y > < K e y > L i n k s \ & l t ; C o l u m n s \ S u m   o f   v e h i c l e C l a s s _ o t h e r s & g t ; - & l t ; M e a s u r e s \ v e h i c l e C l a s s _ o t h e r s & g t ; < / K e y > < / a : K e y > < a : V a l u e   i : t y p e = " M e a s u r e G r i d V i e w S t a t e I D i a g r a m L i n k " / > < / a : K e y V a l u e O f D i a g r a m O b j e c t K e y a n y T y p e z b w N T n L X > < a : K e y V a l u e O f D i a g r a m O b j e c t K e y a n y T y p e z b w N T n L X > < a : K e y > < K e y > L i n k s \ & l t ; C o l u m n s \ S u m   o f   v e h i c l e C l a s s _ o t h e r s & g t ; - & l t ; M e a s u r e s \ v e h i c l e C l a s s _ o t h e r s & g t ; \ C O L U M N < / K e y > < / a : K e y > < a : V a l u e   i : t y p e = " M e a s u r e G r i d V i e w S t a t e I D i a g r a m L i n k E n d p o i n t " / > < / a : K e y V a l u e O f D i a g r a m O b j e c t K e y a n y T y p e z b w N T n L X > < a : K e y V a l u e O f D i a g r a m O b j e c t K e y a n y T y p e z b w N T n L X > < a : K e y > < K e y > L i n k s \ & l t ; C o l u m n s \ S u m   o f   v e h i c l e C l a s s _ o t h e r s & g t ; - & l t ; M e a s u r e s \ v e h i c l e C l a s s _ o t h e r s & g t ; \ M E A S U R E < / K e y > < / a : K e y > < a : V a l u e   i : t y p e = " M e a s u r e G r i d V i e w S t a t e I D i a g r a m L i n k E n d p o i n t " / > < / a : K e y V a l u e O f D i a g r a m O b j e c t K e y a n y T y p e z b w N T n L X > < a : K e y V a l u e O f D i a g r a m O b j e c t K e y a n y T y p e z b w N T n L X > < a : K e y > < K e y > L i n k s \ & l t ; C o l u m n s \ S u m   o f   s e a t C a p a c i t y _ 1 _ t o _ 3 & g t ; - & l t ; M e a s u r e s \ s e a t C a p a c i t y _ 1 _ t o _ 3 & g t ; < / K e y > < / a : K e y > < a : V a l u e   i : t y p e = " M e a s u r e G r i d V i e w S t a t e I D i a g r a m L i n k " / > < / a : K e y V a l u e O f D i a g r a m O b j e c t K e y a n y T y p e z b w N T n L X > < a : K e y V a l u e O f D i a g r a m O b j e c t K e y a n y T y p e z b w N T n L X > < a : K e y > < K e y > L i n k s \ & l t ; C o l u m n s \ S u m   o f   s e a t C a p a c i t y _ 1 _ t o _ 3 & g t ; - & l t ; M e a s u r e s \ s e a t C a p a c i t y _ 1 _ t o _ 3 & g t ; \ C O L U M N < / K e y > < / a : K e y > < a : V a l u e   i : t y p e = " M e a s u r e G r i d V i e w S t a t e I D i a g r a m L i n k E n d p o i n t " / > < / a : K e y V a l u e O f D i a g r a m O b j e c t K e y a n y T y p e z b w N T n L X > < a : K e y V a l u e O f D i a g r a m O b j e c t K e y a n y T y p e z b w N T n L X > < a : K e y > < K e y > L i n k s \ & l t ; C o l u m n s \ S u m   o f   s e a t C a p a c i t y _ 1 _ t o _ 3 & g t ; - & l t ; M e a s u r e s \ s e a t C a p a c i t y _ 1 _ t o _ 3 & g t ; \ M E A S U R E < / K e y > < / a : K e y > < a : V a l u e   i : t y p e = " M e a s u r e G r i d V i e w S t a t e I D i a g r a m L i n k E n d p o i n t " / > < / a : K e y V a l u e O f D i a g r a m O b j e c t K e y a n y T y p e z b w N T n L X > < a : K e y V a l u e O f D i a g r a m O b j e c t K e y a n y T y p e z b w N T n L X > < a : K e y > < K e y > L i n k s \ & l t ; C o l u m n s \ S u m   o f   s e a t C a p a c i t y _ 4 _ t o _ 6 & g t ; - & l t ; M e a s u r e s \ s e a t C a p a c i t y _ 4 _ t o _ 6 & g t ; < / K e y > < / a : K e y > < a : V a l u e   i : t y p e = " M e a s u r e G r i d V i e w S t a t e I D i a g r a m L i n k " / > < / a : K e y V a l u e O f D i a g r a m O b j e c t K e y a n y T y p e z b w N T n L X > < a : K e y V a l u e O f D i a g r a m O b j e c t K e y a n y T y p e z b w N T n L X > < a : K e y > < K e y > L i n k s \ & l t ; C o l u m n s \ S u m   o f   s e a t C a p a c i t y _ 4 _ t o _ 6 & g t ; - & l t ; M e a s u r e s \ s e a t C a p a c i t y _ 4 _ t o _ 6 & g t ; \ C O L U M N < / K e y > < / a : K e y > < a : V a l u e   i : t y p e = " M e a s u r e G r i d V i e w S t a t e I D i a g r a m L i n k E n d p o i n t " / > < / a : K e y V a l u e O f D i a g r a m O b j e c t K e y a n y T y p e z b w N T n L X > < a : K e y V a l u e O f D i a g r a m O b j e c t K e y a n y T y p e z b w N T n L X > < a : K e y > < K e y > L i n k s \ & l t ; C o l u m n s \ S u m   o f   s e a t C a p a c i t y _ 4 _ t o _ 6 & g t ; - & l t ; M e a s u r e s \ s e a t C a p a c i t y _ 4 _ t o _ 6 & g t ; \ M E A S U R E < / K e y > < / a : K e y > < a : V a l u e   i : t y p e = " M e a s u r e G r i d V i e w S t a t e I D i a g r a m L i n k E n d p o i n t " / > < / a : K e y V a l u e O f D i a g r a m O b j e c t K e y a n y T y p e z b w N T n L X > < a : K e y V a l u e O f D i a g r a m O b j e c t K e y a n y T y p e z b w N T n L X > < a : K e y > < K e y > L i n k s \ & l t ; C o l u m n s \ S u m   o f   s e a t C a p a c i t y _ a b o v e _ 6 & g t ; - & l t ; M e a s u r e s \ s e a t C a p a c i t y _ a b o v e _ 6 & g t ; < / K e y > < / a : K e y > < a : V a l u e   i : t y p e = " M e a s u r e G r i d V i e w S t a t e I D i a g r a m L i n k " / > < / a : K e y V a l u e O f D i a g r a m O b j e c t K e y a n y T y p e z b w N T n L X > < a : K e y V a l u e O f D i a g r a m O b j e c t K e y a n y T y p e z b w N T n L X > < a : K e y > < K e y > L i n k s \ & l t ; C o l u m n s \ S u m   o f   s e a t C a p a c i t y _ a b o v e _ 6 & g t ; - & l t ; M e a s u r e s \ s e a t C a p a c i t y _ a b o v e _ 6 & g t ; \ C O L U M N < / K e y > < / a : K e y > < a : V a l u e   i : t y p e = " M e a s u r e G r i d V i e w S t a t e I D i a g r a m L i n k E n d p o i n t " / > < / a : K e y V a l u e O f D i a g r a m O b j e c t K e y a n y T y p e z b w N T n L X > < a : K e y V a l u e O f D i a g r a m O b j e c t K e y a n y T y p e z b w N T n L X > < a : K e y > < K e y > L i n k s \ & l t ; C o l u m n s \ S u m   o f   s e a t C a p a c i t y _ a b o v e _ 6 & g t ; - & l t ; M e a s u r e s \ s e a t C a p a c i t y _ a b o v e _ 6 & g t ; \ M E A S U R E < / K e y > < / a : K e y > < a : V a l u e   i : t y p e = " M e a s u r e G r i d V i e w S t a t e I D i a g r a m L i n k E n d p o i n t " / > < / a : K e y V a l u e O f D i a g r a m O b j e c t K e y a n y T y p e z b w N T n L X > < a : K e y V a l u e O f D i a g r a m O b j e c t K e y a n y T y p e z b w N T n L X > < a : K e y > < K e y > L i n k s \ & l t ; C o l u m n s \ S u m   o f   B r a n d _ n e w _ v e h i c l e s & g t ; - & l t ; M e a s u r e s \ B r a n d _ n e w _ v e h i c l e s & g t ; < / K e y > < / a : K e y > < a : V a l u e   i : t y p e = " M e a s u r e G r i d V i e w S t a t e I D i a g r a m L i n k " / > < / a : K e y V a l u e O f D i a g r a m O b j e c t K e y a n y T y p e z b w N T n L X > < a : K e y V a l u e O f D i a g r a m O b j e c t K e y a n y T y p e z b w N T n L X > < a : K e y > < K e y > L i n k s \ & l t ; C o l u m n s \ S u m   o f   B r a n d _ n e w _ v e h i c l e s & g t ; - & l t ; M e a s u r e s \ B r a n d _ n e w _ v e h i c l e s & g t ; \ C O L U M N < / K e y > < / a : K e y > < a : V a l u e   i : t y p e = " M e a s u r e G r i d V i e w S t a t e I D i a g r a m L i n k E n d p o i n t " / > < / a : K e y V a l u e O f D i a g r a m O b j e c t K e y a n y T y p e z b w N T n L X > < a : K e y V a l u e O f D i a g r a m O b j e c t K e y a n y T y p e z b w N T n L X > < a : K e y > < K e y > L i n k s \ & l t ; C o l u m n s \ S u m   o f   B r a n d _ n e w _ v e h i c l e s & g t ; - & l t ; M e a s u r e s \ B r a n d _ n e w _ v e h i c l e s & g t ; \ M E A S U R E < / K e y > < / a : K e y > < a : V a l u e   i : t y p e = " M e a s u r e G r i d V i e w S t a t e I D i a g r a m L i n k E n d p o i n t " / > < / a : K e y V a l u e O f D i a g r a m O b j e c t K e y a n y T y p e z b w N T n L X > < a : K e y V a l u e O f D i a g r a m O b j e c t K e y a n y T y p e z b w N T n L X > < a : K e y > < K e y > L i n k s \ & l t ; C o l u m n s \ S u m   o f   P r e - o w n e d _ v e h i c l e s & g t ; - & l t ; M e a s u r e s \ P r e - o w n e d _ v e h i c l e s & g t ; < / K e y > < / a : K e y > < a : V a l u e   i : t y p e = " M e a s u r e G r i d V i e w S t a t e I D i a g r a m L i n k " / > < / a : K e y V a l u e O f D i a g r a m O b j e c t K e y a n y T y p e z b w N T n L X > < a : K e y V a l u e O f D i a g r a m O b j e c t K e y a n y T y p e z b w N T n L X > < a : K e y > < K e y > L i n k s \ & l t ; C o l u m n s \ S u m   o f   P r e - o w n e d _ v e h i c l e s & g t ; - & l t ; M e a s u r e s \ P r e - o w n e d _ v e h i c l e s & g t ; \ C O L U M N < / K e y > < / a : K e y > < a : V a l u e   i : t y p e = " M e a s u r e G r i d V i e w S t a t e I D i a g r a m L i n k E n d p o i n t " / > < / a : K e y V a l u e O f D i a g r a m O b j e c t K e y a n y T y p e z b w N T n L X > < a : K e y V a l u e O f D i a g r a m O b j e c t K e y a n y T y p e z b w N T n L X > < a : K e y > < K e y > L i n k s \ & l t ; C o l u m n s \ S u m   o f   P r e - o w n e d _ v e h i c l e s & g t ; - & l t ; M e a s u r e s \ P r e - o w n e d _ v e h i c l e s & g t ; \ M E A S U R E < / K e y > < / a : K e y > < a : V a l u e   i : t y p e = " M e a s u r e G r i d V i e w S t a t e I D i a g r a m L i n k E n d p o i n t " / > < / a : K e y V a l u e O f D i a g r a m O b j e c t K e y a n y T y p e z b w N T n L X > < a : K e y V a l u e O f D i a g r a m O b j e c t K e y a n y T y p e z b w N T n L X > < a : K e y > < K e y > L i n k s \ & l t ; C o l u m n s \ S u m   o f   c a t e g o r y _ N o n - T r a n s p o r t & g t ; - & l t ; M e a s u r e s \ c a t e g o r y _ N o n - T r a n s p o r t & g t ; < / K e y > < / a : K e y > < a : V a l u e   i : t y p e = " M e a s u r e G r i d V i e w S t a t e I D i a g r a m L i n k " / > < / a : K e y V a l u e O f D i a g r a m O b j e c t K e y a n y T y p e z b w N T n L X > < a : K e y V a l u e O f D i a g r a m O b j e c t K e y a n y T y p e z b w N T n L X > < a : K e y > < K e y > L i n k s \ & l t ; C o l u m n s \ S u m   o f   c a t e g o r y _ N o n - T r a n s p o r t & g t ; - & l t ; M e a s u r e s \ c a t e g o r y _ N o n - T r a n s p o r t & g t ; \ C O L U M N < / K e y > < / a : K e y > < a : V a l u e   i : t y p e = " M e a s u r e G r i d V i e w S t a t e I D i a g r a m L i n k E n d p o i n t " / > < / a : K e y V a l u e O f D i a g r a m O b j e c t K e y a n y T y p e z b w N T n L X > < a : K e y V a l u e O f D i a g r a m O b j e c t K e y a n y T y p e z b w N T n L X > < a : K e y > < K e y > L i n k s \ & l t ; C o l u m n s \ S u m   o f   c a t e g o r y _ N o n - T r a n s p o r t & g t ; - & l t ; M e a s u r e s \ c a t e g o r y _ N o n - T r a n s p o r t & g t ; \ M E A S U R E < / K e y > < / a : K e y > < a : V a l u e   i : t y p e = " M e a s u r e G r i d V i e w S t a t e I D i a g r a m L i n k E n d p o i n t " / > < / a : K e y V a l u e O f D i a g r a m O b j e c t K e y a n y T y p e z b w N T n L X > < a : K e y V a l u e O f D i a g r a m O b j e c t K e y a n y T y p e z b w N T n L X > < a : K e y > < K e y > L i n k s \ & l t ; C o l u m n s \ S u m   o f   V e h i c l e   s o l d & g t ; - & l t ; M e a s u r e s \ V e h i c l e   s o l d & g t ; < / K e y > < / a : K e y > < a : V a l u e   i : t y p e = " M e a s u r e G r i d V i e w S t a t e I D i a g r a m L i n k " / > < / a : K e y V a l u e O f D i a g r a m O b j e c t K e y a n y T y p e z b w N T n L X > < a : K e y V a l u e O f D i a g r a m O b j e c t K e y a n y T y p e z b w N T n L X > < a : K e y > < K e y > L i n k s \ & l t ; C o l u m n s \ S u m   o f   V e h i c l e   s o l d & g t ; - & l t ; M e a s u r e s \ V e h i c l e   s o l d & g t ; \ C O L U M N < / K e y > < / a : K e y > < a : V a l u e   i : t y p e = " M e a s u r e G r i d V i e w S t a t e I D i a g r a m L i n k E n d p o i n t " / > < / a : K e y V a l u e O f D i a g r a m O b j e c t K e y a n y T y p e z b w N T n L X > < a : K e y V a l u e O f D i a g r a m O b j e c t K e y a n y T y p e z b w N T n L X > < a : K e y > < K e y > L i n k s \ & l t ; C o l u m n s \ S u m   o f   V e h i c l e   s o l d & g t ; - & l t ; M e a s u r e s \ V e h i c l e   s o l d & g t ; \ M E A S U R E < / K e y > < / a : K e y > < a : V a l u e   i : t y p e = " M e a s u r e G r i d V i e w S t a t e I D i a g r a m L i n k E n d p o i n t " / > < / 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 C o l u m n s \ M m m < / K e y > < / D i a g r a m O b j e c t K e y > < D i a g r a m O b j e c t K e y > < K e y > C o l u m n s \ q u a r t e r < / K e y > < / D i a g r a m O b j e c t K e y > < D i a g r a m O b j e c t K e y > < K e y > C o l u m n s \ f i s c a l _ y e a r 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 C o l u m n s \ M m m < / 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 C o l u m n s \ f i s c a l _ y e a r < / K e y > < / a : K e y > < a : V a l u e   i : t y p e = " M e a s u r e G r i d N o d e V i e w S t a t e " > < C o l u m n > 3 < / C o l u m n > < L a y e d O u t > t r u e < / L a y e d O u t > < / a : V a l u e > < / a : K e y V a l u e O f D i a g r a m O b j e c t K e y a n y T y p e z b w N T n L X > < / V i e w S t a t e s > < / D i a g r a m M a n a g e r . S e r i a l i z a b l e D i a g r a m > < D i a g r a m M a n a g e r . S e r i a l i z a b l e D i a g r a m > < A d a p t e r   i : t y p e = " M e a s u r e D i a g r a m S a n d b o x A d a p t e r " > < T a b l e N a m e > F a c t _ T S I p a s s 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 F a c t _ T S I p a s s 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 i n v e s t m e n t   i n   c r < / K e y > < / D i a g r a m O b j e c t K e y > < D i a g r a m O b j e c t K e y > < K e y > M e a s u r e s \ S u m   o f   i n v e s t m e n t   i n   c r \ T a g I n f o \ F o r m u l a < / K e y > < / D i a g r a m O b j e c t K e y > < D i a g r a m O b j e c t K e y > < K e y > M e a s u r e s \ S u m   o f   i n v e s t m e n t   i n   c r \ T a g I n f o \ V a l u e < / K e y > < / D i a g r a m O b j e c t K e y > < D i a g r a m O b j e c t K e y > < K e y > M e a s u r e s \ S u m   o f   n u m b e r _ o f _ e m p l o y e e s < / K e y > < / D i a g r a m O b j e c t K e y > < D i a g r a m O b j e c t K e y > < K e y > M e a s u r e s \ S u m   o f   n u m b e r _ o f _ e m p l o y e e s \ T a g I n f o \ F o r m u l a < / K e y > < / D i a g r a m O b j e c t K e y > < D i a g r a m O b j e c t K e y > < K e y > M e a s u r e s \ S u m   o f   n u m b e r _ o f _ e m p l o y e e s \ T a g I n f o \ V a l u e < / K e y > < / D i a g r a m O b j e c t K e y > < D i a g r a m O b j e c t K e y > < K e y > M e a s u r e s \ N e t _ I n v e s t m e n t t p < / K e y > < / D i a g r a m O b j e c t K e y > < D i a g r a m O b j e c t K e y > < K e y > M e a s u r e s \ N e t _ I n v e s t m e n t t p \ T a g I n f o \ F o r m u l a < / K e y > < / D i a g r a m O b j e c t K e y > < D i a g r a m O b j e c t K e y > < K e y > M e a s u r e s \ N e t _ I n v e s t m e n t t p \ T a g I n f o \ V a l u e < / K e y > < / D i a g r a m O b j e c t K e y > < D i a g r a m O b j e c t K e y > < K e y > M e a s u r e s \ N e t i n v e s t 2 0 1 9 < / K e y > < / D i a g r a m O b j e c t K e y > < D i a g r a m O b j e c t K e y > < K e y > M e a s u r e s \ N e t i n v e s t 2 0 1 9 \ T a g I n f o \ F o r m u l a < / K e y > < / D i a g r a m O b j e c t K e y > < D i a g r a m O b j e c t K e y > < K e y > M e a s u r e s \ N e t i n v e s t 2 0 1 9 \ T a g I n f o \ V a l u e < / K e y > < / D i a g r a m O b j e c t K e y > < D i a g r a m O b j e c t K e y > < K e y > M e a s u r e s \ N e t i n v e s t 2 0 2 0 < / K e y > < / D i a g r a m O b j e c t K e y > < D i a g r a m O b j e c t K e y > < K e y > M e a s u r e s \ N e t i n v e s t 2 0 2 0 \ T a g I n f o \ F o r m u l a < / K e y > < / D i a g r a m O b j e c t K e y > < D i a g r a m O b j e c t K e y > < K e y > M e a s u r e s \ N e t i n v e s t 2 0 2 0 \ T a g I n f o \ V a l u e < / K e y > < / D i a g r a m O b j e c t K e y > < D i a g r a m O b j e c t K e y > < K e y > M e a s u r e s \ N e t i n v e s t 2 0 2 1 < / K e y > < / D i a g r a m O b j e c t K e y > < D i a g r a m O b j e c t K e y > < K e y > M e a s u r e s \ N e t i n v e s t 2 0 2 1 \ T a g I n f o \ F o r m u l a < / K e y > < / D i a g r a m O b j e c t K e y > < D i a g r a m O b j e c t K e y > < K e y > M e a s u r e s \ N e t i n v e s t 2 0 2 1 \ T a g I n f o \ V a l u e < / K e y > < / D i a g r a m O b j e c t K e y > < D i a g r a m O b j e c t K e y > < K e y > M e a s u r e s \ N e t i n v e s t 2 0 2 2 < / K e y > < / D i a g r a m O b j e c t K e y > < D i a g r a m O b j e c t K e y > < K e y > M e a s u r e s \ N e t i n v e s t 2 0 2 2 \ T a g I n f o \ F o r m u l a < / K e y > < / D i a g r a m O b j e c t K e y > < D i a g r a m O b j e c t K e y > < K e y > M e a s u r e s \ N e t i n v e s t 2 0 2 2 \ T a g I n f o \ V a l u e < / K e y > < / D i a g r a m O b j e c t K e y > < D i a g r a m O b j e c t K e y > < K e y > M e a s u r e s \ i n v e s t 2 0 1 9 & a m p ; 2 2 < / K e y > < / D i a g r a m O b j e c t K e y > < D i a g r a m O b j e c t K e y > < K e y > M e a s u r e s \ i n v e s t 2 0 1 9 & a m p ; 2 2 \ T a g I n f o \ F o r m u l a < / K e y > < / D i a g r a m O b j e c t K e y > < D i a g r a m O b j e c t K e y > < K e y > M e a s u r e s \ i n v e s t 2 0 1 9 & a m p ; 2 2 \ T a g I n f o \ V a l u e < / K e y > < / D i a g r a m O b j e c t K e y > < D i a g r a m O b j e c t K e y > < K e y > C o l u m n s \ d i s t _ c o d e < / K e y > < / D i a g r a m O b j e c t K e y > < D i a g r a m O b j e c t K e y > < K e y > C o l u m n s \ d i s t r i c t < / K e y > < / D i a g r a m O b j e c t K e y > < D i a g r a m O b j e c t K e y > < K e y > C o l u m n s \ m o n t h < / K e y > < / D i a g r a m O b j e c t K e y > < D i a g r a m O b j e c t K e y > < K e y > C o l u m n s \ M o n t h   N a m e < / K e y > < / D i a g r a m O b j e c t K e y > < D i a g r a m O b j e c t K e y > < K e y > C o l u m n s \ F Y t p a s s < / K e y > < / D i a g r a m O b j e c t K e y > < D i a g r a m O b j e c t K e y > < K e y > C o l u m n s \ S t a r t   o f   M o n t h < / K e y > < / D i a g r a m O b j e c t K e y > < D i a g r a m O b j e c t K e y > < K e y > C o l u m n s \ s e c t o r < / K e y > < / D i a g r a m O b j e c t K e y > < D i a g r a m O b j e c t K e y > < K e y > C o l u m n s \ i n v e s t m e n t   i n   c r < / K e y > < / D i a g r a m O b j e c t K e y > < D i a g r a m O b j e c t K e y > < K e y > C o l u m n s \ n u m b e r _ o f _ e m p l o y e e s < / K e y > < / D i a g r a m O b j e c t K e y > < D i a g r a m O b j e c t K e y > < K e y > L i n k s \ & l t ; C o l u m n s \ S u m   o f   i n v e s t m e n t   i n   c r & g t ; - & l t ; M e a s u r e s \ i n v e s t m e n t   i n   c r & g t ; < / K e y > < / D i a g r a m O b j e c t K e y > < D i a g r a m O b j e c t K e y > < K e y > L i n k s \ & l t ; C o l u m n s \ S u m   o f   i n v e s t m e n t   i n   c r & g t ; - & l t ; M e a s u r e s \ i n v e s t m e n t   i n   c r & g t ; \ C O L U M N < / K e y > < / D i a g r a m O b j e c t K e y > < D i a g r a m O b j e c t K e y > < K e y > L i n k s \ & l t ; C o l u m n s \ S u m   o f   i n v e s t m e n t   i n   c r & g t ; - & l t ; M e a s u r e s \ i n v e s t m e n t   i n   c r & g t ; \ M E A S U R E < / K e y > < / D i a g r a m O b j e c t K e y > < D i a g r a m O b j e c t K e y > < K e y > L i n k s \ & l t ; C o l u m n s \ S u m   o f   n u m b e r _ o f _ e m p l o y e e s & g t ; - & l t ; M e a s u r e s \ n u m b e r _ o f _ e m p l o y e e s & g t ; < / K e y > < / D i a g r a m O b j e c t K e y > < D i a g r a m O b j e c t K e y > < K e y > L i n k s \ & l t ; C o l u m n s \ S u m   o f   n u m b e r _ o f _ e m p l o y e e s & g t ; - & l t ; M e a s u r e s \ n u m b e r _ o f _ e m p l o y e e s & g t ; \ C O L U M N < / K e y > < / D i a g r a m O b j e c t K e y > < D i a g r a m O b j e c t K e y > < K e y > L i n k s \ & l t ; C o l u m n s \ S u m   o f   n u m b e r _ o f _ e m p l o y e e s & g t ; - & l t ; M e a s u r e s \ n u m b e r _ o f _ e m p l o y e e s & g t ; \ M E A S U R E 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 i n v e s t m e n t   i n   c r < / K e y > < / a : K e y > < a : V a l u e   i : t y p e = " M e a s u r e G r i d N o d e V i e w S t a t e " > < C o l u m n > 7 < / C o l u m n > < L a y e d O u t > t r u e < / L a y e d O u t > < W a s U I I n v i s i b l e > t r u e < / W a s U I I n v i s i b l e > < / a : V a l u e > < / a : K e y V a l u e O f D i a g r a m O b j e c t K e y a n y T y p e z b w N T n L X > < a : K e y V a l u e O f D i a g r a m O b j e c t K e y a n y T y p e z b w N T n L X > < a : K e y > < K e y > M e a s u r e s \ S u m   o f   i n v e s t m e n t   i n   c r \ T a g I n f o \ F o r m u l a < / K e y > < / a : K e y > < a : V a l u e   i : t y p e = " M e a s u r e G r i d V i e w S t a t e I D i a g r a m T a g A d d i t i o n a l I n f o " / > < / a : K e y V a l u e O f D i a g r a m O b j e c t K e y a n y T y p e z b w N T n L X > < a : K e y V a l u e O f D i a g r a m O b j e c t K e y a n y T y p e z b w N T n L X > < a : K e y > < K e y > M e a s u r e s \ S u m   o f   i n v e s t m e n t   i n   c r \ T a g I n f o \ V a l u e < / K e y > < / a : K e y > < a : V a l u e   i : t y p e = " M e a s u r e G r i d V i e w S t a t e I D i a g r a m T a g A d d i t i o n a l I n f o " / > < / a : K e y V a l u e O f D i a g r a m O b j e c t K e y a n y T y p e z b w N T n L X > < a : K e y V a l u e O f D i a g r a m O b j e c t K e y a n y T y p e z b w N T n L X > < a : K e y > < K e y > M e a s u r e s \ S u m   o f   n u m b e r _ o f _ e m p l o y e e s < / K e y > < / a : K e y > < a : V a l u e   i : t y p e = " M e a s u r e G r i d N o d e V i e w S t a t e " > < C o l u m n > 8 < / C o l u m n > < L a y e d O u t > t r u e < / L a y e d O u t > < W a s U I I n v i s i b l e > t r u e < / W a s U I I n v i s i b l e > < / a : V a l u e > < / a : K e y V a l u e O f D i a g r a m O b j e c t K e y a n y T y p e z b w N T n L X > < a : K e y V a l u e O f D i a g r a m O b j e c t K e y a n y T y p e z b w N T n L X > < a : K e y > < K e y > M e a s u r e s \ S u m   o f   n u m b e r _ o f _ e m p l o y e e s \ T a g I n f o \ F o r m u l a < / K e y > < / a : K e y > < a : V a l u e   i : t y p e = " M e a s u r e G r i d V i e w S t a t e I D i a g r a m T a g A d d i t i o n a l I n f o " / > < / a : K e y V a l u e O f D i a g r a m O b j e c t K e y a n y T y p e z b w N T n L X > < a : K e y V a l u e O f D i a g r a m O b j e c t K e y a n y T y p e z b w N T n L X > < a : K e y > < K e y > M e a s u r e s \ S u m   o f   n u m b e r _ o f _ e m p l o y e e s \ T a g I n f o \ V a l u e < / K e y > < / a : K e y > < a : V a l u e   i : t y p e = " M e a s u r e G r i d V i e w S t a t e I D i a g r a m T a g A d d i t i o n a l I n f o " / > < / a : K e y V a l u e O f D i a g r a m O b j e c t K e y a n y T y p e z b w N T n L X > < a : K e y V a l u e O f D i a g r a m O b j e c t K e y a n y T y p e z b w N T n L X > < a : K e y > < K e y > M e a s u r e s \ N e t _ I n v e s t m e n t t p < / K e y > < / a : K e y > < a : V a l u e   i : t y p e = " M e a s u r e G r i d N o d e V i e w S t a t e " > < L a y e d O u t > t r u e < / L a y e d O u t > < / a : V a l u e > < / a : K e y V a l u e O f D i a g r a m O b j e c t K e y a n y T y p e z b w N T n L X > < a : K e y V a l u e O f D i a g r a m O b j e c t K e y a n y T y p e z b w N T n L X > < a : K e y > < K e y > M e a s u r e s \ N e t _ I n v e s t m e n t t p \ T a g I n f o \ F o r m u l a < / K e y > < / a : K e y > < a : V a l u e   i : t y p e = " M e a s u r e G r i d V i e w S t a t e I D i a g r a m T a g A d d i t i o n a l I n f o " / > < / a : K e y V a l u e O f D i a g r a m O b j e c t K e y a n y T y p e z b w N T n L X > < a : K e y V a l u e O f D i a g r a m O b j e c t K e y a n y T y p e z b w N T n L X > < a : K e y > < K e y > M e a s u r e s \ N e t _ I n v e s t m e n t t p \ T a g I n f o \ V a l u e < / K e y > < / a : K e y > < a : V a l u e   i : t y p e = " M e a s u r e G r i d V i e w S t a t e I D i a g r a m T a g A d d i t i o n a l I n f o " / > < / a : K e y V a l u e O f D i a g r a m O b j e c t K e y a n y T y p e z b w N T n L X > < a : K e y V a l u e O f D i a g r a m O b j e c t K e y a n y T y p e z b w N T n L X > < a : K e y > < K e y > M e a s u r e s \ N e t i n v e s t 2 0 1 9 < / K e y > < / a : K e y > < a : V a l u e   i : t y p e = " M e a s u r e G r i d N o d e V i e w S t a t e " > < L a y e d O u t > t r u e < / L a y e d O u t > < R o w > 1 < / R o w > < / a : V a l u e > < / a : K e y V a l u e O f D i a g r a m O b j e c t K e y a n y T y p e z b w N T n L X > < a : K e y V a l u e O f D i a g r a m O b j e c t K e y a n y T y p e z b w N T n L X > < a : K e y > < K e y > M e a s u r e s \ N e t i n v e s t 2 0 1 9 \ T a g I n f o \ F o r m u l a < / K e y > < / a : K e y > < a : V a l u e   i : t y p e = " M e a s u r e G r i d V i e w S t a t e I D i a g r a m T a g A d d i t i o n a l I n f o " / > < / a : K e y V a l u e O f D i a g r a m O b j e c t K e y a n y T y p e z b w N T n L X > < a : K e y V a l u e O f D i a g r a m O b j e c t K e y a n y T y p e z b w N T n L X > < a : K e y > < K e y > M e a s u r e s \ N e t i n v e s t 2 0 1 9 \ T a g I n f o \ V a l u e < / K e y > < / a : K e y > < a : V a l u e   i : t y p e = " M e a s u r e G r i d V i e w S t a t e I D i a g r a m T a g A d d i t i o n a l I n f o " / > < / a : K e y V a l u e O f D i a g r a m O b j e c t K e y a n y T y p e z b w N T n L X > < a : K e y V a l u e O f D i a g r a m O b j e c t K e y a n y T y p e z b w N T n L X > < a : K e y > < K e y > M e a s u r e s \ N e t i n v e s t 2 0 2 0 < / K e y > < / a : K e y > < a : V a l u e   i : t y p e = " M e a s u r e G r i d N o d e V i e w S t a t e " > < L a y e d O u t > t r u e < / L a y e d O u t > < R o w > 2 < / R o w > < / a : V a l u e > < / a : K e y V a l u e O f D i a g r a m O b j e c t K e y a n y T y p e z b w N T n L X > < a : K e y V a l u e O f D i a g r a m O b j e c t K e y a n y T y p e z b w N T n L X > < a : K e y > < K e y > M e a s u r e s \ N e t i n v e s t 2 0 2 0 \ T a g I n f o \ F o r m u l a < / K e y > < / a : K e y > < a : V a l u e   i : t y p e = " M e a s u r e G r i d V i e w S t a t e I D i a g r a m T a g A d d i t i o n a l I n f o " / > < / a : K e y V a l u e O f D i a g r a m O b j e c t K e y a n y T y p e z b w N T n L X > < a : K e y V a l u e O f D i a g r a m O b j e c t K e y a n y T y p e z b w N T n L X > < a : K e y > < K e y > M e a s u r e s \ N e t i n v e s t 2 0 2 0 \ T a g I n f o \ V a l u e < / K e y > < / a : K e y > < a : V a l u e   i : t y p e = " M e a s u r e G r i d V i e w S t a t e I D i a g r a m T a g A d d i t i o n a l I n f o " / > < / a : K e y V a l u e O f D i a g r a m O b j e c t K e y a n y T y p e z b w N T n L X > < a : K e y V a l u e O f D i a g r a m O b j e c t K e y a n y T y p e z b w N T n L X > < a : K e y > < K e y > M e a s u r e s \ N e t i n v e s t 2 0 2 1 < / K e y > < / a : K e y > < a : V a l u e   i : t y p e = " M e a s u r e G r i d N o d e V i e w S t a t e " > < L a y e d O u t > t r u e < / L a y e d O u t > < R o w > 3 < / R o w > < / a : V a l u e > < / a : K e y V a l u e O f D i a g r a m O b j e c t K e y a n y T y p e z b w N T n L X > < a : K e y V a l u e O f D i a g r a m O b j e c t K e y a n y T y p e z b w N T n L X > < a : K e y > < K e y > M e a s u r e s \ N e t i n v e s t 2 0 2 1 \ T a g I n f o \ F o r m u l a < / K e y > < / a : K e y > < a : V a l u e   i : t y p e = " M e a s u r e G r i d V i e w S t a t e I D i a g r a m T a g A d d i t i o n a l I n f o " / > < / a : K e y V a l u e O f D i a g r a m O b j e c t K e y a n y T y p e z b w N T n L X > < a : K e y V a l u e O f D i a g r a m O b j e c t K e y a n y T y p e z b w N T n L X > < a : K e y > < K e y > M e a s u r e s \ N e t i n v e s t 2 0 2 1 \ T a g I n f o \ V a l u e < / K e y > < / a : K e y > < a : V a l u e   i : t y p e = " M e a s u r e G r i d V i e w S t a t e I D i a g r a m T a g A d d i t i o n a l I n f o " / > < / a : K e y V a l u e O f D i a g r a m O b j e c t K e y a n y T y p e z b w N T n L X > < a : K e y V a l u e O f D i a g r a m O b j e c t K e y a n y T y p e z b w N T n L X > < a : K e y > < K e y > M e a s u r e s \ N e t i n v e s t 2 0 2 2 < / K e y > < / a : K e y > < a : V a l u e   i : t y p e = " M e a s u r e G r i d N o d e V i e w S t a t e " > < L a y e d O u t > t r u e < / L a y e d O u t > < R o w > 4 < / R o w > < / a : V a l u e > < / a : K e y V a l u e O f D i a g r a m O b j e c t K e y a n y T y p e z b w N T n L X > < a : K e y V a l u e O f D i a g r a m O b j e c t K e y a n y T y p e z b w N T n L X > < a : K e y > < K e y > M e a s u r e s \ N e t i n v e s t 2 0 2 2 \ T a g I n f o \ F o r m u l a < / K e y > < / a : K e y > < a : V a l u e   i : t y p e = " M e a s u r e G r i d V i e w S t a t e I D i a g r a m T a g A d d i t i o n a l I n f o " / > < / a : K e y V a l u e O f D i a g r a m O b j e c t K e y a n y T y p e z b w N T n L X > < a : K e y V a l u e O f D i a g r a m O b j e c t K e y a n y T y p e z b w N T n L X > < a : K e y > < K e y > M e a s u r e s \ N e t i n v e s t 2 0 2 2 \ T a g I n f o \ V a l u e < / K e y > < / a : K e y > < a : V a l u e   i : t y p e = " M e a s u r e G r i d V i e w S t a t e I D i a g r a m T a g A d d i t i o n a l I n f o " / > < / a : K e y V a l u e O f D i a g r a m O b j e c t K e y a n y T y p e z b w N T n L X > < a : K e y V a l u e O f D i a g r a m O b j e c t K e y a n y T y p e z b w N T n L X > < a : K e y > < K e y > M e a s u r e s \ i n v e s t 2 0 1 9 & a m p ; 2 2 < / K e y > < / a : K e y > < a : V a l u e   i : t y p e = " M e a s u r e G r i d N o d e V i e w S t a t e " > < L a y e d O u t > t r u e < / L a y e d O u t > < R o w > 5 < / R o w > < / a : V a l u e > < / a : K e y V a l u e O f D i a g r a m O b j e c t K e y a n y T y p e z b w N T n L X > < a : K e y V a l u e O f D i a g r a m O b j e c t K e y a n y T y p e z b w N T n L X > < a : K e y > < K e y > M e a s u r e s \ i n v e s t 2 0 1 9 & a m p ; 2 2 \ T a g I n f o \ F o r m u l a < / K e y > < / a : K e y > < a : V a l u e   i : t y p e = " M e a s u r e G r i d V i e w S t a t e I D i a g r a m T a g A d d i t i o n a l I n f o " / > < / a : K e y V a l u e O f D i a g r a m O b j e c t K e y a n y T y p e z b w N T n L X > < a : K e y V a l u e O f D i a g r a m O b j e c t K e y a n y T y p e z b w N T n L X > < a : K e y > < K e y > M e a s u r e s \ i n v e s t 2 0 1 9 & a m p ; 2 2 \ T a g I n f o \ V a l u e < / K e y > < / a : K e y > < a : V a l u e   i : t y p e = " M e a s u r e G r i d V i e w S t a t e I D i a g r a m T a g A d d i t i o n a l I n f o " / > < / a : K e y V a l u e O f D i a g r a m O b j e c t K e y a n y T y p e z b w N T n L X > < a : K e y V a l u e O f D i a g r a m O b j e c t K e y a n y T y p e z b w N T n L X > < a : K e y > < K e y > C o l u m n s \ d i s t _ c o d e < / K e y > < / a : K e y > < a : V a l u e   i : t y p e = " M e a s u r e G r i d N o d e V i e w S t a t e " > < L a y e d O u t > t r u e < / L a y e d O u t > < / a : V a l u e > < / a : K e y V a l u e O f D i a g r a m O b j e c t K e y a n y T y p e z b w N T n L X > < a : K e y V a l u e O f D i a g r a m O b j e c t K e y a n y T y p e z b w N T n L X > < a : K e y > < K e y > C o l u m n s \ d i s t r i c t < / 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 C o l u m n s \ F Y t p a s s < / K e y > < / a : K e y > < a : V a l u e   i : t y p e = " M e a s u r e G r i d N o d e V i e w S t a t e " > < C o l u m n > 4 < / C o l u m n > < L a y e d O u t > t r u e < / L a y e d O u t > < / a : V a l u e > < / a : K e y V a l u e O f D i a g r a m O b j e c t K e y a n y T y p e z b w N T n L X > < a : K e y V a l u e O f D i a g r a m O b j e c t K e y a n y T y p e z b w N T n L X > < a : K e y > < K e y > C o l u m n s \ S t a r t   o f   M o n t h < / K e y > < / a : K e y > < a : V a l u e   i : t y p e = " M e a s u r e G r i d N o d e V i e w S t a t e " > < C o l u m n > 5 < / C o l u m n > < L a y e d O u t > t r u e < / L a y e d O u t > < / a : V a l u e > < / a : K e y V a l u e O f D i a g r a m O b j e c t K e y a n y T y p e z b w N T n L X > < a : K e y V a l u e O f D i a g r a m O b j e c t K e y a n y T y p e z b w N T n L X > < a : K e y > < K e y > C o l u m n s \ s e c t o r < / K e y > < / a : K e y > < a : V a l u e   i : t y p e = " M e a s u r e G r i d N o d e V i e w S t a t e " > < C o l u m n > 6 < / C o l u m n > < L a y e d O u t > t r u e < / L a y e d O u t > < / a : V a l u e > < / a : K e y V a l u e O f D i a g r a m O b j e c t K e y a n y T y p e z b w N T n L X > < a : K e y V a l u e O f D i a g r a m O b j e c t K e y a n y T y p e z b w N T n L X > < a : K e y > < K e y > C o l u m n s \ i n v e s t m e n t   i n   c r < / K e y > < / a : K e y > < a : V a l u e   i : t y p e = " M e a s u r e G r i d N o d e V i e w S t a t e " > < C o l u m n > 7 < / C o l u m n > < L a y e d O u t > t r u e < / L a y e d O u t > < / a : V a l u e > < / a : K e y V a l u e O f D i a g r a m O b j e c t K e y a n y T y p e z b w N T n L X > < a : K e y V a l u e O f D i a g r a m O b j e c t K e y a n y T y p e z b w N T n L X > < a : K e y > < K e y > C o l u m n s \ n u m b e r _ o f _ e m p l o y e e s < / K e y > < / a : K e y > < a : V a l u e   i : t y p e = " M e a s u r e G r i d N o d e V i e w S t a t e " > < C o l u m n > 8 < / C o l u m n > < L a y e d O u t > t r u e < / L a y e d O u t > < / a : V a l u e > < / a : K e y V a l u e O f D i a g r a m O b j e c t K e y a n y T y p e z b w N T n L X > < a : K e y V a l u e O f D i a g r a m O b j e c t K e y a n y T y p e z b w N T n L X > < a : K e y > < K e y > L i n k s \ & l t ; C o l u m n s \ S u m   o f   i n v e s t m e n t   i n   c r & g t ; - & l t ; M e a s u r e s \ i n v e s t m e n t   i n   c r & g t ; < / K e y > < / a : K e y > < a : V a l u e   i : t y p e = " M e a s u r e G r i d V i e w S t a t e I D i a g r a m L i n k " / > < / a : K e y V a l u e O f D i a g r a m O b j e c t K e y a n y T y p e z b w N T n L X > < a : K e y V a l u e O f D i a g r a m O b j e c t K e y a n y T y p e z b w N T n L X > < a : K e y > < K e y > L i n k s \ & l t ; C o l u m n s \ S u m   o f   i n v e s t m e n t   i n   c r & g t ; - & l t ; M e a s u r e s \ i n v e s t m e n t   i n   c r & g t ; \ C O L U M N < / K e y > < / a : K e y > < a : V a l u e   i : t y p e = " M e a s u r e G r i d V i e w S t a t e I D i a g r a m L i n k E n d p o i n t " / > < / a : K e y V a l u e O f D i a g r a m O b j e c t K e y a n y T y p e z b w N T n L X > < a : K e y V a l u e O f D i a g r a m O b j e c t K e y a n y T y p e z b w N T n L X > < a : K e y > < K e y > L i n k s \ & l t ; C o l u m n s \ S u m   o f   i n v e s t m e n t   i n   c r & g t ; - & l t ; M e a s u r e s \ i n v e s t m e n t   i n   c r & g t ; \ M E A S U R E < / K e y > < / a : K e y > < a : V a l u e   i : t y p e = " M e a s u r e G r i d V i e w S t a t e I D i a g r a m L i n k E n d p o i n t " / > < / a : K e y V a l u e O f D i a g r a m O b j e c t K e y a n y T y p e z b w N T n L X > < a : K e y V a l u e O f D i a g r a m O b j e c t K e y a n y T y p e z b w N T n L X > < a : K e y > < K e y > L i n k s \ & l t ; C o l u m n s \ S u m   o f   n u m b e r _ o f _ e m p l o y e e s & g t ; - & l t ; M e a s u r e s \ n u m b e r _ o f _ e m p l o y e e s & g t ; < / K e y > < / a : K e y > < a : V a l u e   i : t y p e = " M e a s u r e G r i d V i e w S t a t e I D i a g r a m L i n k " / > < / a : K e y V a l u e O f D i a g r a m O b j e c t K e y a n y T y p e z b w N T n L X > < a : K e y V a l u e O f D i a g r a m O b j e c t K e y a n y T y p e z b w N T n L X > < a : K e y > < K e y > L i n k s \ & l t ; C o l u m n s \ S u m   o f   n u m b e r _ o f _ e m p l o y e e s & g t ; - & l t ; M e a s u r e s \ n u m b e r _ o f _ e m p l o y e e s & g t ; \ C O L U M N < / K e y > < / a : K e y > < a : V a l u e   i : t y p e = " M e a s u r e G r i d V i e w S t a t e I D i a g r a m L i n k E n d p o i n t " / > < / a : K e y V a l u e O f D i a g r a m O b j e c t K e y a n y T y p e z b w N T n L X > < a : K e y V a l u e O f D i a g r a m O b j e c t K e y a n y T y p e z b w N T n L X > < a : K e y > < K e y > L i n k s \ & l t ; C o l u m n s \ S u m   o f   n u m b e r _ o f _ e m p l o y e e s & g t ; - & l t ; M e a s u r e s \ n u m b e r _ o f _ e m p l o y e e s & g t ; \ M E A S U R E 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 T a g s \ T a b l e s \ & l t ; T a b l e s \ D i m _ D i s t r i c t & g t ; < / K e y > < / D i a g r a m O b j e c t K e y > < D i a g r a m O b j e c t K e y > < K e y > D y n a m i c   T a g s \ T a b l e s \ & l t ; T a b l e s \ F a c t _ S t a m p & g t ; < / K e y > < / D i a g r a m O b j e c t K e y > < D i a g r a m O b j e c t K e y > < K e y > D y n a m i c   T a g s \ T a b l e s \ & l t ; T a b l e s \ F a c t _ T r a n s p o r t & g t ; < / K e y > < / D i a g r a m O b j e c t K e y > < D i a g r a m O b j e c t K e y > < K e y > D y n a m i c   T a g s \ T a b l e s \ & l t ; T a b l e s \ F a c t _ T S I p a s s & g t ; < / K e y > < / D i a g r a m O b j e c t K e y > < D i a g r a m O b j e c t K e y > < K e y > T a b l e s \ D i m _ D a t e < / K e y > < / D i a g r a m O b j e c t K e y > < D i a g r a m O b j e c t K e y > < K e y > T a b l e s \ D i m _ D a t e \ C o l u m n s \ m o n t h < / K e y > < / D i a g r a m O b j e c t K e y > < D i a g r a m O b j e c t K e y > < K e y > T a b l e s \ D i m _ D a t e \ C o l u m n s \ M m m < / K e y > < / D i a g r a m O b j e c t K e y > < D i a g r a m O b j e c t K e y > < K e y > T a b l e s \ D i m _ D a t e \ C o l u m n s \ q u a r t e r < / K e y > < / D i a g r a m O b j e c t K e y > < D i a g r a m O b j e c t K e y > < K e y > T a b l e s \ D i m _ D a t e \ C o l u m n s \ f i s c a l _ y e a r < / K e y > < / D i a g r a m O b j e c t K e y > < D i a g r a m O b j e c t K e y > < K e y > T a b l e s \ D i m _ D i s t r i c t < / K e y > < / D i a g r a m O b j e c t K e y > < D i a g r a m O b j e c t K e y > < K e y > T a b l e s \ D i m _ D i s t r i c t \ C o l u m n s \ d i s t _ c o d e < / K e y > < / D i a g r a m O b j e c t K e y > < D i a g r a m O b j e c t K e y > < K e y > T a b l e s \ D i m _ D i s t r i c t \ C o l u m n s \ d i s t r i c t < / K e y > < / D i a g r a m O b j e c t K e y > < D i a g r a m O b j e c t K e y > < K e y > T a b l e s \ F a c t _ S t a m p < / K e y > < / D i a g r a m O b j e c t K e y > < D i a g r a m O b j e c t K e y > < K e y > T a b l e s \ F a c t _ S t a m p \ C o l u m n s \ d i s t _ c o d e < / K e y > < / D i a g r a m O b j e c t K e y > < D i a g r a m O b j e c t K e y > < K e y > T a b l e s \ F a c t _ S t a m p \ C o l u m n s \ d i s t r i c t < / K e y > < / D i a g r a m O b j e c t K e y > < D i a g r a m O b j e c t K e y > < K e y > T a b l e s \ F a c t _ S t a m p \ C o l u m n s \ m o n t h < / K e y > < / D i a g r a m O b j e c t K e y > < D i a g r a m O b j e c t K e y > < K e y > T a b l e s \ F a c t _ S t a m p \ C o l u m n s \ M o n t h   N a m e < / K e y > < / D i a g r a m O b j e c t K e y > < D i a g r a m O b j e c t K e y > < K e y > T a b l e s \ F a c t _ S t a m p \ C o l u m n s \ F Y < / K e y > < / D i a g r a m O b j e c t K e y > < D i a g r a m O b j e c t K e y > < K e y > T a b l e s \ F a c t _ S t a m p \ C o l u m n s \ d o c u m e n t s _ r e g i s t e r e d _ c n t < / K e y > < / D i a g r a m O b j e c t K e y > < D i a g r a m O b j e c t K e y > < K e y > T a b l e s \ F a c t _ S t a m p \ C o l u m n s \ d o c u m e n t s _ r e g i s t e r e d _ r e v < / K e y > < / D i a g r a m O b j e c t K e y > < D i a g r a m O b j e c t K e y > < K e y > T a b l e s \ F a c t _ S t a m p \ C o l u m n s \ e s t a m p s _ c h a l l a n s _ c n t < / K e y > < / D i a g r a m O b j e c t K e y > < D i a g r a m O b j e c t K e y > < K e y > T a b l e s \ F a c t _ S t a m p \ C o l u m n s \ e s t a m p s _ c h a l l a n s _ r e v < / K e y > < / D i a g r a m O b j e c t K e y > < D i a g r a m O b j e c t K e y > < K e y > T a b l e s \ F a c t _ S t a m p \ C o l u m n s \ T o t a l   C o u n t < / K e y > < / D i a g r a m O b j e c t K e y > < D i a g r a m O b j e c t K e y > < K e y > T a b l e s \ F a c t _ S t a m p \ C o l u m n s \ T o t a l   R e v e n u e < / K e y > < / D i a g r a m O b j e c t K e y > < D i a g r a m O b j e c t K e y > < K e y > T a b l e s \ F a c t _ S t a m p \ C o l u m n s \ S e g m e n t < / K e y > < / D i a g r a m O b j e c t K e y > < D i a g r a m O b j e c t K e y > < K e y > T a b l e s \ F a c t _ S t a m p \ M e a s u r e s \ C o u n t   o f   T o t a l   R e v e n u e < / K e y > < / D i a g r a m O b j e c t K e y > < D i a g r a m O b j e c t K e y > < K e y > T a b l e s \ F a c t _ S t a m p \ C o u n t   o f   T o t a l   R e v e n u e \ A d d i t i o n a l   I n f o \ I m p l i c i t   M e a s u r e < / K e y > < / D i a g r a m O b j e c t K e y > < D i a g r a m O b j e c t K e y > < K e y > T a b l e s \ F a c t _ S t a m p \ M e a s u r e s \ S u m   o f   d o c u m e n t s _ r e g i s t e r e d _ c n t < / K e y > < / D i a g r a m O b j e c t K e y > < D i a g r a m O b j e c t K e y > < K e y > T a b l e s \ F a c t _ S t a m p \ S u m   o f   d o c u m e n t s _ r e g i s t e r e d _ c n t \ A d d i t i o n a l   I n f o \ I m p l i c i t   M e a s u r e < / K e y > < / D i a g r a m O b j e c t K e y > < D i a g r a m O b j e c t K e y > < K e y > T a b l e s \ F a c t _ S t a m p \ M e a s u r e s \ S u m   o f   d o c u m e n t s _ r e g i s t e r e d _ r e v < / K e y > < / D i a g r a m O b j e c t K e y > < D i a g r a m O b j e c t K e y > < K e y > T a b l e s \ F a c t _ S t a m p \ S u m   o f   d o c u m e n t s _ r e g i s t e r e d _ r e v \ A d d i t i o n a l   I n f o \ I m p l i c i t   M e a s u r e < / K e y > < / D i a g r a m O b j e c t K e y > < D i a g r a m O b j e c t K e y > < K e y > T a b l e s \ F a c t _ S t a m p \ M e a s u r e s \ S u m   o f   e s t a m p s _ c h a l l a n s _ c n t < / K e y > < / D i a g r a m O b j e c t K e y > < D i a g r a m O b j e c t K e y > < K e y > T a b l e s \ F a c t _ S t a m p \ S u m   o f   e s t a m p s _ c h a l l a n s _ c n t \ A d d i t i o n a l   I n f o \ I m p l i c i t   M e a s u r e < / K e y > < / D i a g r a m O b j e c t K e y > < D i a g r a m O b j e c t K e y > < K e y > T a b l e s \ F a c t _ S t a m p \ M e a s u r e s \ N e t _ D o c _ R e v e n u e < / K e y > < / D i a g r a m O b j e c t K e y > < D i a g r a m O b j e c t K e y > < K e y > T a b l e s \ F a c t _ S t a m p \ M e a s u r e s \ N e t _ D o c _ 2 0 1 9 < / K e y > < / D i a g r a m O b j e c t K e y > < D i a g r a m O b j e c t K e y > < K e y > T a b l e s \ F a c t _ S t a m p \ M e a s u r e s \ N e t _ D o c _ 2 0 2 0 < / K e y > < / D i a g r a m O b j e c t K e y > < D i a g r a m O b j e c t K e y > < K e y > T a b l e s \ F a c t _ S t a m p \ M e a s u r e s \ N e t _ D o c _ 2 0 2 1 < / K e y > < / D i a g r a m O b j e c t K e y > < D i a g r a m O b j e c t K e y > < K e y > T a b l e s \ F a c t _ S t a m p \ M e a s u r e s \ N e t _ D o c _ 2 0 2 2 < / K e y > < / D i a g r a m O b j e c t K e y > < D i a g r a m O b j e c t K e y > < K e y > T a b l e s \ F a c t _ S t a m p \ M e a s u r e s \ N e t _ E s t a m p _ R e v e n u e < / K e y > < / D i a g r a m O b j e c t K e y > < D i a g r a m O b j e c t K e y > < K e y > T a b l e s \ F a c t _ S t a m p \ M e a s u r e s \ N e t _ E s t a m p _ 2 0 1 9 < / K e y > < / D i a g r a m O b j e c t K e y > < D i a g r a m O b j e c t K e y > < K e y > T a b l e s \ F a c t _ S t a m p \ M e a s u r e s \ N e t _ E s t a m p _ 2 0 2 0 < / K e y > < / D i a g r a m O b j e c t K e y > < D i a g r a m O b j e c t K e y > < K e y > T a b l e s \ F a c t _ S t a m p \ M e a s u r e s \ N e t _ E s t a m p _ 2 0 2 1 < / K e y > < / D i a g r a m O b j e c t K e y > < D i a g r a m O b j e c t K e y > < K e y > T a b l e s \ F a c t _ S t a m p \ M e a s u r e s \ N e t _ E s t a m p _ 2 0 2 2 < / K e y > < / D i a g r a m O b j e c t K e y > < D i a g r a m O b j e c t K e y > < K e y > T a b l e s \ F a c t _ S t a m p \ M e a s u r e s \ % G r o w t h _ D o c < / K e y > < / D i a g r a m O b j e c t K e y > < D i a g r a m O b j e c t K e y > < K e y > T a b l e s \ F a c t _ S t a m p \ M e a s u r e s \ T o t a l   R e v < / K e y > < / D i a g r a m O b j e c t K e y > < D i a g r a m O b j e c t K e y > < K e y > T a b l e s \ F a c t _ S t a m p \ M e a s u r e s \ C a t e g o r y < / K e y > < / D i a g r a m O b j e c t K e y > < D i a g r a m O b j e c t K e y > < K e y > T a b l e s \ F a c t _ T r a n s p o r t < / K e y > < / D i a g r a m O b j e c t K e y > < D i a g r a m O b j e c t K e y > < K e y > T a b l e s \ F a c t _ T r a n s p o r t \ C o l u m n s \ d i s t _ c o d e < / K e y > < / D i a g r a m O b j e c t K e y > < D i a g r a m O b j e c t K e y > < K e y > T a b l e s \ F a c t _ T r a n s p o r t \ C o l u m n s \ d i s t r i c t < / K e y > < / D i a g r a m O b j e c t K e y > < D i a g r a m O b j e c t K e y > < K e y > T a b l e s \ F a c t _ T r a n s p o r t \ C o l u m n s \ m o n t h < / K e y > < / D i a g r a m O b j e c t K e y > < D i a g r a m O b j e c t K e y > < K e y > T a b l e s \ F a c t _ T r a n s p o r t \ C o l u m n s \ S t a r t   o f   M o n t h < / K e y > < / D i a g r a m O b j e c t K e y > < D i a g r a m O b j e c t K e y > < K e y > T a b l e s \ F a c t _ T r a n s p o r t \ C o l u m n s \ M o n t h   N a m e < / K e y > < / D i a g r a m O b j e c t K e y > < D i a g r a m O b j e c t K e y > < K e y > T a b l e s \ F a c t _ T r a n s p o r t \ C o l u m n s \ F y t r a n s < / K e y > < / D i a g r a m O b j e c t K e y > < D i a g r a m O b j e c t K e y > < K e y > T a b l e s \ F a c t _ T r a n s p o r t \ C o l u m n s \ f u e l _ t y p e _ p e t r o l < / K e y > < / D i a g r a m O b j e c t K e y > < D i a g r a m O b j e c t K e y > < K e y > T a b l e s \ F a c t _ T r a n s p o r t \ C o l u m n s \ f u e l _ t y p e _ d i e s e l < / K e y > < / D i a g r a m O b j e c t K e y > < D i a g r a m O b j e c t K e y > < K e y > T a b l e s \ F a c t _ T r a n s p o r t \ C o l u m n s \ f u e l _ t y p e _ e l e c t r i c < / K e y > < / D i a g r a m O b j e c t K e y > < D i a g r a m O b j e c t K e y > < K e y > T a b l e s \ F a c t _ T r a n s p o r t \ C o l u m n s \ f u e l _ t y p e _ o t h e r s < / K e y > < / D i a g r a m O b j e c t K e y > < D i a g r a m O b j e c t K e y > < K e y > T a b l e s \ F a c t _ T r a n s p o r t \ C o l u m n s \ v e h i c l e C l a s s _ M o t o r C y c l e < / K e y > < / D i a g r a m O b j e c t K e y > < D i a g r a m O b j e c t K e y > < K e y > T a b l e s \ F a c t _ T r a n s p o r t \ C o l u m n s \ v e h i c l e C l a s s _ M o t o r C a r < / K e y > < / D i a g r a m O b j e c t K e y > < D i a g r a m O b j e c t K e y > < K e y > T a b l e s \ F a c t _ T r a n s p o r t \ C o l u m n s \ v e h i c l e C l a s s _ A u t o R i c k s h a w < / K e y > < / D i a g r a m O b j e c t K e y > < D i a g r a m O b j e c t K e y > < K e y > T a b l e s \ F a c t _ T r a n s p o r t \ C o l u m n s \ v e h i c l e C l a s s _ A g r i c u l t u r e < / K e y > < / D i a g r a m O b j e c t K e y > < D i a g r a m O b j e c t K e y > < K e y > T a b l e s \ F a c t _ T r a n s p o r t \ C o l u m n s \ v e h i c l e C l a s s _ o t h e r s < / K e y > < / D i a g r a m O b j e c t K e y > < D i a g r a m O b j e c t K e y > < K e y > T a b l e s \ F a c t _ T r a n s p o r t \ C o l u m n s \ s e a t C a p a c i t y _ 1 _ t o _ 3 < / K e y > < / D i a g r a m O b j e c t K e y > < D i a g r a m O b j e c t K e y > < K e y > T a b l e s \ F a c t _ T r a n s p o r t \ C o l u m n s \ s e a t C a p a c i t y _ 4 _ t o _ 6 < / K e y > < / D i a g r a m O b j e c t K e y > < D i a g r a m O b j e c t K e y > < K e y > T a b l e s \ F a c t _ T r a n s p o r t \ C o l u m n s \ s e a t C a p a c i t y _ a b o v e _ 6 < / K e y > < / D i a g r a m O b j e c t K e y > < D i a g r a m O b j e c t K e y > < K e y > T a b l e s \ F a c t _ T r a n s p o r t \ C o l u m n s \ B r a n d _ n e w _ v e h i c l e s < / K e y > < / D i a g r a m O b j e c t K e y > < D i a g r a m O b j e c t K e y > < K e y > T a b l e s \ F a c t _ T r a n s p o r t \ C o l u m n s \ P r e - o w n e d _ v e h i c l e s < / K e y > < / D i a g r a m O b j e c t K e y > < D i a g r a m O b j e c t K e y > < K e y > T a b l e s \ F a c t _ T r a n s p o r t \ C o l u m n s \ c a t e g o r y _ N o n - T r a n s p o r t < / K e y > < / D i a g r a m O b j e c t K e y > < D i a g r a m O b j e c t K e y > < K e y > T a b l e s \ F a c t _ T r a n s p o r t \ C o l u m n s \ c a t e g o r y _ T r a n s p o r t < / K e y > < / D i a g r a m O b j e c t K e y > < D i a g r a m O b j e c t K e y > < K e y > T a b l e s \ F a c t _ T r a n s p o r t \ C o l u m n s \ m o n t h   ( Y e a r ) < / K e y > < / D i a g r a m O b j e c t K e y > < D i a g r a m O b j e c t K e y > < K e y > T a b l e s \ F a c t _ T r a n s p o r t \ C o l u m n s \ m o n t h   ( Q u a r t e r ) < / K e y > < / D i a g r a m O b j e c t K e y > < D i a g r a m O b j e c t K e y > < K e y > T a b l e s \ F a c t _ T r a n s p o r t \ C o l u m n s \ m o n t h   ( M o n t h   I n d e x ) < / K e y > < / D i a g r a m O b j e c t K e y > < D i a g r a m O b j e c t K e y > < K e y > T a b l e s \ F a c t _ T r a n s p o r t \ C o l u m n s \ m o n t h   ( M o n t h ) < / K e y > < / D i a g r a m O b j e c t K e y > < D i a g r a m O b j e c t K e y > < K e y > T a b l e s \ F a c t _ T r a n s p o r t \ C o l u m n s \ V e h i c l e   s o l d < / K e y > < / D i a g r a m O b j e c t K e y > < D i a g r a m O b j e c t K e y > < K e y > T a b l e s \ F a c t _ T r a n s p o r t \ C o l u m n s \ S t a r t   o f   M o n t h   ( Y e a r ) < / K e y > < / D i a g r a m O b j e c t K e y > < D i a g r a m O b j e c t K e y > < K e y > T a b l e s \ F a c t _ T r a n s p o r t \ C o l u m n s \ S t a r t   o f   M o n t h   ( Q u a r t e r ) < / K e y > < / D i a g r a m O b j e c t K e y > < D i a g r a m O b j e c t K e y > < K e y > T a b l e s \ F a c t _ T r a n s p o r t \ C o l u m n s \ S t a r t   o f   M o n t h   ( M o n t h   I n d e x ) < / K e y > < / D i a g r a m O b j e c t K e y > < D i a g r a m O b j e c t K e y > < K e y > T a b l e s \ F a c t _ T r a n s p o r t \ C o l u m n s \ S t a r t   o f   M o n t h   ( M o n t h ) < / K e y > < / D i a g r a m O b j e c t K e y > < D i a g r a m O b j e c t K e y > < K e y > T a b l e s \ F a c t _ T r a n s p o r t \ M e a s u r e s \ S u m   o f   f u e l _ t y p e _ p e t r o l < / K e y > < / D i a g r a m O b j e c t K e y > < D i a g r a m O b j e c t K e y > < K e y > T a b l e s \ F a c t _ T r a n s p o r t \ S u m   o f   f u e l _ t y p e _ p e t r o l \ A d d i t i o n a l   I n f o \ I m p l i c i t   M e a s u r e < / K e y > < / D i a g r a m O b j e c t K e y > < D i a g r a m O b j e c t K e y > < K e y > T a b l e s \ F a c t _ T r a n s p o r t \ M e a s u r e s \ S u m   o f   f u e l _ t y p e _ d i e s e l < / K e y > < / D i a g r a m O b j e c t K e y > < D i a g r a m O b j e c t K e y > < K e y > T a b l e s \ F a c t _ T r a n s p o r t \ S u m   o f   f u e l _ t y p e _ d i e s e l \ A d d i t i o n a l   I n f o \ I m p l i c i t   M e a s u r e < / K e y > < / D i a g r a m O b j e c t K e y > < D i a g r a m O b j e c t K e y > < K e y > T a b l e s \ F a c t _ T r a n s p o r t \ M e a s u r e s \ S u m   o f   f u e l _ t y p e _ e l e c t r i c < / K e y > < / D i a g r a m O b j e c t K e y > < D i a g r a m O b j e c t K e y > < K e y > T a b l e s \ F a c t _ T r a n s p o r t \ S u m   o f   f u e l _ t y p e _ e l e c t r i c \ A d d i t i o n a l   I n f o \ I m p l i c i t   M e a s u r e < / K e y > < / D i a g r a m O b j e c t K e y > < D i a g r a m O b j e c t K e y > < K e y > T a b l e s \ F a c t _ T r a n s p o r t \ M e a s u r e s \ S u m   o f   f u e l _ t y p e _ o t h e r s < / K e y > < / D i a g r a m O b j e c t K e y > < D i a g r a m O b j e c t K e y > < K e y > T a b l e s \ F a c t _ T r a n s p o r t \ S u m   o f   f u e l _ t y p e _ o t h e r s \ A d d i t i o n a l   I n f o \ I m p l i c i t   M e a s u r e < / K e y > < / D i a g r a m O b j e c t K e y > < D i a g r a m O b j e c t K e y > < K e y > T a b l e s \ F a c t _ T r a n s p o r t \ M e a s u r e s \ S u m   o f   c a t e g o r y _ T r a n s p o r t < / K e y > < / D i a g r a m O b j e c t K e y > < D i a g r a m O b j e c t K e y > < K e y > T a b l e s \ F a c t _ T r a n s p o r t \ S u m   o f   c a t e g o r y _ T r a n s p o r t \ A d d i t i o n a l   I n f o \ I m p l i c i t   M e a s u r e < / K e y > < / D i a g r a m O b j e c t K e y > < D i a g r a m O b j e c t K e y > < K e y > T a b l e s \ F a c t _ T r a n s p o r t \ M e a s u r e s \ S u m   o f   v e h i c l e C l a s s _ M o t o r C y c l e < / K e y > < / D i a g r a m O b j e c t K e y > < D i a g r a m O b j e c t K e y > < K e y > T a b l e s \ F a c t _ T r a n s p o r t \ S u m   o f   v e h i c l e C l a s s _ M o t o r C y c l e \ A d d i t i o n a l   I n f o \ I m p l i c i t   M e a s u r e < / K e y > < / D i a g r a m O b j e c t K e y > < D i a g r a m O b j e c t K e y > < K e y > T a b l e s \ F a c t _ T r a n s p o r t \ M e a s u r e s \ S u m   o f   v e h i c l e C l a s s _ M o t o r C a r < / K e y > < / D i a g r a m O b j e c t K e y > < D i a g r a m O b j e c t K e y > < K e y > T a b l e s \ F a c t _ T r a n s p o r t \ S u m   o f   v e h i c l e C l a s s _ M o t o r C a r \ A d d i t i o n a l   I n f o \ I m p l i c i t   M e a s u r e < / K e y > < / D i a g r a m O b j e c t K e y > < D i a g r a m O b j e c t K e y > < K e y > T a b l e s \ F a c t _ T r a n s p o r t \ M e a s u r e s \ S u m   o f   v e h i c l e C l a s s _ A u t o R i c k s h a w < / K e y > < / D i a g r a m O b j e c t K e y > < D i a g r a m O b j e c t K e y > < K e y > T a b l e s \ F a c t _ T r a n s p o r t \ S u m   o f   v e h i c l e C l a s s _ A u t o R i c k s h a w \ A d d i t i o n a l   I n f o \ I m p l i c i t   M e a s u r e < / K e y > < / D i a g r a m O b j e c t K e y > < D i a g r a m O b j e c t K e y > < K e y > T a b l e s \ F a c t _ T r a n s p o r t \ M e a s u r e s \ S u m   o f   v e h i c l e C l a s s _ A g r i c u l t u r e < / K e y > < / D i a g r a m O b j e c t K e y > < D i a g r a m O b j e c t K e y > < K e y > T a b l e s \ F a c t _ T r a n s p o r t \ S u m   o f   v e h i c l e C l a s s _ A g r i c u l t u r e \ A d d i t i o n a l   I n f o \ I m p l i c i t   M e a s u r e < / K e y > < / D i a g r a m O b j e c t K e y > < D i a g r a m O b j e c t K e y > < K e y > T a b l e s \ F a c t _ T r a n s p o r t \ M e a s u r e s \ S u m   o f   v e h i c l e C l a s s _ o t h e r s < / K e y > < / D i a g r a m O b j e c t K e y > < D i a g r a m O b j e c t K e y > < K e y > T a b l e s \ F a c t _ T r a n s p o r t \ S u m   o f   v e h i c l e C l a s s _ o t h e r s \ A d d i t i o n a l   I n f o \ I m p l i c i t   M e a s u r e < / K e y > < / D i a g r a m O b j e c t K e y > < D i a g r a m O b j e c t K e y > < K e y > T a b l e s \ F a c t _ T r a n s p o r t \ M e a s u r e s \ S u m   o f   s e a t C a p a c i t y _ 1 _ t o _ 3 < / K e y > < / D i a g r a m O b j e c t K e y > < D i a g r a m O b j e c t K e y > < K e y > T a b l e s \ F a c t _ T r a n s p o r t \ S u m   o f   s e a t C a p a c i t y _ 1 _ t o _ 3 \ A d d i t i o n a l   I n f o \ I m p l i c i t   M e a s u r e < / K e y > < / D i a g r a m O b j e c t K e y > < D i a g r a m O b j e c t K e y > < K e y > T a b l e s \ F a c t _ T r a n s p o r t \ M e a s u r e s \ S u m   o f   s e a t C a p a c i t y _ 4 _ t o _ 6 < / K e y > < / D i a g r a m O b j e c t K e y > < D i a g r a m O b j e c t K e y > < K e y > T a b l e s \ F a c t _ T r a n s p o r t \ S u m   o f   s e a t C a p a c i t y _ 4 _ t o _ 6 \ A d d i t i o n a l   I n f o \ I m p l i c i t   M e a s u r e < / K e y > < / D i a g r a m O b j e c t K e y > < D i a g r a m O b j e c t K e y > < K e y > T a b l e s \ F a c t _ T r a n s p o r t \ M e a s u r e s \ S u m   o f   s e a t C a p a c i t y _ a b o v e _ 6 < / K e y > < / D i a g r a m O b j e c t K e y > < D i a g r a m O b j e c t K e y > < K e y > T a b l e s \ F a c t _ T r a n s p o r t \ S u m   o f   s e a t C a p a c i t y _ a b o v e _ 6 \ A d d i t i o n a l   I n f o \ I m p l i c i t   M e a s u r e < / K e y > < / D i a g r a m O b j e c t K e y > < D i a g r a m O b j e c t K e y > < K e y > T a b l e s \ F a c t _ T r a n s p o r t \ M e a s u r e s \ S u m   o f   B r a n d _ n e w _ v e h i c l e s < / K e y > < / D i a g r a m O b j e c t K e y > < D i a g r a m O b j e c t K e y > < K e y > T a b l e s \ F a c t _ T r a n s p o r t \ S u m   o f   B r a n d _ n e w _ v e h i c l e s \ A d d i t i o n a l   I n f o \ I m p l i c i t   M e a s u r e < / K e y > < / D i a g r a m O b j e c t K e y > < D i a g r a m O b j e c t K e y > < K e y > T a b l e s \ F a c t _ T r a n s p o r t \ M e a s u r e s \ S u m   o f   P r e - o w n e d _ v e h i c l e s < / K e y > < / D i a g r a m O b j e c t K e y > < D i a g r a m O b j e c t K e y > < K e y > T a b l e s \ F a c t _ T r a n s p o r t \ S u m   o f   P r e - o w n e d _ v e h i c l e s \ A d d i t i o n a l   I n f o \ I m p l i c i t   M e a s u r e < / K e y > < / D i a g r a m O b j e c t K e y > < D i a g r a m O b j e c t K e y > < K e y > T a b l e s \ F a c t _ T r a n s p o r t \ M e a s u r e s \ S u m   o f   c a t e g o r y _ N o n - T r a n s p o r t < / K e y > < / D i a g r a m O b j e c t K e y > < D i a g r a m O b j e c t K e y > < K e y > T a b l e s \ F a c t _ T r a n s p o r t \ S u m   o f   c a t e g o r y _ N o n - T r a n s p o r t \ A d d i t i o n a l   I n f o \ I m p l i c i t   M e a s u r e < / K e y > < / D i a g r a m O b j e c t K e y > < D i a g r a m O b j e c t K e y > < K e y > T a b l e s \ F a c t _ T r a n s p o r t \ M e a s u r e s \ S u m   o f   V e h i c l e   s o l d < / K e y > < / D i a g r a m O b j e c t K e y > < D i a g r a m O b j e c t K e y > < K e y > T a b l e s \ F a c t _ T r a n s p o r t \ S u m   o f   V e h i c l e   s o l d \ A d d i t i o n a l   I n f o \ I m p l i c i t   M e a s u r e < / K e y > < / D i a g r a m O b j e c t K e y > < D i a g r a m O b j e c t K e y > < K e y > T a b l e s \ F a c t _ T r a n s p o r t \ M e a s u r e s \ T o t a l _ v e h i c l e _ s o l d < / K e y > < / D i a g r a m O b j e c t K e y > < D i a g r a m O b j e c t K e y > < K e y > T a b l e s \ F a c t _ T r a n s p o r t \ M e a s u r e s \ F u e l t y p e _ s o l d < / K e y > < / D i a g r a m O b j e c t K e y > < D i a g r a m O b j e c t K e y > < K e y > T a b l e s \ F a c t _ T r a n s p o r t \ M e a s u r e s \ V e h i c l e c l a s s _ s o l d < / K e y > < / D i a g r a m O b j e c t K e y > < D i a g r a m O b j e c t K e y > < K e y > T a b l e s \ F a c t _ T r a n s p o r t \ M e a s u r e s \ S e a t c a p a c i t y _ s o l d < / K e y > < / D i a g r a m O b j e c t K e y > < D i a g r a m O b j e c t K e y > < K e y > T a b l e s \ F a c t _ T r a n s p o r t \ M e a s u r e s \ T r a n s & a m p ; N o n _ s o l d < / K e y > < / D i a g r a m O b j e c t K e y > < D i a g r a m O b j e c t K e y > < K e y > T a b l e s \ F a c t _ T r a n s p o r t \ M e a s u r e s \ P e t r o l F T < / K e y > < / D i a g r a m O b j e c t K e y > < D i a g r a m O b j e c t K e y > < K e y > T a b l e s \ F a c t _ T r a n s p o r t \ M e a s u r e s \ D i e s e l P T < / K e y > < / D i a g r a m O b j e c t K e y > < D i a g r a m O b j e c t K e y > < K e y > T a b l e s \ F a c t _ T r a n s p o r t \ M e a s u r e s \ E l e c t r i c P T < / K e y > < / D i a g r a m O b j e c t K e y > < D i a g r a m O b j e c t K e y > < K e y > T a b l e s \ F a c t _ T r a n s p o r t \ M e a s u r e s \ O t h e r P T < / K e y > < / D i a g r a m O b j e c t K e y > < D i a g r a m O b j e c t K e y > < K e y > T a b l e s \ F a c t _ T S I p a s s < / K e y > < / D i a g r a m O b j e c t K e y > < D i a g r a m O b j e c t K e y > < K e y > T a b l e s \ F a c t _ T S I p a s s \ C o l u m n s \ d i s t _ c o d e < / K e y > < / D i a g r a m O b j e c t K e y > < D i a g r a m O b j e c t K e y > < K e y > T a b l e s \ F a c t _ T S I p a s s \ C o l u m n s \ d i s t r i c t < / K e y > < / D i a g r a m O b j e c t K e y > < D i a g r a m O b j e c t K e y > < K e y > T a b l e s \ F a c t _ T S I p a s s \ C o l u m n s \ m o n t h < / K e y > < / D i a g r a m O b j e c t K e y > < D i a g r a m O b j e c t K e y > < K e y > T a b l e s \ F a c t _ T S I p a s s \ C o l u m n s \ M o n t h   N a m e < / K e y > < / D i a g r a m O b j e c t K e y > < D i a g r a m O b j e c t K e y > < K e y > T a b l e s \ F a c t _ T S I p a s s \ C o l u m n s \ F Y t p a s s < / K e y > < / D i a g r a m O b j e c t K e y > < D i a g r a m O b j e c t K e y > < K e y > T a b l e s \ F a c t _ T S I p a s s \ C o l u m n s \ S t a r t   o f   M o n t h < / K e y > < / D i a g r a m O b j e c t K e y > < D i a g r a m O b j e c t K e y > < K e y > T a b l e s \ F a c t _ T S I p a s s \ C o l u m n s \ s e c t o r < / K e y > < / D i a g r a m O b j e c t K e y > < D i a g r a m O b j e c t K e y > < K e y > T a b l e s \ F a c t _ T S I p a s s \ C o l u m n s \ i n v e s t m e n t   i n   c r < / K e y > < / D i a g r a m O b j e c t K e y > < D i a g r a m O b j e c t K e y > < K e y > T a b l e s \ F a c t _ T S I p a s s \ C o l u m n s \ n u m b e r _ o f _ e m p l o y e e s < / K e y > < / D i a g r a m O b j e c t K e y > < D i a g r a m O b j e c t K e y > < K e y > T a b l e s \ F a c t _ T S I p a s s \ M e a s u r e s \ S u m   o f   i n v e s t m e n t   i n   c r < / K e y > < / D i a g r a m O b j e c t K e y > < D i a g r a m O b j e c t K e y > < K e y > T a b l e s \ F a c t _ T S I p a s s \ S u m   o f   i n v e s t m e n t   i n   c r \ A d d i t i o n a l   I n f o \ I m p l i c i t   M e a s u r e < / K e y > < / D i a g r a m O b j e c t K e y > < D i a g r a m O b j e c t K e y > < K e y > T a b l e s \ F a c t _ T S I p a s s \ M e a s u r e s \ S u m   o f   n u m b e r _ o f _ e m p l o y e e s < / K e y > < / D i a g r a m O b j e c t K e y > < D i a g r a m O b j e c t K e y > < K e y > T a b l e s \ F a c t _ T S I p a s s \ S u m   o f   n u m b e r _ o f _ e m p l o y e e s \ A d d i t i o n a l   I n f o \ I m p l i c i t   M e a s u r e < / K e y > < / D i a g r a m O b j e c t K e y > < D i a g r a m O b j e c t K e y > < K e y > T a b l e s \ F a c t _ T S I p a s s \ M e a s u r e s \ N e t _ I n v e s t m e n t t p < / K e y > < / D i a g r a m O b j e c t K e y > < D i a g r a m O b j e c t K e y > < K e y > T a b l e s \ F a c t _ T S I p a s s \ M e a s u r e s \ N e t i n v e s t 2 0 1 9 < / K e y > < / D i a g r a m O b j e c t K e y > < D i a g r a m O b j e c t K e y > < K e y > T a b l e s \ F a c t _ T S I p a s s \ M e a s u r e s \ N e t i n v e s t 2 0 2 0 < / K e y > < / D i a g r a m O b j e c t K e y > < D i a g r a m O b j e c t K e y > < K e y > T a b l e s \ F a c t _ T S I p a s s \ M e a s u r e s \ N e t i n v e s t 2 0 2 1 < / K e y > < / D i a g r a m O b j e c t K e y > < D i a g r a m O b j e c t K e y > < K e y > T a b l e s \ F a c t _ T S I p a s s \ M e a s u r e s \ N e t i n v e s t 2 0 2 2 < / K e y > < / D i a g r a m O b j e c t K e y > < D i a g r a m O b j e c t K e y > < K e y > T a b l e s \ F a c t _ T S I p a s s \ M e a s u r e s \ i n v e s t 2 0 1 9 & a m p ; 2 2 < / K e y > < / D i a g r a m O b j e c t K e y > < D i a g r a m O b j e c t K e y > < K e y > R e l a t i o n s h i p s \ & l t ; T a b l e s \ F a c t _ S t a m p \ C o l u m n s \ d i s t _ c o d e & g t ; - & l t ; T a b l e s \ D i m _ D i s t r i c t \ C o l u m n s \ d i s t _ c o d e & g t ; < / K e y > < / D i a g r a m O b j e c t K e y > < D i a g r a m O b j e c t K e y > < K e y > R e l a t i o n s h i p s \ & l t ; T a b l e s \ F a c t _ S t a m p \ C o l u m n s \ d i s t _ c o d e & g t ; - & l t ; T a b l e s \ D i m _ D i s t r i c t \ C o l u m n s \ d i s t _ c o d e & g t ; \ F K < / K e y > < / D i a g r a m O b j e c t K e y > < D i a g r a m O b j e c t K e y > < K e y > R e l a t i o n s h i p s \ & l t ; T a b l e s \ F a c t _ S t a m p \ C o l u m n s \ d i s t _ c o d e & g t ; - & l t ; T a b l e s \ D i m _ D i s t r i c t \ C o l u m n s \ d i s t _ c o d e & g t ; \ P K < / K e y > < / D i a g r a m O b j e c t K e y > < D i a g r a m O b j e c t K e y > < K e y > R e l a t i o n s h i p s \ & l t ; T a b l e s \ F a c t _ S t a m p \ C o l u m n s \ d i s t _ c o d e & g t ; - & l t ; T a b l e s \ D i m _ D i s t r i c t \ C o l u m n s \ d i s t _ c o d e & g t ; \ C r o s s F i l t e r < / K e y > < / D i a g r a m O b j e c t K e y > < D i a g r a m O b j e c t K e y > < K e y > R e l a t i o n s h i p s \ & l t ; T a b l e s \ F a c t _ S t a m p \ C o l u m n s \ m o n t h & g t ; - & l t ; T a b l e s \ D i m _ D a t e \ C o l u m n s \ m o n t h & g t ; < / K e y > < / D i a g r a m O b j e c t K e y > < D i a g r a m O b j e c t K e y > < K e y > R e l a t i o n s h i p s \ & l t ; T a b l e s \ F a c t _ S t a m p \ C o l u m n s \ m o n t h & g t ; - & l t ; T a b l e s \ D i m _ D a t e \ C o l u m n s \ m o n t h & g t ; \ F K < / K e y > < / D i a g r a m O b j e c t K e y > < D i a g r a m O b j e c t K e y > < K e y > R e l a t i o n s h i p s \ & l t ; T a b l e s \ F a c t _ S t a m p \ C o l u m n s \ m o n t h & g t ; - & l t ; T a b l e s \ D i m _ D a t e \ C o l u m n s \ m o n t h & g t ; \ P K < / K e y > < / D i a g r a m O b j e c t K e y > < D i a g r a m O b j e c t K e y > < K e y > R e l a t i o n s h i p s \ & l t ; T a b l e s \ F a c t _ S t a m p \ C o l u m n s \ m o n t h & g t ; - & l t ; T a b l e s \ D i m _ D a t e \ C o l u m n s \ m o n t h & g t ; \ C r o s s F i l t e r < / K e y > < / D i a g r a m O b j e c t K e y > < D i a g r a m O b j e c t K e y > < K e y > R e l a t i o n s h i p s \ & l t ; T a b l e s \ F a c t _ S t a m p \ C o l u m n s \ d i s t r i c t & g t ; - & l t ; T a b l e s \ D i m _ D i s t r i c t \ C o l u m n s \ d i s t r i c t & g t ; < / K e y > < / D i a g r a m O b j e c t K e y > < D i a g r a m O b j e c t K e y > < K e y > R e l a t i o n s h i p s \ & l t ; T a b l e s \ F a c t _ S t a m p \ C o l u m n s \ d i s t r i c t & g t ; - & l t ; T a b l e s \ D i m _ D i s t r i c t \ C o l u m n s \ d i s t r i c t & g t ; \ F K < / K e y > < / D i a g r a m O b j e c t K e y > < D i a g r a m O b j e c t K e y > < K e y > R e l a t i o n s h i p s \ & l t ; T a b l e s \ F a c t _ S t a m p \ C o l u m n s \ d i s t r i c t & g t ; - & l t ; T a b l e s \ D i m _ D i s t r i c t \ C o l u m n s \ d i s t r i c t & g t ; \ P K < / K e y > < / D i a g r a m O b j e c t K e y > < D i a g r a m O b j e c t K e y > < K e y > R e l a t i o n s h i p s \ & l t ; T a b l e s \ F a c t _ S t a m p \ C o l u m n s \ d i s t r i c t & g t ; - & l t ; T a b l e s \ D i m _ D i s t r i c t \ C o l u m n s \ d i s t r i c t & g t ; \ C r o s s F i l t e r < / K e y > < / D i a g r a m O b j e c t K e y > < D i a g r a m O b j e c t K e y > < K e y > R e l a t i o n s h i p s \ & l t ; T a b l e s \ F a c t _ T r a n s p o r t \ C o l u m n s \ d i s t _ c o d e & g t ; - & l t ; T a b l e s \ D i m _ D i s t r i c t \ C o l u m n s \ d i s t _ c o d e & g t ; < / K e y > < / D i a g r a m O b j e c t K e y > < D i a g r a m O b j e c t K e y > < K e y > R e l a t i o n s h i p s \ & l t ; T a b l e s \ F a c t _ T r a n s p o r t \ C o l u m n s \ d i s t _ c o d e & g t ; - & l t ; T a b l e s \ D i m _ D i s t r i c t \ C o l u m n s \ d i s t _ c o d e & g t ; \ F K < / K e y > < / D i a g r a m O b j e c t K e y > < D i a g r a m O b j e c t K e y > < K e y > R e l a t i o n s h i p s \ & l t ; T a b l e s \ F a c t _ T r a n s p o r t \ C o l u m n s \ d i s t _ c o d e & g t ; - & l t ; T a b l e s \ D i m _ D i s t r i c t \ C o l u m n s \ d i s t _ c o d e & g t ; \ P K < / K e y > < / D i a g r a m O b j e c t K e y > < D i a g r a m O b j e c t K e y > < K e y > R e l a t i o n s h i p s \ & l t ; T a b l e s \ F a c t _ T r a n s p o r t \ C o l u m n s \ d i s t _ c o d e & g t ; - & l t ; T a b l e s \ D i m _ D i s t r i c t \ C o l u m n s \ d i s t _ c o d e & g t ; \ C r o s s F i l t e r < / K e y > < / D i a g r a m O b j e c t K e y > < D i a g r a m O b j e c t K e y > < K e y > R e l a t i o n s h i p s \ & l t ; T a b l e s \ F a c t _ T r a n s p o r t \ C o l u m n s \ d i s t r i c t & g t ; - & l t ; T a b l e s \ D i m _ D i s t r i c t \ C o l u m n s \ d i s t r i c t & g t ; < / K e y > < / D i a g r a m O b j e c t K e y > < D i a g r a m O b j e c t K e y > < K e y > R e l a t i o n s h i p s \ & l t ; T a b l e s \ F a c t _ T r a n s p o r t \ C o l u m n s \ d i s t r i c t & g t ; - & l t ; T a b l e s \ D i m _ D i s t r i c t \ C o l u m n s \ d i s t r i c t & g t ; \ F K < / K e y > < / D i a g r a m O b j e c t K e y > < D i a g r a m O b j e c t K e y > < K e y > R e l a t i o n s h i p s \ & l t ; T a b l e s \ F a c t _ T r a n s p o r t \ C o l u m n s \ d i s t r i c t & g t ; - & l t ; T a b l e s \ D i m _ D i s t r i c t \ C o l u m n s \ d i s t r i c t & g t ; \ P K < / K e y > < / D i a g r a m O b j e c t K e y > < D i a g r a m O b j e c t K e y > < K e y > R e l a t i o n s h i p s \ & l t ; T a b l e s \ F a c t _ T r a n s p o r t \ C o l u m n s \ d i s t r i c t & g t ; - & l t ; T a b l e s \ D i m _ D i s t r i c t \ C o l u m n s \ d i s t r i c t & g t ; \ C r o s s F i l t e r < / K e y > < / D i a g r a m O b j e c t K e y > < D i a g r a m O b j e c t K e y > < K e y > R e l a t i o n s h i p s \ & l t ; T a b l e s \ F a c t _ T r a n s p o r t \ C o l u m n s \ m o n t h & g t ; - & l t ; T a b l e s \ D i m _ D a t e \ C o l u m n s \ m o n t h & g t ; < / K e y > < / D i a g r a m O b j e c t K e y > < D i a g r a m O b j e c t K e y > < K e y > R e l a t i o n s h i p s \ & l t ; T a b l e s \ F a c t _ T r a n s p o r t \ C o l u m n s \ m o n t h & g t ; - & l t ; T a b l e s \ D i m _ D a t e \ C o l u m n s \ m o n t h & g t ; \ F K < / K e y > < / D i a g r a m O b j e c t K e y > < D i a g r a m O b j e c t K e y > < K e y > R e l a t i o n s h i p s \ & l t ; T a b l e s \ F a c t _ T r a n s p o r t \ C o l u m n s \ m o n t h & g t ; - & l t ; T a b l e s \ D i m _ D a t e \ C o l u m n s \ m o n t h & g t ; \ P K < / K e y > < / D i a g r a m O b j e c t K e y > < D i a g r a m O b j e c t K e y > < K e y > R e l a t i o n s h i p s \ & l t ; T a b l e s \ F a c t _ T r a n s p o r t \ C o l u m n s \ m o n t h & g t ; - & l t ; T a b l e s \ D i m _ D a t e \ C o l u m n s \ m o n t h & g t ; \ C r o s s F i l t e r < / K e y > < / D i a g r a m O b j e c t K e y > < D i a g r a m O b j e c t K e y > < K e y > R e l a t i o n s h i p s \ & l t ; T a b l e s \ F a c t _ T S I p a s s \ C o l u m n s \ d i s t r i c t & g t ; - & l t ; T a b l e s \ D i m _ D i s t r i c t \ C o l u m n s \ d i s t r i c t & g t ; < / K e y > < / D i a g r a m O b j e c t K e y > < D i a g r a m O b j e c t K e y > < K e y > R e l a t i o n s h i p s \ & l t ; T a b l e s \ F a c t _ T S I p a s s \ C o l u m n s \ d i s t r i c t & g t ; - & l t ; T a b l e s \ D i m _ D i s t r i c t \ C o l u m n s \ d i s t r i c t & g t ; \ F K < / K e y > < / D i a g r a m O b j e c t K e y > < D i a g r a m O b j e c t K e y > < K e y > R e l a t i o n s h i p s \ & l t ; T a b l e s \ F a c t _ T S I p a s s \ C o l u m n s \ d i s t r i c t & g t ; - & l t ; T a b l e s \ D i m _ D i s t r i c t \ C o l u m n s \ d i s t r i c t & g t ; \ P K < / K e y > < / D i a g r a m O b j e c t K e y > < D i a g r a m O b j e c t K e y > < K e y > R e l a t i o n s h i p s \ & l t ; T a b l e s \ F a c t _ T S I p a s s \ C o l u m n s \ d i s t r i c t & g t ; - & l t ; T a b l e s \ D i m _ D i s t r i c t \ C o l u m n s \ d i s t r i c t & g t ; \ C r o s s F i l t e r < / K e y > < / D i a g r a m O b j e c t K e y > < D i a g r a m O b j e c t K e y > < K e y > R e l a t i o n s h i p s \ & l t ; T a b l e s \ F a c t _ T S I p a s s \ C o l u m n s \ m o n t h & g t ; - & l t ; T a b l e s \ D i m _ D a t e \ C o l u m n s \ m o n t h & g t ; < / K e y > < / D i a g r a m O b j e c t K e y > < D i a g r a m O b j e c t K e y > < K e y > R e l a t i o n s h i p s \ & l t ; T a b l e s \ F a c t _ T S I p a s s \ C o l u m n s \ m o n t h & g t ; - & l t ; T a b l e s \ D i m _ D a t e \ C o l u m n s \ m o n t h & g t ; \ F K < / K e y > < / D i a g r a m O b j e c t K e y > < D i a g r a m O b j e c t K e y > < K e y > R e l a t i o n s h i p s \ & l t ; T a b l e s \ F a c t _ T S I p a s s \ C o l u m n s \ m o n t h & g t ; - & l t ; T a b l e s \ D i m _ D a t e \ C o l u m n s \ m o n t h & g t ; \ P K < / K e y > < / D i a g r a m O b j e c t K e y > < D i a g r a m O b j e c t K e y > < K e y > R e l a t i o n s h i p s \ & l t ; T a b l e s \ F a c t _ T S I p a s s \ C o l u m n s \ m o n t h & g t ; - & l t ; T a b l e s \ D i m _ D a t e \ C o l u m n s \ m o n t h & g t ; \ C r o s s F i l t e r < / K e y > < / D i a g r a m O b j e c t K e y > < / A l l K e y s > < S e l e c t e d K e y s > < D i a g r a m O b j e c t K e y > < K e y > T a b l e s \ F a c t _ S t a m p \ C o l u m n s \ F Y 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 T a g s \ T a b l e s \ & l t ; T a b l e s \ D i m _ D i s t r i c t & g t ; < / K e y > < / a : K e y > < a : V a l u e   i : t y p e = " D i a g r a m D i s p l a y T a g V i e w S t a t e " > < I s N o t F i l t e r e d O u t > t r u e < / I s N o t F i l t e r e d O u t > < / a : V a l u e > < / a : K e y V a l u e O f D i a g r a m O b j e c t K e y a n y T y p e z b w N T n L X > < a : K e y V a l u e O f D i a g r a m O b j e c t K e y a n y T y p e z b w N T n L X > < a : K e y > < K e y > D y n a m i c   T a g s \ T a b l e s \ & l t ; T a b l e s \ F a c t _ S t a m p & g t ; < / K e y > < / a : K e y > < a : V a l u e   i : t y p e = " D i a g r a m D i s p l a y T a g V i e w S t a t e " > < I s N o t F i l t e r e d O u t > t r u e < / I s N o t F i l t e r e d O u t > < / a : V a l u e > < / a : K e y V a l u e O f D i a g r a m O b j e c t K e y a n y T y p e z b w N T n L X > < a : K e y V a l u e O f D i a g r a m O b j e c t K e y a n y T y p e z b w N T n L X > < a : K e y > < K e y > D y n a m i c   T a g s \ T a b l e s \ & l t ; T a b l e s \ F a c t _ T r a n s p o r t & g t ; < / K e y > < / a : K e y > < a : V a l u e   i : t y p e = " D i a g r a m D i s p l a y T a g V i e w S t a t e " > < I s N o t F i l t e r e d O u t > t r u e < / I s N o t F i l t e r e d O u t > < / a : V a l u e > < / a : K e y V a l u e O f D i a g r a m O b j e c t K e y a n y T y p e z b w N T n L X > < a : K e y V a l u e O f D i a g r a m O b j e c t K e y a n y T y p e z b w N T n L X > < a : K e y > < K e y > D y n a m i c   T a g s \ T a b l e s \ & l t ; T a b l e s \ F a c t _ T S I p a s s & g t ; < / K e y > < / a : K e y > < a : V a l u e   i : t y p e = " D i a g r a m D i s p l a y T a g V i e w S t a t e " > < I s N o t F i l t e r e d O u t > t r u e < / I s N o t F i l t e r e d O u t > < / a : V a l u e > < / a : K e y V a l u e O f D i a g r a m O b j e c t K e y a n y T y p e z b w N T n L X > < a : K e y V a l u e O f D i a g r a m O b j e c t K e y a n y T y p e z b w N T n L X > < a : K e y > < K e y > T a b l e s \ D i m _ D a t e < / K e y > < / a : K e y > < a : V a l u e   i : t y p e = " D i a g r a m D i s p l a y N o d e V i e w S t a t e " > < H e i g h t > 1 5 0 < / H e i g h t > < I s E x p a n d e d > t r u e < / I s E x p a n d e d > < L a y e d O u t > t r u e < / L a y e d O u t > < L e f t > 5 2 6 . 8 3 8 9 5 1 3 1 0 8 6 1 3 8 < / L e f t > < T a b I n d e x > 1 < / T a b I n d e x > < T o p > 9 . 2 3 5 9 5 5 0 5 6 1 7 9 7 9 < / T o p > < 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 T a b l e s \ D i m _ D a t e \ C o l u m n s \ M m m < / 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 T a b l e s \ D i m _ D a t e \ C o l u m n s \ f i s c a l _ y e a r < / K e y > < / a : K e y > < a : V a l u e   i : t y p e = " D i a g r a m D i s p l a y N o d e V i e w S t a t e " > < H e i g h t > 1 5 0 < / H e i g h t > < I s E x p a n d e d > t r u e < / I s E x p a n d e d > < W i d t h > 2 0 0 < / W i d t h > < / a : V a l u e > < / a : K e y V a l u e O f D i a g r a m O b j e c t K e y a n y T y p e z b w N T n L X > < a : K e y V a l u e O f D i a g r a m O b j e c t K e y a n y T y p e z b w N T n L X > < a : K e y > < K e y > T a b l e s \ D i m _ D i s t r i c t < / K e y > < / a : K e y > < a : V a l u e   i : t y p e = " D i a g r a m D i s p l a y N o d e V i e w S t a t e " > < H e i g h t > 1 5 0 < / H e i g h t > < I s E x p a n d e d > t r u e < / I s E x p a n d e d > < L a y e d O u t > t r u e < / L a y e d O u t > < L e f t > 5 0 2 . 2 6 3 3 6 1 1 2 9 4 6 3 5 3 < / L e f t > < T a b I n d e x > 4 < / T a b I n d e x > < T o p > 1 7 4 . 7 7 9 0 2 6 2 1 7 2 2 8 4 2 < / T o p > < W i d t h > 2 0 0 < / W i d t h > < / a : V a l u e > < / a : K e y V a l u e O f D i a g r a m O b j e c t K e y a n y T y p e z b w N T n L X > < a : K e y V a l u e O f D i a g r a m O b j e c t K e y a n y T y p e z b w N T n L X > < a : K e y > < K e y > T a b l e s \ D i m _ D i s t r i c t \ C o l u m n s \ d i s t _ c o d e < / K e y > < / a : K e y > < a : V a l u e   i : t y p e = " D i a g r a m D i s p l a y N o d e V i e w S t a t e " > < H e i g h t > 1 5 0 < / H e i g h t > < I s E x p a n d e d > t r u e < / I s E x p a n d e d > < W i d t h > 2 0 0 < / W i d t h > < / a : V a l u e > < / a : K e y V a l u e O f D i a g r a m O b j e c t K e y a n y T y p e z b w N T n L X > < a : K e y V a l u e O f D i a g r a m O b j e c t K e y a n y T y p e z b w N T n L X > < a : K e y > < K e y > T a b l e s \ D i m _ D i s t r i c t \ C o l u m n s \ d i s t r i c t < / K e y > < / a : K e y > < a : V a l u e   i : t y p e = " D i a g r a m D i s p l a y N o d e V i e w S t a t e " > < H e i g h t > 1 5 0 < / H e i g h t > < I s E x p a n d e d > t r u e < / I s E x p a n d e d > < W i d t h > 2 0 0 < / W i d t h > < / a : V a l u e > < / a : K e y V a l u e O f D i a g r a m O b j e c t K e y a n y T y p e z b w N T n L X > < a : K e y V a l u e O f D i a g r a m O b j e c t K e y a n y T y p e z b w N T n L X > < a : K e y > < K e y > T a b l e s \ F a c t _ S t a m p < / K e y > < / a : K e y > < a : V a l u e   i : t y p e = " D i a g r a m D i s p l a y N o d e V i e w S t a t e " > < H e i g h t > 5 4 6 < / H e i g h t > < I s E x p a n d e d > t r u e < / I s E x p a n d e d > < L a y e d O u t > t r u e < / L a y e d O u t > < L e f t > 9 7 . 5 5 2 9 3 9 4 8 7 3 9 1 5 4 1 < / L e f t > < W i d t h > 1 9 8 . 6 6 6 6 6 6 6 6 6 6 6 6 6 9 < / W i d t h > < / a : V a l u e > < / a : K e y V a l u e O f D i a g r a m O b j e c t K e y a n y T y p e z b w N T n L X > < a : K e y V a l u e O f D i a g r a m O b j e c t K e y a n y T y p e z b w N T n L X > < a : K e y > < K e y > T a b l e s \ F a c t _ S t a m p \ C o l u m n s \ d i s t _ c o d e < / K e y > < / a : K e y > < a : V a l u e   i : t y p e = " D i a g r a m D i s p l a y N o d e V i e w S t a t e " > < H e i g h t > 1 5 0 < / H e i g h t > < I s E x p a n d e d > t r u e < / I s E x p a n d e d > < W i d t h > 2 0 0 < / W i d t h > < / a : V a l u e > < / a : K e y V a l u e O f D i a g r a m O b j e c t K e y a n y T y p e z b w N T n L X > < a : K e y V a l u e O f D i a g r a m O b j e c t K e y a n y T y p e z b w N T n L X > < a : K e y > < K e y > T a b l e s \ F a c t _ S t a m p \ C o l u m n s \ d i s t r i c t < / K e y > < / a : K e y > < a : V a l u e   i : t y p e = " D i a g r a m D i s p l a y N o d e V i e w S t a t e " > < H e i g h t > 1 5 0 < / H e i g h t > < I s E x p a n d e d > t r u e < / I s E x p a n d e d > < W i d t h > 2 0 0 < / W i d t h > < / a : V a l u e > < / a : K e y V a l u e O f D i a g r a m O b j e c t K e y a n y T y p e z b w N T n L X > < a : K e y V a l u e O f D i a g r a m O b j e c t K e y a n y T y p e z b w N T n L X > < a : K e y > < K e y > T a b l e s \ F a c t _ S t a m p \ C o l u m n s \ m o n t h < / K e y > < / a : K e y > < a : V a l u e   i : t y p e = " D i a g r a m D i s p l a y N o d e V i e w S t a t e " > < H e i g h t > 1 5 0 < / H e i g h t > < I s E x p a n d e d > t r u e < / I s E x p a n d e d > < W i d t h > 2 0 0 < / W i d t h > < / a : V a l u e > < / a : K e y V a l u e O f D i a g r a m O b j e c t K e y a n y T y p e z b w N T n L X > < a : K e y V a l u e O f D i a g r a m O b j e c t K e y a n y T y p e z b w N T n L X > < a : K e y > < K e y > T a b l e s \ F a c t _ S t a m p \ C o l u m n s \ M o n t h   N a m e < / K e y > < / a : K e y > < a : V a l u e   i : t y p e = " D i a g r a m D i s p l a y N o d e V i e w S t a t e " > < H e i g h t > 1 5 0 < / H e i g h t > < I s E x p a n d e d > t r u e < / I s E x p a n d e d > < W i d t h > 2 0 0 < / W i d t h > < / a : V a l u e > < / a : K e y V a l u e O f D i a g r a m O b j e c t K e y a n y T y p e z b w N T n L X > < a : K e y V a l u e O f D i a g r a m O b j e c t K e y a n y T y p e z b w N T n L X > < a : K e y > < K e y > T a b l e s \ F a c t _ S t a m p \ C o l u m n s \ F Y < / K e y > < / a : K e y > < a : V a l u e   i : t y p e = " D i a g r a m D i s p l a y N o d e V i e w S t a t e " > < H e i g h t > 1 5 0 < / H e i g h t > < I s E x p a n d e d > t r u e < / I s E x p a n d e d > < I s F o c u s e d > t r u e < / I s F o c u s e d > < W i d t h > 2 0 0 < / W i d t h > < / a : V a l u e > < / a : K e y V a l u e O f D i a g r a m O b j e c t K e y a n y T y p e z b w N T n L X > < a : K e y V a l u e O f D i a g r a m O b j e c t K e y a n y T y p e z b w N T n L X > < a : K e y > < K e y > T a b l e s \ F a c t _ S t a m p \ C o l u m n s \ d o c u m e n t s _ r e g i s t e r e d _ c n t < / K e y > < / a : K e y > < a : V a l u e   i : t y p e = " D i a g r a m D i s p l a y N o d e V i e w S t a t e " > < H e i g h t > 1 5 0 < / H e i g h t > < I s E x p a n d e d > t r u e < / I s E x p a n d e d > < W i d t h > 2 0 0 < / W i d t h > < / a : V a l u e > < / a : K e y V a l u e O f D i a g r a m O b j e c t K e y a n y T y p e z b w N T n L X > < a : K e y V a l u e O f D i a g r a m O b j e c t K e y a n y T y p e z b w N T n L X > < a : K e y > < K e y > T a b l e s \ F a c t _ S t a m p \ C o l u m n s \ d o c u m e n t s _ r e g i s t e r e d _ r e v < / K e y > < / a : K e y > < a : V a l u e   i : t y p e = " D i a g r a m D i s p l a y N o d e V i e w S t a t e " > < H e i g h t > 1 5 0 < / H e i g h t > < I s E x p a n d e d > t r u e < / I s E x p a n d e d > < W i d t h > 2 0 0 < / W i d t h > < / a : V a l u e > < / a : K e y V a l u e O f D i a g r a m O b j e c t K e y a n y T y p e z b w N T n L X > < a : K e y V a l u e O f D i a g r a m O b j e c t K e y a n y T y p e z b w N T n L X > < a : K e y > < K e y > T a b l e s \ F a c t _ S t a m p \ C o l u m n s \ e s t a m p s _ c h a l l a n s _ c n t < / K e y > < / a : K e y > < a : V a l u e   i : t y p e = " D i a g r a m D i s p l a y N o d e V i e w S t a t e " > < H e i g h t > 1 5 0 < / H e i g h t > < I s E x p a n d e d > t r u e < / I s E x p a n d e d > < W i d t h > 2 0 0 < / W i d t h > < / a : V a l u e > < / a : K e y V a l u e O f D i a g r a m O b j e c t K e y a n y T y p e z b w N T n L X > < a : K e y V a l u e O f D i a g r a m O b j e c t K e y a n y T y p e z b w N T n L X > < a : K e y > < K e y > T a b l e s \ F a c t _ S t a m p \ C o l u m n s \ e s t a m p s _ c h a l l a n s _ r e v < / K e y > < / a : K e y > < a : V a l u e   i : t y p e = " D i a g r a m D i s p l a y N o d e V i e w S t a t e " > < H e i g h t > 1 5 0 < / H e i g h t > < I s E x p a n d e d > t r u e < / I s E x p a n d e d > < W i d t h > 2 0 0 < / W i d t h > < / a : V a l u e > < / a : K e y V a l u e O f D i a g r a m O b j e c t K e y a n y T y p e z b w N T n L X > < a : K e y V a l u e O f D i a g r a m O b j e c t K e y a n y T y p e z b w N T n L X > < a : K e y > < K e y > T a b l e s \ F a c t _ S t a m p \ C o l u m n s \ T o t a l   C o u n t < / K e y > < / a : K e y > < a : V a l u e   i : t y p e = " D i a g r a m D i s p l a y N o d e V i e w S t a t e " > < H e i g h t > 1 5 0 < / H e i g h t > < I s E x p a n d e d > t r u e < / I s E x p a n d e d > < W i d t h > 2 0 0 < / W i d t h > < / a : V a l u e > < / a : K e y V a l u e O f D i a g r a m O b j e c t K e y a n y T y p e z b w N T n L X > < a : K e y V a l u e O f D i a g r a m O b j e c t K e y a n y T y p e z b w N T n L X > < a : K e y > < K e y > T a b l e s \ F a c t _ S t a m p \ C o l u m n s \ T o t a l   R e v e n u e < / K e y > < / a : K e y > < a : V a l u e   i : t y p e = " D i a g r a m D i s p l a y N o d e V i e w S t a t e " > < H e i g h t > 1 5 0 < / H e i g h t > < I s E x p a n d e d > t r u e < / I s E x p a n d e d > < W i d t h > 2 0 0 < / W i d t h > < / a : V a l u e > < / a : K e y V a l u e O f D i a g r a m O b j e c t K e y a n y T y p e z b w N T n L X > < a : K e y V a l u e O f D i a g r a m O b j e c t K e y a n y T y p e z b w N T n L X > < a : K e y > < K e y > T a b l e s \ F a c t _ S t a m p \ C o l u m n s \ S e g m e n t < / K e y > < / a : K e y > < a : V a l u e   i : t y p e = " D i a g r a m D i s p l a y N o d e V i e w S t a t e " > < H e i g h t > 1 5 0 < / H e i g h t > < I s E x p a n d e d > t r u e < / I s E x p a n d e d > < W i d t h > 2 0 0 < / W i d t h > < / a : V a l u e > < / a : K e y V a l u e O f D i a g r a m O b j e c t K e y a n y T y p e z b w N T n L X > < a : K e y V a l u e O f D i a g r a m O b j e c t K e y a n y T y p e z b w N T n L X > < a : K e y > < K e y > T a b l e s \ F a c t _ S t a m p \ M e a s u r e s \ C o u n t   o f   T o t a l   R e v e n u e < / K e y > < / a : K e y > < a : V a l u e   i : t y p e = " D i a g r a m D i s p l a y N o d e V i e w S t a t e " > < H e i g h t > 1 5 0 < / H e i g h t > < I s E x p a n d e d > t r u e < / I s E x p a n d e d > < W i d t h > 2 0 0 < / W i d t h > < / a : V a l u e > < / a : K e y V a l u e O f D i a g r a m O b j e c t K e y a n y T y p e z b w N T n L X > < a : K e y V a l u e O f D i a g r a m O b j e c t K e y a n y T y p e z b w N T n L X > < a : K e y > < K e y > T a b l e s \ F a c t _ S t a m p \ C o u n t   o f   T o t a l   R e v e n u e \ A d d i t i o n a l   I n f o \ I m p l i c i t   M e a s u r e < / K e y > < / a : K e y > < a : V a l u e   i : t y p e = " D i a g r a m D i s p l a y V i e w S t a t e I D i a g r a m T a g A d d i t i o n a l I n f o " / > < / a : K e y V a l u e O f D i a g r a m O b j e c t K e y a n y T y p e z b w N T n L X > < a : K e y V a l u e O f D i a g r a m O b j e c t K e y a n y T y p e z b w N T n L X > < a : K e y > < K e y > T a b l e s \ F a c t _ S t a m p \ M e a s u r e s \ S u m   o f   d o c u m e n t s _ r e g i s t e r e d _ c n t < / K e y > < / a : K e y > < a : V a l u e   i : t y p e = " D i a g r a m D i s p l a y N o d e V i e w S t a t e " > < H e i g h t > 1 5 0 < / H e i g h t > < I s E x p a n d e d > t r u e < / I s E x p a n d e d > < W i d t h > 2 0 0 < / W i d t h > < / a : V a l u e > < / a : K e y V a l u e O f D i a g r a m O b j e c t K e y a n y T y p e z b w N T n L X > < a : K e y V a l u e O f D i a g r a m O b j e c t K e y a n y T y p e z b w N T n L X > < a : K e y > < K e y > T a b l e s \ F a c t _ S t a m p \ S u m   o f   d o c u m e n t s _ r e g i s t e r e d _ c n t \ A d d i t i o n a l   I n f o \ I m p l i c i t   M e a s u r e < / K e y > < / a : K e y > < a : V a l u e   i : t y p e = " D i a g r a m D i s p l a y V i e w S t a t e I D i a g r a m T a g A d d i t i o n a l I n f o " / > < / a : K e y V a l u e O f D i a g r a m O b j e c t K e y a n y T y p e z b w N T n L X > < a : K e y V a l u e O f D i a g r a m O b j e c t K e y a n y T y p e z b w N T n L X > < a : K e y > < K e y > T a b l e s \ F a c t _ S t a m p \ M e a s u r e s \ S u m   o f   d o c u m e n t s _ r e g i s t e r e d _ r e v < / K e y > < / a : K e y > < a : V a l u e   i : t y p e = " D i a g r a m D i s p l a y N o d e V i e w S t a t e " > < H e i g h t > 1 5 0 < / H e i g h t > < I s E x p a n d e d > t r u e < / I s E x p a n d e d > < W i d t h > 2 0 0 < / W i d t h > < / a : V a l u e > < / a : K e y V a l u e O f D i a g r a m O b j e c t K e y a n y T y p e z b w N T n L X > < a : K e y V a l u e O f D i a g r a m O b j e c t K e y a n y T y p e z b w N T n L X > < a : K e y > < K e y > T a b l e s \ F a c t _ S t a m p \ S u m   o f   d o c u m e n t s _ r e g i s t e r e d _ r e v \ A d d i t i o n a l   I n f o \ I m p l i c i t   M e a s u r e < / K e y > < / a : K e y > < a : V a l u e   i : t y p e = " D i a g r a m D i s p l a y V i e w S t a t e I D i a g r a m T a g A d d i t i o n a l I n f o " / > < / a : K e y V a l u e O f D i a g r a m O b j e c t K e y a n y T y p e z b w N T n L X > < a : K e y V a l u e O f D i a g r a m O b j e c t K e y a n y T y p e z b w N T n L X > < a : K e y > < K e y > T a b l e s \ F a c t _ S t a m p \ M e a s u r e s \ S u m   o f   e s t a m p s _ c h a l l a n s _ c n t < / K e y > < / a : K e y > < a : V a l u e   i : t y p e = " D i a g r a m D i s p l a y N o d e V i e w S t a t e " > < H e i g h t > 1 5 0 < / H e i g h t > < I s E x p a n d e d > t r u e < / I s E x p a n d e d > < W i d t h > 2 0 0 < / W i d t h > < / a : V a l u e > < / a : K e y V a l u e O f D i a g r a m O b j e c t K e y a n y T y p e z b w N T n L X > < a : K e y V a l u e O f D i a g r a m O b j e c t K e y a n y T y p e z b w N T n L X > < a : K e y > < K e y > T a b l e s \ F a c t _ S t a m p \ S u m   o f   e s t a m p s _ c h a l l a n s _ c n t \ A d d i t i o n a l   I n f o \ I m p l i c i t   M e a s u r e < / K e y > < / a : K e y > < a : V a l u e   i : t y p e = " D i a g r a m D i s p l a y V i e w S t a t e I D i a g r a m T a g A d d i t i o n a l I n f o " / > < / a : K e y V a l u e O f D i a g r a m O b j e c t K e y a n y T y p e z b w N T n L X > < a : K e y V a l u e O f D i a g r a m O b j e c t K e y a n y T y p e z b w N T n L X > < a : K e y > < K e y > T a b l e s \ F a c t _ S t a m p \ M e a s u r e s \ N e t _ D o c _ R e v e n u e < / K e y > < / a : K e y > < a : V a l u e   i : t y p e = " D i a g r a m D i s p l a y N o d e V i e w S t a t e " > < H e i g h t > 1 5 0 < / H e i g h t > < I s E x p a n d e d > t r u e < / I s E x p a n d e d > < W i d t h > 2 0 0 < / W i d t h > < / a : V a l u e > < / a : K e y V a l u e O f D i a g r a m O b j e c t K e y a n y T y p e z b w N T n L X > < a : K e y V a l u e O f D i a g r a m O b j e c t K e y a n y T y p e z b w N T n L X > < a : K e y > < K e y > T a b l e s \ F a c t _ S t a m p \ M e a s u r e s \ N e t _ D o c _ 2 0 1 9 < / K e y > < / a : K e y > < a : V a l u e   i : t y p e = " D i a g r a m D i s p l a y N o d e V i e w S t a t e " > < H e i g h t > 1 5 0 < / H e i g h t > < I s E x p a n d e d > t r u e < / I s E x p a n d e d > < W i d t h > 2 0 0 < / W i d t h > < / a : V a l u e > < / a : K e y V a l u e O f D i a g r a m O b j e c t K e y a n y T y p e z b w N T n L X > < a : K e y V a l u e O f D i a g r a m O b j e c t K e y a n y T y p e z b w N T n L X > < a : K e y > < K e y > T a b l e s \ F a c t _ S t a m p \ M e a s u r e s \ N e t _ D o c _ 2 0 2 0 < / K e y > < / a : K e y > < a : V a l u e   i : t y p e = " D i a g r a m D i s p l a y N o d e V i e w S t a t e " > < H e i g h t > 1 5 0 < / H e i g h t > < I s E x p a n d e d > t r u e < / I s E x p a n d e d > < W i d t h > 2 0 0 < / W i d t h > < / a : V a l u e > < / a : K e y V a l u e O f D i a g r a m O b j e c t K e y a n y T y p e z b w N T n L X > < a : K e y V a l u e O f D i a g r a m O b j e c t K e y a n y T y p e z b w N T n L X > < a : K e y > < K e y > T a b l e s \ F a c t _ S t a m p \ M e a s u r e s \ N e t _ D o c _ 2 0 2 1 < / K e y > < / a : K e y > < a : V a l u e   i : t y p e = " D i a g r a m D i s p l a y N o d e V i e w S t a t e " > < H e i g h t > 1 5 0 < / H e i g h t > < I s E x p a n d e d > t r u e < / I s E x p a n d e d > < W i d t h > 2 0 0 < / W i d t h > < / a : V a l u e > < / a : K e y V a l u e O f D i a g r a m O b j e c t K e y a n y T y p e z b w N T n L X > < a : K e y V a l u e O f D i a g r a m O b j e c t K e y a n y T y p e z b w N T n L X > < a : K e y > < K e y > T a b l e s \ F a c t _ S t a m p \ M e a s u r e s \ N e t _ D o c _ 2 0 2 2 < / K e y > < / a : K e y > < a : V a l u e   i : t y p e = " D i a g r a m D i s p l a y N o d e V i e w S t a t e " > < H e i g h t > 1 5 0 < / H e i g h t > < I s E x p a n d e d > t r u e < / I s E x p a n d e d > < W i d t h > 2 0 0 < / W i d t h > < / a : V a l u e > < / a : K e y V a l u e O f D i a g r a m O b j e c t K e y a n y T y p e z b w N T n L X > < a : K e y V a l u e O f D i a g r a m O b j e c t K e y a n y T y p e z b w N T n L X > < a : K e y > < K e y > T a b l e s \ F a c t _ S t a m p \ M e a s u r e s \ N e t _ E s t a m p _ R e v e n u e < / K e y > < / a : K e y > < a : V a l u e   i : t y p e = " D i a g r a m D i s p l a y N o d e V i e w S t a t e " > < H e i g h t > 1 5 0 < / H e i g h t > < I s E x p a n d e d > t r u e < / I s E x p a n d e d > < W i d t h > 2 0 0 < / W i d t h > < / a : V a l u e > < / a : K e y V a l u e O f D i a g r a m O b j e c t K e y a n y T y p e z b w N T n L X > < a : K e y V a l u e O f D i a g r a m O b j e c t K e y a n y T y p e z b w N T n L X > < a : K e y > < K e y > T a b l e s \ F a c t _ S t a m p \ M e a s u r e s \ N e t _ E s t a m p _ 2 0 1 9 < / K e y > < / a : K e y > < a : V a l u e   i : t y p e = " D i a g r a m D i s p l a y N o d e V i e w S t a t e " > < H e i g h t > 1 5 0 < / H e i g h t > < I s E x p a n d e d > t r u e < / I s E x p a n d e d > < W i d t h > 2 0 0 < / W i d t h > < / a : V a l u e > < / a : K e y V a l u e O f D i a g r a m O b j e c t K e y a n y T y p e z b w N T n L X > < a : K e y V a l u e O f D i a g r a m O b j e c t K e y a n y T y p e z b w N T n L X > < a : K e y > < K e y > T a b l e s \ F a c t _ S t a m p \ M e a s u r e s \ N e t _ E s t a m p _ 2 0 2 0 < / K e y > < / a : K e y > < a : V a l u e   i : t y p e = " D i a g r a m D i s p l a y N o d e V i e w S t a t e " > < H e i g h t > 1 5 0 < / H e i g h t > < I s E x p a n d e d > t r u e < / I s E x p a n d e d > < W i d t h > 2 0 0 < / W i d t h > < / a : V a l u e > < / a : K e y V a l u e O f D i a g r a m O b j e c t K e y a n y T y p e z b w N T n L X > < a : K e y V a l u e O f D i a g r a m O b j e c t K e y a n y T y p e z b w N T n L X > < a : K e y > < K e y > T a b l e s \ F a c t _ S t a m p \ M e a s u r e s \ N e t _ E s t a m p _ 2 0 2 1 < / K e y > < / a : K e y > < a : V a l u e   i : t y p e = " D i a g r a m D i s p l a y N o d e V i e w S t a t e " > < H e i g h t > 1 5 0 < / H e i g h t > < I s E x p a n d e d > t r u e < / I s E x p a n d e d > < W i d t h > 2 0 0 < / W i d t h > < / a : V a l u e > < / a : K e y V a l u e O f D i a g r a m O b j e c t K e y a n y T y p e z b w N T n L X > < a : K e y V a l u e O f D i a g r a m O b j e c t K e y a n y T y p e z b w N T n L X > < a : K e y > < K e y > T a b l e s \ F a c t _ S t a m p \ M e a s u r e s \ N e t _ E s t a m p _ 2 0 2 2 < / K e y > < / a : K e y > < a : V a l u e   i : t y p e = " D i a g r a m D i s p l a y N o d e V i e w S t a t e " > < H e i g h t > 1 5 0 < / H e i g h t > < I s E x p a n d e d > t r u e < / I s E x p a n d e d > < W i d t h > 2 0 0 < / W i d t h > < / a : V a l u e > < / a : K e y V a l u e O f D i a g r a m O b j e c t K e y a n y T y p e z b w N T n L X > < a : K e y V a l u e O f D i a g r a m O b j e c t K e y a n y T y p e z b w N T n L X > < a : K e y > < K e y > T a b l e s \ F a c t _ S t a m p \ M e a s u r e s \ % G r o w t h _ D o c < / K e y > < / a : K e y > < a : V a l u e   i : t y p e = " D i a g r a m D i s p l a y N o d e V i e w S t a t e " > < H e i g h t > 1 5 0 < / H e i g h t > < I s E x p a n d e d > t r u e < / I s E x p a n d e d > < W i d t h > 2 0 0 < / W i d t h > < / a : V a l u e > < / a : K e y V a l u e O f D i a g r a m O b j e c t K e y a n y T y p e z b w N T n L X > < a : K e y V a l u e O f D i a g r a m O b j e c t K e y a n y T y p e z b w N T n L X > < a : K e y > < K e y > T a b l e s \ F a c t _ S t a m p \ M e a s u r e s \ T o t a l   R e v < / K e y > < / a : K e y > < a : V a l u e   i : t y p e = " D i a g r a m D i s p l a y N o d e V i e w S t a t e " > < H e i g h t > 1 5 0 < / H e i g h t > < I s E x p a n d e d > t r u e < / I s E x p a n d e d > < W i d t h > 2 0 0 < / W i d t h > < / a : V a l u e > < / a : K e y V a l u e O f D i a g r a m O b j e c t K e y a n y T y p e z b w N T n L X > < a : K e y V a l u e O f D i a g r a m O b j e c t K e y a n y T y p e z b w N T n L X > < a : K e y > < K e y > T a b l e s \ F a c t _ S t a m p \ M e a s u r e s \ C a t e g o r y < / K e y > < / a : K e y > < a : V a l u e   i : t y p e = " D i a g r a m D i s p l a y N o d e V i e w S t a t e " > < H e i g h t > 1 5 0 < / H e i g h t > < I s E x p a n d e d > t r u e < / I s E x p a n d e d > < W i d t h > 2 0 0 < / W i d t h > < / a : V a l u e > < / a : K e y V a l u e O f D i a g r a m O b j e c t K e y a n y T y p e z b w N T n L X > < a : K e y V a l u e O f D i a g r a m O b j e c t K e y a n y T y p e z b w N T n L X > < a : K e y > < K e y > T a b l e s \ F a c t _ T r a n s p o r t < / K e y > < / a : K e y > < a : V a l u e   i : t y p e = " D i a g r a m D i s p l a y N o d e V i e w S t a t e " > < H e i g h t > 1 5 0 < / H e i g h t > < I s E x p a n d e d > t r u e < / I s E x p a n d e d > < L a y e d O u t > t r u e < / L a y e d O u t > < L e f t > 1 1 4 5 . 8 6 8 7 3 5 0 7 3 7 8 4 1 < / L e f t > < S c r o l l V e r t i c a l O f f s e t > 3 3 < / S c r o l l V e r t i c a l O f f s e t > < T a b I n d e x > 3 < / T a b I n d e x > < W i d t h > 2 0 0 < / W i d t h > < / a : V a l u e > < / a : K e y V a l u e O f D i a g r a m O b j e c t K e y a n y T y p e z b w N T n L X > < a : K e y V a l u e O f D i a g r a m O b j e c t K e y a n y T y p e z b w N T n L X > < a : K e y > < K e y > T a b l e s \ F a c t _ T r a n s p o r t \ C o l u m n s \ d i s t _ c o d e < / K e y > < / a : K e y > < a : V a l u e   i : t y p e = " D i a g r a m D i s p l a y N o d e V i e w S t a t e " > < H e i g h t > 1 5 0 < / H e i g h t > < I s E x p a n d e d > t r u e < / I s E x p a n d e d > < W i d t h > 2 0 0 < / W i d t h > < / a : V a l u e > < / a : K e y V a l u e O f D i a g r a m O b j e c t K e y a n y T y p e z b w N T n L X > < a : K e y V a l u e O f D i a g r a m O b j e c t K e y a n y T y p e z b w N T n L X > < a : K e y > < K e y > T a b l e s \ F a c t _ T r a n s p o r t \ C o l u m n s \ d i s t r i c t < / K e y > < / a : K e y > < a : V a l u e   i : t y p e = " D i a g r a m D i s p l a y N o d e V i e w S t a t e " > < H e i g h t > 1 5 0 < / H e i g h t > < I s E x p a n d e d > t r u e < / I s E x p a n d e d > < W i d t h > 2 0 0 < / W i d t h > < / a : V a l u e > < / a : K e y V a l u e O f D i a g r a m O b j e c t K e y a n y T y p e z b w N T n L X > < a : K e y V a l u e O f D i a g r a m O b j e c t K e y a n y T y p e z b w N T n L X > < a : K e y > < K e y > T a b l e s \ F a c t _ T r a n s p o r t \ C o l u m n s \ m o n t h < / K e y > < / a : K e y > < a : V a l u e   i : t y p e = " D i a g r a m D i s p l a y N o d e V i e w S t a t e " > < H e i g h t > 1 5 0 < / H e i g h t > < I s E x p a n d e d > t r u e < / I s E x p a n d e d > < W i d t h > 2 0 0 < / W i d t h > < / a : V a l u e > < / a : K e y V a l u e O f D i a g r a m O b j e c t K e y a n y T y p e z b w N T n L X > < a : K e y V a l u e O f D i a g r a m O b j e c t K e y a n y T y p e z b w N T n L X > < a : K e y > < K e y > T a b l e s \ F a c t _ T r a n s p o r t \ C o l u m n s \ S t a r t   o f   M o n t h < / K e y > < / a : K e y > < a : V a l u e   i : t y p e = " D i a g r a m D i s p l a y N o d e V i e w S t a t e " > < H e i g h t > 1 5 0 < / H e i g h t > < I s E x p a n d e d > t r u e < / I s E x p a n d e d > < W i d t h > 2 0 0 < / W i d t h > < / a : V a l u e > < / a : K e y V a l u e O f D i a g r a m O b j e c t K e y a n y T y p e z b w N T n L X > < a : K e y V a l u e O f D i a g r a m O b j e c t K e y a n y T y p e z b w N T n L X > < a : K e y > < K e y > T a b l e s \ F a c t _ T r a n s p o r t \ C o l u m n s \ M o n t h   N a m e < / K e y > < / a : K e y > < a : V a l u e   i : t y p e = " D i a g r a m D i s p l a y N o d e V i e w S t a t e " > < H e i g h t > 1 5 0 < / H e i g h t > < I s E x p a n d e d > t r u e < / I s E x p a n d e d > < W i d t h > 2 0 0 < / W i d t h > < / a : V a l u e > < / a : K e y V a l u e O f D i a g r a m O b j e c t K e y a n y T y p e z b w N T n L X > < a : K e y V a l u e O f D i a g r a m O b j e c t K e y a n y T y p e z b w N T n L X > < a : K e y > < K e y > T a b l e s \ F a c t _ T r a n s p o r t \ C o l u m n s \ F y t r a n s < / K e y > < / a : K e y > < a : V a l u e   i : t y p e = " D i a g r a m D i s p l a y N o d e V i e w S t a t e " > < H e i g h t > 1 5 0 < / H e i g h t > < I s E x p a n d e d > t r u e < / I s E x p a n d e d > < W i d t h > 2 0 0 < / W i d t h > < / a : V a l u e > < / a : K e y V a l u e O f D i a g r a m O b j e c t K e y a n y T y p e z b w N T n L X > < a : K e y V a l u e O f D i a g r a m O b j e c t K e y a n y T y p e z b w N T n L X > < a : K e y > < K e y > T a b l e s \ F a c t _ T r a n s p o r t \ C o l u m n s \ f u e l _ t y p e _ p e t r o l < / K e y > < / a : K e y > < a : V a l u e   i : t y p e = " D i a g r a m D i s p l a y N o d e V i e w S t a t e " > < H e i g h t > 1 5 0 < / H e i g h t > < I s E x p a n d e d > t r u e < / I s E x p a n d e d > < W i d t h > 2 0 0 < / W i d t h > < / a : V a l u e > < / a : K e y V a l u e O f D i a g r a m O b j e c t K e y a n y T y p e z b w N T n L X > < a : K e y V a l u e O f D i a g r a m O b j e c t K e y a n y T y p e z b w N T n L X > < a : K e y > < K e y > T a b l e s \ F a c t _ T r a n s p o r t \ C o l u m n s \ f u e l _ t y p e _ d i e s e l < / K e y > < / a : K e y > < a : V a l u e   i : t y p e = " D i a g r a m D i s p l a y N o d e V i e w S t a t e " > < H e i g h t > 1 5 0 < / H e i g h t > < I s E x p a n d e d > t r u e < / I s E x p a n d e d > < W i d t h > 2 0 0 < / W i d t h > < / a : V a l u e > < / a : K e y V a l u e O f D i a g r a m O b j e c t K e y a n y T y p e z b w N T n L X > < a : K e y V a l u e O f D i a g r a m O b j e c t K e y a n y T y p e z b w N T n L X > < a : K e y > < K e y > T a b l e s \ F a c t _ T r a n s p o r t \ C o l u m n s \ f u e l _ t y p e _ e l e c t r i c < / K e y > < / a : K e y > < a : V a l u e   i : t y p e = " D i a g r a m D i s p l a y N o d e V i e w S t a t e " > < H e i g h t > 1 5 0 < / H e i g h t > < I s E x p a n d e d > t r u e < / I s E x p a n d e d > < W i d t h > 2 0 0 < / W i d t h > < / a : V a l u e > < / a : K e y V a l u e O f D i a g r a m O b j e c t K e y a n y T y p e z b w N T n L X > < a : K e y V a l u e O f D i a g r a m O b j e c t K e y a n y T y p e z b w N T n L X > < a : K e y > < K e y > T a b l e s \ F a c t _ T r a n s p o r t \ C o l u m n s \ f u e l _ t y p e _ o t h e r s < / K e y > < / a : K e y > < a : V a l u e   i : t y p e = " D i a g r a m D i s p l a y N o d e V i e w S t a t e " > < H e i g h t > 1 5 0 < / H e i g h t > < I s E x p a n d e d > t r u e < / I s E x p a n d e d > < W i d t h > 2 0 0 < / W i d t h > < / a : V a l u e > < / a : K e y V a l u e O f D i a g r a m O b j e c t K e y a n y T y p e z b w N T n L X > < a : K e y V a l u e O f D i a g r a m O b j e c t K e y a n y T y p e z b w N T n L X > < a : K e y > < K e y > T a b l e s \ F a c t _ T r a n s p o r t \ C o l u m n s \ v e h i c l e C l a s s _ M o t o r C y c l e < / K e y > < / a : K e y > < a : V a l u e   i : t y p e = " D i a g r a m D i s p l a y N o d e V i e w S t a t e " > < H e i g h t > 1 5 0 < / H e i g h t > < I s E x p a n d e d > t r u e < / I s E x p a n d e d > < W i d t h > 2 0 0 < / W i d t h > < / a : V a l u e > < / a : K e y V a l u e O f D i a g r a m O b j e c t K e y a n y T y p e z b w N T n L X > < a : K e y V a l u e O f D i a g r a m O b j e c t K e y a n y T y p e z b w N T n L X > < a : K e y > < K e y > T a b l e s \ F a c t _ T r a n s p o r t \ C o l u m n s \ v e h i c l e C l a s s _ M o t o r C a r < / K e y > < / a : K e y > < a : V a l u e   i : t y p e = " D i a g r a m D i s p l a y N o d e V i e w S t a t e " > < H e i g h t > 1 5 0 < / H e i g h t > < I s E x p a n d e d > t r u e < / I s E x p a n d e d > < W i d t h > 2 0 0 < / W i d t h > < / a : V a l u e > < / a : K e y V a l u e O f D i a g r a m O b j e c t K e y a n y T y p e z b w N T n L X > < a : K e y V a l u e O f D i a g r a m O b j e c t K e y a n y T y p e z b w N T n L X > < a : K e y > < K e y > T a b l e s \ F a c t _ T r a n s p o r t \ C o l u m n s \ v e h i c l e C l a s s _ A u t o R i c k s h a w < / K e y > < / a : K e y > < a : V a l u e   i : t y p e = " D i a g r a m D i s p l a y N o d e V i e w S t a t e " > < H e i g h t > 1 5 0 < / H e i g h t > < I s E x p a n d e d > t r u e < / I s E x p a n d e d > < W i d t h > 2 0 0 < / W i d t h > < / a : V a l u e > < / a : K e y V a l u e O f D i a g r a m O b j e c t K e y a n y T y p e z b w N T n L X > < a : K e y V a l u e O f D i a g r a m O b j e c t K e y a n y T y p e z b w N T n L X > < a : K e y > < K e y > T a b l e s \ F a c t _ T r a n s p o r t \ C o l u m n s \ v e h i c l e C l a s s _ A g r i c u l t u r e < / K e y > < / a : K e y > < a : V a l u e   i : t y p e = " D i a g r a m D i s p l a y N o d e V i e w S t a t e " > < H e i g h t > 1 5 0 < / H e i g h t > < I s E x p a n d e d > t r u e < / I s E x p a n d e d > < W i d t h > 2 0 0 < / W i d t h > < / a : V a l u e > < / a : K e y V a l u e O f D i a g r a m O b j e c t K e y a n y T y p e z b w N T n L X > < a : K e y V a l u e O f D i a g r a m O b j e c t K e y a n y T y p e z b w N T n L X > < a : K e y > < K e y > T a b l e s \ F a c t _ T r a n s p o r t \ C o l u m n s \ v e h i c l e C l a s s _ o t h e r s < / K e y > < / a : K e y > < a : V a l u e   i : t y p e = " D i a g r a m D i s p l a y N o d e V i e w S t a t e " > < H e i g h t > 1 5 0 < / H e i g h t > < I s E x p a n d e d > t r u e < / I s E x p a n d e d > < W i d t h > 2 0 0 < / W i d t h > < / a : V a l u e > < / a : K e y V a l u e O f D i a g r a m O b j e c t K e y a n y T y p e z b w N T n L X > < a : K e y V a l u e O f D i a g r a m O b j e c t K e y a n y T y p e z b w N T n L X > < a : K e y > < K e y > T a b l e s \ F a c t _ T r a n s p o r t \ C o l u m n s \ s e a t C a p a c i t y _ 1 _ t o _ 3 < / K e y > < / a : K e y > < a : V a l u e   i : t y p e = " D i a g r a m D i s p l a y N o d e V i e w S t a t e " > < H e i g h t > 1 5 0 < / H e i g h t > < I s E x p a n d e d > t r u e < / I s E x p a n d e d > < W i d t h > 2 0 0 < / W i d t h > < / a : V a l u e > < / a : K e y V a l u e O f D i a g r a m O b j e c t K e y a n y T y p e z b w N T n L X > < a : K e y V a l u e O f D i a g r a m O b j e c t K e y a n y T y p e z b w N T n L X > < a : K e y > < K e y > T a b l e s \ F a c t _ T r a n s p o r t \ C o l u m n s \ s e a t C a p a c i t y _ 4 _ t o _ 6 < / K e y > < / a : K e y > < a : V a l u e   i : t y p e = " D i a g r a m D i s p l a y N o d e V i e w S t a t e " > < H e i g h t > 1 5 0 < / H e i g h t > < I s E x p a n d e d > t r u e < / I s E x p a n d e d > < W i d t h > 2 0 0 < / W i d t h > < / a : V a l u e > < / a : K e y V a l u e O f D i a g r a m O b j e c t K e y a n y T y p e z b w N T n L X > < a : K e y V a l u e O f D i a g r a m O b j e c t K e y a n y T y p e z b w N T n L X > < a : K e y > < K e y > T a b l e s \ F a c t _ T r a n s p o r t \ C o l u m n s \ s e a t C a p a c i t y _ a b o v e _ 6 < / K e y > < / a : K e y > < a : V a l u e   i : t y p e = " D i a g r a m D i s p l a y N o d e V i e w S t a t e " > < H e i g h t > 1 5 0 < / H e i g h t > < I s E x p a n d e d > t r u e < / I s E x p a n d e d > < W i d t h > 2 0 0 < / W i d t h > < / a : V a l u e > < / a : K e y V a l u e O f D i a g r a m O b j e c t K e y a n y T y p e z b w N T n L X > < a : K e y V a l u e O f D i a g r a m O b j e c t K e y a n y T y p e z b w N T n L X > < a : K e y > < K e y > T a b l e s \ F a c t _ T r a n s p o r t \ C o l u m n s \ B r a n d _ n e w _ v e h i c l e s < / K e y > < / a : K e y > < a : V a l u e   i : t y p e = " D i a g r a m D i s p l a y N o d e V i e w S t a t e " > < H e i g h t > 1 5 0 < / H e i g h t > < I s E x p a n d e d > t r u e < / I s E x p a n d e d > < W i d t h > 2 0 0 < / W i d t h > < / a : V a l u e > < / a : K e y V a l u e O f D i a g r a m O b j e c t K e y a n y T y p e z b w N T n L X > < a : K e y V a l u e O f D i a g r a m O b j e c t K e y a n y T y p e z b w N T n L X > < a : K e y > < K e y > T a b l e s \ F a c t _ T r a n s p o r t \ C o l u m n s \ P r e - o w n e d _ v e h i c l e s < / K e y > < / a : K e y > < a : V a l u e   i : t y p e = " D i a g r a m D i s p l a y N o d e V i e w S t a t e " > < H e i g h t > 1 5 0 < / H e i g h t > < I s E x p a n d e d > t r u e < / I s E x p a n d e d > < W i d t h > 2 0 0 < / W i d t h > < / a : V a l u e > < / a : K e y V a l u e O f D i a g r a m O b j e c t K e y a n y T y p e z b w N T n L X > < a : K e y V a l u e O f D i a g r a m O b j e c t K e y a n y T y p e z b w N T n L X > < a : K e y > < K e y > T a b l e s \ F a c t _ T r a n s p o r t \ C o l u m n s \ c a t e g o r y _ N o n - T r a n s p o r t < / K e y > < / a : K e y > < a : V a l u e   i : t y p e = " D i a g r a m D i s p l a y N o d e V i e w S t a t e " > < H e i g h t > 1 5 0 < / H e i g h t > < I s E x p a n d e d > t r u e < / I s E x p a n d e d > < W i d t h > 2 0 0 < / W i d t h > < / a : V a l u e > < / a : K e y V a l u e O f D i a g r a m O b j e c t K e y a n y T y p e z b w N T n L X > < a : K e y V a l u e O f D i a g r a m O b j e c t K e y a n y T y p e z b w N T n L X > < a : K e y > < K e y > T a b l e s \ F a c t _ T r a n s p o r t \ C o l u m n s \ c a t e g o r y _ T r a n s p o r t < / K e y > < / a : K e y > < a : V a l u e   i : t y p e = " D i a g r a m D i s p l a y N o d e V i e w S t a t e " > < H e i g h t > 1 5 0 < / H e i g h t > < I s E x p a n d e d > t r u e < / I s E x p a n d e d > < W i d t h > 2 0 0 < / W i d t h > < / a : V a l u e > < / a : K e y V a l u e O f D i a g r a m O b j e c t K e y a n y T y p e z b w N T n L X > < a : K e y V a l u e O f D i a g r a m O b j e c t K e y a n y T y p e z b w N T n L X > < a : K e y > < K e y > T a b l e s \ F a c t _ T r a n s p o r t \ C o l u m n s \ m o n t h   ( Y e a r ) < / K e y > < / a : K e y > < a : V a l u e   i : t y p e = " D i a g r a m D i s p l a y N o d e V i e w S t a t e " > < H e i g h t > 1 5 0 < / H e i g h t > < I s E x p a n d e d > t r u e < / I s E x p a n d e d > < W i d t h > 2 0 0 < / W i d t h > < / a : V a l u e > < / a : K e y V a l u e O f D i a g r a m O b j e c t K e y a n y T y p e z b w N T n L X > < a : K e y V a l u e O f D i a g r a m O b j e c t K e y a n y T y p e z b w N T n L X > < a : K e y > < K e y > T a b l e s \ F a c t _ T r a n s p o r t \ C o l u m n s \ m o n t h   ( Q u a r t e r ) < / K e y > < / a : K e y > < a : V a l u e   i : t y p e = " D i a g r a m D i s p l a y N o d e V i e w S t a t e " > < H e i g h t > 1 5 0 < / H e i g h t > < I s E x p a n d e d > t r u e < / I s E x p a n d e d > < W i d t h > 2 0 0 < / W i d t h > < / a : V a l u e > < / a : K e y V a l u e O f D i a g r a m O b j e c t K e y a n y T y p e z b w N T n L X > < a : K e y V a l u e O f D i a g r a m O b j e c t K e y a n y T y p e z b w N T n L X > < a : K e y > < K e y > T a b l e s \ F a c t _ T r a n s p o r t \ C o l u m n s \ m o n t h   ( M o n t h   I n d e x ) < / K e y > < / a : K e y > < a : V a l u e   i : t y p e = " D i a g r a m D i s p l a y N o d e V i e w S t a t e " > < H e i g h t > 1 5 0 < / H e i g h t > < I s E x p a n d e d > t r u e < / I s E x p a n d e d > < W i d t h > 2 0 0 < / W i d t h > < / a : V a l u e > < / a : K e y V a l u e O f D i a g r a m O b j e c t K e y a n y T y p e z b w N T n L X > < a : K e y V a l u e O f D i a g r a m O b j e c t K e y a n y T y p e z b w N T n L X > < a : K e y > < K e y > T a b l e s \ F a c t _ T r a n s p o r t \ C o l u m n s \ m o n t h   ( M o n t h ) < / K e y > < / a : K e y > < a : V a l u e   i : t y p e = " D i a g r a m D i s p l a y N o d e V i e w S t a t e " > < H e i g h t > 1 5 0 < / H e i g h t > < I s E x p a n d e d > t r u e < / I s E x p a n d e d > < W i d t h > 2 0 0 < / W i d t h > < / a : V a l u e > < / a : K e y V a l u e O f D i a g r a m O b j e c t K e y a n y T y p e z b w N T n L X > < a : K e y V a l u e O f D i a g r a m O b j e c t K e y a n y T y p e z b w N T n L X > < a : K e y > < K e y > T a b l e s \ F a c t _ T r a n s p o r t \ C o l u m n s \ V e h i c l e   s o l d < / K e y > < / a : K e y > < a : V a l u e   i : t y p e = " D i a g r a m D i s p l a y N o d e V i e w S t a t e " > < H e i g h t > 1 5 0 < / H e i g h t > < I s E x p a n d e d > t r u e < / I s E x p a n d e d > < W i d t h > 2 0 0 < / W i d t h > < / a : V a l u e > < / a : K e y V a l u e O f D i a g r a m O b j e c t K e y a n y T y p e z b w N T n L X > < a : K e y V a l u e O f D i a g r a m O b j e c t K e y a n y T y p e z b w N T n L X > < a : K e y > < K e y > T a b l e s \ F a c t _ T r a n s p o r t \ C o l u m n s \ S t a r t   o f   M o n t h   ( Y e a r ) < / K e y > < / a : K e y > < a : V a l u e   i : t y p e = " D i a g r a m D i s p l a y N o d e V i e w S t a t e " > < H e i g h t > 1 5 0 < / H e i g h t > < I s E x p a n d e d > t r u e < / I s E x p a n d e d > < W i d t h > 2 0 0 < / W i d t h > < / a : V a l u e > < / a : K e y V a l u e O f D i a g r a m O b j e c t K e y a n y T y p e z b w N T n L X > < a : K e y V a l u e O f D i a g r a m O b j e c t K e y a n y T y p e z b w N T n L X > < a : K e y > < K e y > T a b l e s \ F a c t _ T r a n s p o r t \ C o l u m n s \ S t a r t   o f   M o n t h   ( Q u a r t e r ) < / K e y > < / a : K e y > < a : V a l u e   i : t y p e = " D i a g r a m D i s p l a y N o d e V i e w S t a t e " > < H e i g h t > 1 5 0 < / H e i g h t > < I s E x p a n d e d > t r u e < / I s E x p a n d e d > < W i d t h > 2 0 0 < / W i d t h > < / a : V a l u e > < / a : K e y V a l u e O f D i a g r a m O b j e c t K e y a n y T y p e z b w N T n L X > < a : K e y V a l u e O f D i a g r a m O b j e c t K e y a n y T y p e z b w N T n L X > < a : K e y > < K e y > T a b l e s \ F a c t _ T r a n s p o r t \ C o l u m n s \ S t a r t   o f   M o n t h   ( M o n t h   I n d e x ) < / K e y > < / a : K e y > < a : V a l u e   i : t y p e = " D i a g r a m D i s p l a y N o d e V i e w S t a t e " > < H e i g h t > 1 5 0 < / H e i g h t > < I s E x p a n d e d > t r u e < / I s E x p a n d e d > < W i d t h > 2 0 0 < / W i d t h > < / a : V a l u e > < / a : K e y V a l u e O f D i a g r a m O b j e c t K e y a n y T y p e z b w N T n L X > < a : K e y V a l u e O f D i a g r a m O b j e c t K e y a n y T y p e z b w N T n L X > < a : K e y > < K e y > T a b l e s \ F a c t _ T r a n s p o r t \ C o l u m n s \ S t a r t   o f   M o n t h   ( M o n t h ) < / K e y > < / a : K e y > < a : V a l u e   i : t y p e = " D i a g r a m D i s p l a y N o d e V i e w S t a t e " > < H e i g h t > 1 5 0 < / H e i g h t > < I s E x p a n d e d > t r u e < / I s E x p a n d e d > < W i d t h > 2 0 0 < / W i d t h > < / a : V a l u e > < / a : K e y V a l u e O f D i a g r a m O b j e c t K e y a n y T y p e z b w N T n L X > < a : K e y V a l u e O f D i a g r a m O b j e c t K e y a n y T y p e z b w N T n L X > < a : K e y > < K e y > T a b l e s \ F a c t _ T r a n s p o r t \ M e a s u r e s \ S u m   o f   f u e l _ t y p e _ p e t r o l < / K e y > < / a : K e y > < a : V a l u e   i : t y p e = " D i a g r a m D i s p l a y N o d e V i e w S t a t e " > < H e i g h t > 1 5 0 < / H e i g h t > < I s E x p a n d e d > t r u e < / I s E x p a n d e d > < W i d t h > 2 0 0 < / W i d t h > < / a : V a l u e > < / a : K e y V a l u e O f D i a g r a m O b j e c t K e y a n y T y p e z b w N T n L X > < a : K e y V a l u e O f D i a g r a m O b j e c t K e y a n y T y p e z b w N T n L X > < a : K e y > < K e y > T a b l e s \ F a c t _ T r a n s p o r t \ S u m   o f   f u e l _ t y p e _ p e t r o l \ A d d i t i o n a l   I n f o \ I m p l i c i t   M e a s u r e < / K e y > < / a : K e y > < a : V a l u e   i : t y p e = " D i a g r a m D i s p l a y V i e w S t a t e I D i a g r a m T a g A d d i t i o n a l I n f o " / > < / a : K e y V a l u e O f D i a g r a m O b j e c t K e y a n y T y p e z b w N T n L X > < a : K e y V a l u e O f D i a g r a m O b j e c t K e y a n y T y p e z b w N T n L X > < a : K e y > < K e y > T a b l e s \ F a c t _ T r a n s p o r t \ M e a s u r e s \ S u m   o f   f u e l _ t y p e _ d i e s e l < / K e y > < / a : K e y > < a : V a l u e   i : t y p e = " D i a g r a m D i s p l a y N o d e V i e w S t a t e " > < H e i g h t > 1 5 0 < / H e i g h t > < I s E x p a n d e d > t r u e < / I s E x p a n d e d > < W i d t h > 2 0 0 < / W i d t h > < / a : V a l u e > < / a : K e y V a l u e O f D i a g r a m O b j e c t K e y a n y T y p e z b w N T n L X > < a : K e y V a l u e O f D i a g r a m O b j e c t K e y a n y T y p e z b w N T n L X > < a : K e y > < K e y > T a b l e s \ F a c t _ T r a n s p o r t \ S u m   o f   f u e l _ t y p e _ d i e s e l \ A d d i t i o n a l   I n f o \ I m p l i c i t   M e a s u r e < / K e y > < / a : K e y > < a : V a l u e   i : t y p e = " D i a g r a m D i s p l a y V i e w S t a t e I D i a g r a m T a g A d d i t i o n a l I n f o " / > < / a : K e y V a l u e O f D i a g r a m O b j e c t K e y a n y T y p e z b w N T n L X > < a : K e y V a l u e O f D i a g r a m O b j e c t K e y a n y T y p e z b w N T n L X > < a : K e y > < K e y > T a b l e s \ F a c t _ T r a n s p o r t \ M e a s u r e s \ S u m   o f   f u e l _ t y p e _ e l e c t r i c < / K e y > < / a : K e y > < a : V a l u e   i : t y p e = " D i a g r a m D i s p l a y N o d e V i e w S t a t e " > < H e i g h t > 1 5 0 < / H e i g h t > < I s E x p a n d e d > t r u e < / I s E x p a n d e d > < W i d t h > 2 0 0 < / W i d t h > < / a : V a l u e > < / a : K e y V a l u e O f D i a g r a m O b j e c t K e y a n y T y p e z b w N T n L X > < a : K e y V a l u e O f D i a g r a m O b j e c t K e y a n y T y p e z b w N T n L X > < a : K e y > < K e y > T a b l e s \ F a c t _ T r a n s p o r t \ S u m   o f   f u e l _ t y p e _ e l e c t r i c \ A d d i t i o n a l   I n f o \ I m p l i c i t   M e a s u r e < / K e y > < / a : K e y > < a : V a l u e   i : t y p e = " D i a g r a m D i s p l a y V i e w S t a t e I D i a g r a m T a g A d d i t i o n a l I n f o " / > < / a : K e y V a l u e O f D i a g r a m O b j e c t K e y a n y T y p e z b w N T n L X > < a : K e y V a l u e O f D i a g r a m O b j e c t K e y a n y T y p e z b w N T n L X > < a : K e y > < K e y > T a b l e s \ F a c t _ T r a n s p o r t \ M e a s u r e s \ S u m   o f   f u e l _ t y p e _ o t h e r s < / K e y > < / a : K e y > < a : V a l u e   i : t y p e = " D i a g r a m D i s p l a y N o d e V i e w S t a t e " > < H e i g h t > 1 5 0 < / H e i g h t > < I s E x p a n d e d > t r u e < / I s E x p a n d e d > < W i d t h > 2 0 0 < / W i d t h > < / a : V a l u e > < / a : K e y V a l u e O f D i a g r a m O b j e c t K e y a n y T y p e z b w N T n L X > < a : K e y V a l u e O f D i a g r a m O b j e c t K e y a n y T y p e z b w N T n L X > < a : K e y > < K e y > T a b l e s \ F a c t _ T r a n s p o r t \ S u m   o f   f u e l _ t y p e _ o t h e r s \ A d d i t i o n a l   I n f o \ I m p l i c i t   M e a s u r e < / K e y > < / a : K e y > < a : V a l u e   i : t y p e = " D i a g r a m D i s p l a y V i e w S t a t e I D i a g r a m T a g A d d i t i o n a l I n f o " / > < / a : K e y V a l u e O f D i a g r a m O b j e c t K e y a n y T y p e z b w N T n L X > < a : K e y V a l u e O f D i a g r a m O b j e c t K e y a n y T y p e z b w N T n L X > < a : K e y > < K e y > T a b l e s \ F a c t _ T r a n s p o r t \ M e a s u r e s \ S u m   o f   c a t e g o r y _ T r a n s p o r t < / K e y > < / a : K e y > < a : V a l u e   i : t y p e = " D i a g r a m D i s p l a y N o d e V i e w S t a t e " > < H e i g h t > 1 5 0 < / H e i g h t > < I s E x p a n d e d > t r u e < / I s E x p a n d e d > < W i d t h > 2 0 0 < / W i d t h > < / a : V a l u e > < / a : K e y V a l u e O f D i a g r a m O b j e c t K e y a n y T y p e z b w N T n L X > < a : K e y V a l u e O f D i a g r a m O b j e c t K e y a n y T y p e z b w N T n L X > < a : K e y > < K e y > T a b l e s \ F a c t _ T r a n s p o r t \ S u m   o f   c a t e g o r y _ T r a n s p o r t \ A d d i t i o n a l   I n f o \ I m p l i c i t   M e a s u r e < / K e y > < / a : K e y > < a : V a l u e   i : t y p e = " D i a g r a m D i s p l a y V i e w S t a t e I D i a g r a m T a g A d d i t i o n a l I n f o " / > < / a : K e y V a l u e O f D i a g r a m O b j e c t K e y a n y T y p e z b w N T n L X > < a : K e y V a l u e O f D i a g r a m O b j e c t K e y a n y T y p e z b w N T n L X > < a : K e y > < K e y > T a b l e s \ F a c t _ T r a n s p o r t \ M e a s u r e s \ S u m   o f   v e h i c l e C l a s s _ M o t o r C y c l e < / K e y > < / a : K e y > < a : V a l u e   i : t y p e = " D i a g r a m D i s p l a y N o d e V i e w S t a t e " > < H e i g h t > 1 5 0 < / H e i g h t > < I s E x p a n d e d > t r u e < / I s E x p a n d e d > < W i d t h > 2 0 0 < / W i d t h > < / a : V a l u e > < / a : K e y V a l u e O f D i a g r a m O b j e c t K e y a n y T y p e z b w N T n L X > < a : K e y V a l u e O f D i a g r a m O b j e c t K e y a n y T y p e z b w N T n L X > < a : K e y > < K e y > T a b l e s \ F a c t _ T r a n s p o r t \ S u m   o f   v e h i c l e C l a s s _ M o t o r C y c l e \ A d d i t i o n a l   I n f o \ I m p l i c i t   M e a s u r e < / K e y > < / a : K e y > < a : V a l u e   i : t y p e = " D i a g r a m D i s p l a y V i e w S t a t e I D i a g r a m T a g A d d i t i o n a l I n f o " / > < / a : K e y V a l u e O f D i a g r a m O b j e c t K e y a n y T y p e z b w N T n L X > < a : K e y V a l u e O f D i a g r a m O b j e c t K e y a n y T y p e z b w N T n L X > < a : K e y > < K e y > T a b l e s \ F a c t _ T r a n s p o r t \ M e a s u r e s \ S u m   o f   v e h i c l e C l a s s _ M o t o r C a r < / K e y > < / a : K e y > < a : V a l u e   i : t y p e = " D i a g r a m D i s p l a y N o d e V i e w S t a t e " > < H e i g h t > 1 5 0 < / H e i g h t > < I s E x p a n d e d > t r u e < / I s E x p a n d e d > < W i d t h > 2 0 0 < / W i d t h > < / a : V a l u e > < / a : K e y V a l u e O f D i a g r a m O b j e c t K e y a n y T y p e z b w N T n L X > < a : K e y V a l u e O f D i a g r a m O b j e c t K e y a n y T y p e z b w N T n L X > < a : K e y > < K e y > T a b l e s \ F a c t _ T r a n s p o r t \ S u m   o f   v e h i c l e C l a s s _ M o t o r C a r \ A d d i t i o n a l   I n f o \ I m p l i c i t   M e a s u r e < / K e y > < / a : K e y > < a : V a l u e   i : t y p e = " D i a g r a m D i s p l a y V i e w S t a t e I D i a g r a m T a g A d d i t i o n a l I n f o " / > < / a : K e y V a l u e O f D i a g r a m O b j e c t K e y a n y T y p e z b w N T n L X > < a : K e y V a l u e O f D i a g r a m O b j e c t K e y a n y T y p e z b w N T n L X > < a : K e y > < K e y > T a b l e s \ F a c t _ T r a n s p o r t \ M e a s u r e s \ S u m   o f   v e h i c l e C l a s s _ A u t o R i c k s h a w < / K e y > < / a : K e y > < a : V a l u e   i : t y p e = " D i a g r a m D i s p l a y N o d e V i e w S t a t e " > < H e i g h t > 1 5 0 < / H e i g h t > < I s E x p a n d e d > t r u e < / I s E x p a n d e d > < W i d t h > 2 0 0 < / W i d t h > < / a : V a l u e > < / a : K e y V a l u e O f D i a g r a m O b j e c t K e y a n y T y p e z b w N T n L X > < a : K e y V a l u e O f D i a g r a m O b j e c t K e y a n y T y p e z b w N T n L X > < a : K e y > < K e y > T a b l e s \ F a c t _ T r a n s p o r t \ S u m   o f   v e h i c l e C l a s s _ A u t o R i c k s h a w \ A d d i t i o n a l   I n f o \ I m p l i c i t   M e a s u r e < / K e y > < / a : K e y > < a : V a l u e   i : t y p e = " D i a g r a m D i s p l a y V i e w S t a t e I D i a g r a m T a g A d d i t i o n a l I n f o " / > < / a : K e y V a l u e O f D i a g r a m O b j e c t K e y a n y T y p e z b w N T n L X > < a : K e y V a l u e O f D i a g r a m O b j e c t K e y a n y T y p e z b w N T n L X > < a : K e y > < K e y > T a b l e s \ F a c t _ T r a n s p o r t \ M e a s u r e s \ S u m   o f   v e h i c l e C l a s s _ A g r i c u l t u r e < / K e y > < / a : K e y > < a : V a l u e   i : t y p e = " D i a g r a m D i s p l a y N o d e V i e w S t a t e " > < H e i g h t > 1 5 0 < / H e i g h t > < I s E x p a n d e d > t r u e < / I s E x p a n d e d > < W i d t h > 2 0 0 < / W i d t h > < / a : V a l u e > < / a : K e y V a l u e O f D i a g r a m O b j e c t K e y a n y T y p e z b w N T n L X > < a : K e y V a l u e O f D i a g r a m O b j e c t K e y a n y T y p e z b w N T n L X > < a : K e y > < K e y > T a b l e s \ F a c t _ T r a n s p o r t \ S u m   o f   v e h i c l e C l a s s _ A g r i c u l t u r e \ A d d i t i o n a l   I n f o \ I m p l i c i t   M e a s u r e < / K e y > < / a : K e y > < a : V a l u e   i : t y p e = " D i a g r a m D i s p l a y V i e w S t a t e I D i a g r a m T a g A d d i t i o n a l I n f o " / > < / a : K e y V a l u e O f D i a g r a m O b j e c t K e y a n y T y p e z b w N T n L X > < a : K e y V a l u e O f D i a g r a m O b j e c t K e y a n y T y p e z b w N T n L X > < a : K e y > < K e y > T a b l e s \ F a c t _ T r a n s p o r t \ M e a s u r e s \ S u m   o f   v e h i c l e C l a s s _ o t h e r s < / K e y > < / a : K e y > < a : V a l u e   i : t y p e = " D i a g r a m D i s p l a y N o d e V i e w S t a t e " > < H e i g h t > 1 5 0 < / H e i g h t > < I s E x p a n d e d > t r u e < / I s E x p a n d e d > < W i d t h > 2 0 0 < / W i d t h > < / a : V a l u e > < / a : K e y V a l u e O f D i a g r a m O b j e c t K e y a n y T y p e z b w N T n L X > < a : K e y V a l u e O f D i a g r a m O b j e c t K e y a n y T y p e z b w N T n L X > < a : K e y > < K e y > T a b l e s \ F a c t _ T r a n s p o r t \ S u m   o f   v e h i c l e C l a s s _ o t h e r s \ A d d i t i o n a l   I n f o \ I m p l i c i t   M e a s u r e < / K e y > < / a : K e y > < a : V a l u e   i : t y p e = " D i a g r a m D i s p l a y V i e w S t a t e I D i a g r a m T a g A d d i t i o n a l I n f o " / > < / a : K e y V a l u e O f D i a g r a m O b j e c t K e y a n y T y p e z b w N T n L X > < a : K e y V a l u e O f D i a g r a m O b j e c t K e y a n y T y p e z b w N T n L X > < a : K e y > < K e y > T a b l e s \ F a c t _ T r a n s p o r t \ M e a s u r e s \ S u m   o f   s e a t C a p a c i t y _ 1 _ t o _ 3 < / K e y > < / a : K e y > < a : V a l u e   i : t y p e = " D i a g r a m D i s p l a y N o d e V i e w S t a t e " > < H e i g h t > 1 5 0 < / H e i g h t > < I s E x p a n d e d > t r u e < / I s E x p a n d e d > < W i d t h > 2 0 0 < / W i d t h > < / a : V a l u e > < / a : K e y V a l u e O f D i a g r a m O b j e c t K e y a n y T y p e z b w N T n L X > < a : K e y V a l u e O f D i a g r a m O b j e c t K e y a n y T y p e z b w N T n L X > < a : K e y > < K e y > T a b l e s \ F a c t _ T r a n s p o r t \ S u m   o f   s e a t C a p a c i t y _ 1 _ t o _ 3 \ A d d i t i o n a l   I n f o \ I m p l i c i t   M e a s u r e < / K e y > < / a : K e y > < a : V a l u e   i : t y p e = " D i a g r a m D i s p l a y V i e w S t a t e I D i a g r a m T a g A d d i t i o n a l I n f o " / > < / a : K e y V a l u e O f D i a g r a m O b j e c t K e y a n y T y p e z b w N T n L X > < a : K e y V a l u e O f D i a g r a m O b j e c t K e y a n y T y p e z b w N T n L X > < a : K e y > < K e y > T a b l e s \ F a c t _ T r a n s p o r t \ M e a s u r e s \ S u m   o f   s e a t C a p a c i t y _ 4 _ t o _ 6 < / K e y > < / a : K e y > < a : V a l u e   i : t y p e = " D i a g r a m D i s p l a y N o d e V i e w S t a t e " > < H e i g h t > 1 5 0 < / H e i g h t > < I s E x p a n d e d > t r u e < / I s E x p a n d e d > < W i d t h > 2 0 0 < / W i d t h > < / a : V a l u e > < / a : K e y V a l u e O f D i a g r a m O b j e c t K e y a n y T y p e z b w N T n L X > < a : K e y V a l u e O f D i a g r a m O b j e c t K e y a n y T y p e z b w N T n L X > < a : K e y > < K e y > T a b l e s \ F a c t _ T r a n s p o r t \ S u m   o f   s e a t C a p a c i t y _ 4 _ t o _ 6 \ A d d i t i o n a l   I n f o \ I m p l i c i t   M e a s u r e < / K e y > < / a : K e y > < a : V a l u e   i : t y p e = " D i a g r a m D i s p l a y V i e w S t a t e I D i a g r a m T a g A d d i t i o n a l I n f o " / > < / a : K e y V a l u e O f D i a g r a m O b j e c t K e y a n y T y p e z b w N T n L X > < a : K e y V a l u e O f D i a g r a m O b j e c t K e y a n y T y p e z b w N T n L X > < a : K e y > < K e y > T a b l e s \ F a c t _ T r a n s p o r t \ M e a s u r e s \ S u m   o f   s e a t C a p a c i t y _ a b o v e _ 6 < / K e y > < / a : K e y > < a : V a l u e   i : t y p e = " D i a g r a m D i s p l a y N o d e V i e w S t a t e " > < H e i g h t > 1 5 0 < / H e i g h t > < I s E x p a n d e d > t r u e < / I s E x p a n d e d > < W i d t h > 2 0 0 < / W i d t h > < / a : V a l u e > < / a : K e y V a l u e O f D i a g r a m O b j e c t K e y a n y T y p e z b w N T n L X > < a : K e y V a l u e O f D i a g r a m O b j e c t K e y a n y T y p e z b w N T n L X > < a : K e y > < K e y > T a b l e s \ F a c t _ T r a n s p o r t \ S u m   o f   s e a t C a p a c i t y _ a b o v e _ 6 \ A d d i t i o n a l   I n f o \ I m p l i c i t   M e a s u r e < / K e y > < / a : K e y > < a : V a l u e   i : t y p e = " D i a g r a m D i s p l a y V i e w S t a t e I D i a g r a m T a g A d d i t i o n a l I n f o " / > < / a : K e y V a l u e O f D i a g r a m O b j e c t K e y a n y T y p e z b w N T n L X > < a : K e y V a l u e O f D i a g r a m O b j e c t K e y a n y T y p e z b w N T n L X > < a : K e y > < K e y > T a b l e s \ F a c t _ T r a n s p o r t \ M e a s u r e s \ S u m   o f   B r a n d _ n e w _ v e h i c l e s < / K e y > < / a : K e y > < a : V a l u e   i : t y p e = " D i a g r a m D i s p l a y N o d e V i e w S t a t e " > < H e i g h t > 1 5 0 < / H e i g h t > < I s E x p a n d e d > t r u e < / I s E x p a n d e d > < W i d t h > 2 0 0 < / W i d t h > < / a : V a l u e > < / a : K e y V a l u e O f D i a g r a m O b j e c t K e y a n y T y p e z b w N T n L X > < a : K e y V a l u e O f D i a g r a m O b j e c t K e y a n y T y p e z b w N T n L X > < a : K e y > < K e y > T a b l e s \ F a c t _ T r a n s p o r t \ S u m   o f   B r a n d _ n e w _ v e h i c l e s \ A d d i t i o n a l   I n f o \ I m p l i c i t   M e a s u r e < / K e y > < / a : K e y > < a : V a l u e   i : t y p e = " D i a g r a m D i s p l a y V i e w S t a t e I D i a g r a m T a g A d d i t i o n a l I n f o " / > < / a : K e y V a l u e O f D i a g r a m O b j e c t K e y a n y T y p e z b w N T n L X > < a : K e y V a l u e O f D i a g r a m O b j e c t K e y a n y T y p e z b w N T n L X > < a : K e y > < K e y > T a b l e s \ F a c t _ T r a n s p o r t \ M e a s u r e s \ S u m   o f   P r e - o w n e d _ v e h i c l e s < / K e y > < / a : K e y > < a : V a l u e   i : t y p e = " D i a g r a m D i s p l a y N o d e V i e w S t a t e " > < H e i g h t > 1 5 0 < / H e i g h t > < I s E x p a n d e d > t r u e < / I s E x p a n d e d > < W i d t h > 2 0 0 < / W i d t h > < / a : V a l u e > < / a : K e y V a l u e O f D i a g r a m O b j e c t K e y a n y T y p e z b w N T n L X > < a : K e y V a l u e O f D i a g r a m O b j e c t K e y a n y T y p e z b w N T n L X > < a : K e y > < K e y > T a b l e s \ F a c t _ T r a n s p o r t \ S u m   o f   P r e - o w n e d _ v e h i c l e s \ A d d i t i o n a l   I n f o \ I m p l i c i t   M e a s u r e < / K e y > < / a : K e y > < a : V a l u e   i : t y p e = " D i a g r a m D i s p l a y V i e w S t a t e I D i a g r a m T a g A d d i t i o n a l I n f o " / > < / a : K e y V a l u e O f D i a g r a m O b j e c t K e y a n y T y p e z b w N T n L X > < a : K e y V a l u e O f D i a g r a m O b j e c t K e y a n y T y p e z b w N T n L X > < a : K e y > < K e y > T a b l e s \ F a c t _ T r a n s p o r t \ M e a s u r e s \ S u m   o f   c a t e g o r y _ N o n - T r a n s p o r t < / K e y > < / a : K e y > < a : V a l u e   i : t y p e = " D i a g r a m D i s p l a y N o d e V i e w S t a t e " > < H e i g h t > 1 5 0 < / H e i g h t > < I s E x p a n d e d > t r u e < / I s E x p a n d e d > < W i d t h > 2 0 0 < / W i d t h > < / a : V a l u e > < / a : K e y V a l u e O f D i a g r a m O b j e c t K e y a n y T y p e z b w N T n L X > < a : K e y V a l u e O f D i a g r a m O b j e c t K e y a n y T y p e z b w N T n L X > < a : K e y > < K e y > T a b l e s \ F a c t _ T r a n s p o r t \ S u m   o f   c a t e g o r y _ N o n - T r a n s p o r t \ A d d i t i o n a l   I n f o \ I m p l i c i t   M e a s u r e < / K e y > < / a : K e y > < a : V a l u e   i : t y p e = " D i a g r a m D i s p l a y V i e w S t a t e I D i a g r a m T a g A d d i t i o n a l I n f o " / > < / a : K e y V a l u e O f D i a g r a m O b j e c t K e y a n y T y p e z b w N T n L X > < a : K e y V a l u e O f D i a g r a m O b j e c t K e y a n y T y p e z b w N T n L X > < a : K e y > < K e y > T a b l e s \ F a c t _ T r a n s p o r t \ M e a s u r e s \ S u m   o f   V e h i c l e   s o l d < / K e y > < / a : K e y > < a : V a l u e   i : t y p e = " D i a g r a m D i s p l a y N o d e V i e w S t a t e " > < H e i g h t > 1 5 0 < / H e i g h t > < I s E x p a n d e d > t r u e < / I s E x p a n d e d > < W i d t h > 2 0 0 < / W i d t h > < / a : V a l u e > < / a : K e y V a l u e O f D i a g r a m O b j e c t K e y a n y T y p e z b w N T n L X > < a : K e y V a l u e O f D i a g r a m O b j e c t K e y a n y T y p e z b w N T n L X > < a : K e y > < K e y > T a b l e s \ F a c t _ T r a n s p o r t \ S u m   o f   V e h i c l e   s o l d \ A d d i t i o n a l   I n f o \ I m p l i c i t   M e a s u r e < / K e y > < / a : K e y > < a : V a l u e   i : t y p e = " D i a g r a m D i s p l a y V i e w S t a t e I D i a g r a m T a g A d d i t i o n a l I n f o " / > < / a : K e y V a l u e O f D i a g r a m O b j e c t K e y a n y T y p e z b w N T n L X > < a : K e y V a l u e O f D i a g r a m O b j e c t K e y a n y T y p e z b w N T n L X > < a : K e y > < K e y > T a b l e s \ F a c t _ T r a n s p o r t \ M e a s u r e s \ T o t a l _ v e h i c l e _ s o l d < / K e y > < / a : K e y > < a : V a l u e   i : t y p e = " D i a g r a m D i s p l a y N o d e V i e w S t a t e " > < H e i g h t > 1 5 0 < / H e i g h t > < I s E x p a n d e d > t r u e < / I s E x p a n d e d > < W i d t h > 2 0 0 < / W i d t h > < / a : V a l u e > < / a : K e y V a l u e O f D i a g r a m O b j e c t K e y a n y T y p e z b w N T n L X > < a : K e y V a l u e O f D i a g r a m O b j e c t K e y a n y T y p e z b w N T n L X > < a : K e y > < K e y > T a b l e s \ F a c t _ T r a n s p o r t \ M e a s u r e s \ F u e l t y p e _ s o l d < / K e y > < / a : K e y > < a : V a l u e   i : t y p e = " D i a g r a m D i s p l a y N o d e V i e w S t a t e " > < H e i g h t > 1 5 0 < / H e i g h t > < I s E x p a n d e d > t r u e < / I s E x p a n d e d > < W i d t h > 2 0 0 < / W i d t h > < / a : V a l u e > < / a : K e y V a l u e O f D i a g r a m O b j e c t K e y a n y T y p e z b w N T n L X > < a : K e y V a l u e O f D i a g r a m O b j e c t K e y a n y T y p e z b w N T n L X > < a : K e y > < K e y > T a b l e s \ F a c t _ T r a n s p o r t \ M e a s u r e s \ V e h i c l e c l a s s _ s o l d < / K e y > < / a : K e y > < a : V a l u e   i : t y p e = " D i a g r a m D i s p l a y N o d e V i e w S t a t e " > < H e i g h t > 1 5 0 < / H e i g h t > < I s E x p a n d e d > t r u e < / I s E x p a n d e d > < W i d t h > 2 0 0 < / W i d t h > < / a : V a l u e > < / a : K e y V a l u e O f D i a g r a m O b j e c t K e y a n y T y p e z b w N T n L X > < a : K e y V a l u e O f D i a g r a m O b j e c t K e y a n y T y p e z b w N T n L X > < a : K e y > < K e y > T a b l e s \ F a c t _ T r a n s p o r t \ M e a s u r e s \ S e a t c a p a c i t y _ s o l d < / K e y > < / a : K e y > < a : V a l u e   i : t y p e = " D i a g r a m D i s p l a y N o d e V i e w S t a t e " > < H e i g h t > 1 5 0 < / H e i g h t > < I s E x p a n d e d > t r u e < / I s E x p a n d e d > < W i d t h > 2 0 0 < / W i d t h > < / a : V a l u e > < / a : K e y V a l u e O f D i a g r a m O b j e c t K e y a n y T y p e z b w N T n L X > < a : K e y V a l u e O f D i a g r a m O b j e c t K e y a n y T y p e z b w N T n L X > < a : K e y > < K e y > T a b l e s \ F a c t _ T r a n s p o r t \ M e a s u r e s \ T r a n s & a m p ; N o n _ s o l d < / K e y > < / a : K e y > < a : V a l u e   i : t y p e = " D i a g r a m D i s p l a y N o d e V i e w S t a t e " > < H e i g h t > 1 5 0 < / H e i g h t > < I s E x p a n d e d > t r u e < / I s E x p a n d e d > < W i d t h > 2 0 0 < / W i d t h > < / a : V a l u e > < / a : K e y V a l u e O f D i a g r a m O b j e c t K e y a n y T y p e z b w N T n L X > < a : K e y V a l u e O f D i a g r a m O b j e c t K e y a n y T y p e z b w N T n L X > < a : K e y > < K e y > T a b l e s \ F a c t _ T r a n s p o r t \ M e a s u r e s \ P e t r o l F T < / K e y > < / a : K e y > < a : V a l u e   i : t y p e = " D i a g r a m D i s p l a y N o d e V i e w S t a t e " > < H e i g h t > 1 5 0 < / H e i g h t > < I s E x p a n d e d > t r u e < / I s E x p a n d e d > < W i d t h > 2 0 0 < / W i d t h > < / a : V a l u e > < / a : K e y V a l u e O f D i a g r a m O b j e c t K e y a n y T y p e z b w N T n L X > < a : K e y V a l u e O f D i a g r a m O b j e c t K e y a n y T y p e z b w N T n L X > < a : K e y > < K e y > T a b l e s \ F a c t _ T r a n s p o r t \ M e a s u r e s \ D i e s e l P T < / K e y > < / a : K e y > < a : V a l u e   i : t y p e = " D i a g r a m D i s p l a y N o d e V i e w S t a t e " > < H e i g h t > 1 5 0 < / H e i g h t > < I s E x p a n d e d > t r u e < / I s E x p a n d e d > < W i d t h > 2 0 0 < / W i d t h > < / a : V a l u e > < / a : K e y V a l u e O f D i a g r a m O b j e c t K e y a n y T y p e z b w N T n L X > < a : K e y V a l u e O f D i a g r a m O b j e c t K e y a n y T y p e z b w N T n L X > < a : K e y > < K e y > T a b l e s \ F a c t _ T r a n s p o r t \ M e a s u r e s \ E l e c t r i c P T < / K e y > < / a : K e y > < a : V a l u e   i : t y p e = " D i a g r a m D i s p l a y N o d e V i e w S t a t e " > < H e i g h t > 1 5 0 < / H e i g h t > < I s E x p a n d e d > t r u e < / I s E x p a n d e d > < W i d t h > 2 0 0 < / W i d t h > < / a : V a l u e > < / a : K e y V a l u e O f D i a g r a m O b j e c t K e y a n y T y p e z b w N T n L X > < a : K e y V a l u e O f D i a g r a m O b j e c t K e y a n y T y p e z b w N T n L X > < a : K e y > < K e y > T a b l e s \ F a c t _ T r a n s p o r t \ M e a s u r e s \ O t h e r P T < / K e y > < / a : K e y > < a : V a l u e   i : t y p e = " D i a g r a m D i s p l a y N o d e V i e w S t a t e " > < H e i g h t > 1 5 0 < / H e i g h t > < I s E x p a n d e d > t r u e < / I s E x p a n d e d > < W i d t h > 2 0 0 < / W i d t h > < / a : V a l u e > < / a : K e y V a l u e O f D i a g r a m O b j e c t K e y a n y T y p e z b w N T n L X > < a : K e y V a l u e O f D i a g r a m O b j e c t K e y a n y T y p e z b w N T n L X > < a : K e y > < K e y > T a b l e s \ F a c t _ T S I p a s s < / K e y > < / a : K e y > < a : V a l u e   i : t y p e = " D i a g r a m D i s p l a y N o d e V i e w S t a t e " > < H e i g h t > 4 6 0 . 0 0 0 0 0 0 0 0 0 0 0 0 5 7 < / H e i g h t > < I s E x p a n d e d > t r u e < / I s E x p a n d e d > < L a y e d O u t > t r u e < / L a y e d O u t > < L e f t > 8 2 8 . 4 0 9 2 4 9 7 6 1 2 9 9 6 3 < / L e f t > < T a b I n d e x > 2 < / T a b I n d e x > < T o p > 1 1 5 . 5 3 5 5 8 0 5 2 4 3 4 4 7 1 < / T o p > < W i d t h > 1 7 4 < / W i d t h > < / a : V a l u e > < / a : K e y V a l u e O f D i a g r a m O b j e c t K e y a n y T y p e z b w N T n L X > < a : K e y V a l u e O f D i a g r a m O b j e c t K e y a n y T y p e z b w N T n L X > < a : K e y > < K e y > T a b l e s \ F a c t _ T S I p a s s \ C o l u m n s \ d i s t _ c o d e < / K e y > < / a : K e y > < a : V a l u e   i : t y p e = " D i a g r a m D i s p l a y N o d e V i e w S t a t e " > < H e i g h t > 1 5 0 < / H e i g h t > < I s E x p a n d e d > t r u e < / I s E x p a n d e d > < W i d t h > 2 0 0 < / W i d t h > < / a : V a l u e > < / a : K e y V a l u e O f D i a g r a m O b j e c t K e y a n y T y p e z b w N T n L X > < a : K e y V a l u e O f D i a g r a m O b j e c t K e y a n y T y p e z b w N T n L X > < a : K e y > < K e y > T a b l e s \ F a c t _ T S I p a s s \ C o l u m n s \ d i s t r i c t < / K e y > < / a : K e y > < a : V a l u e   i : t y p e = " D i a g r a m D i s p l a y N o d e V i e w S t a t e " > < H e i g h t > 1 5 0 < / H e i g h t > < I s E x p a n d e d > t r u e < / I s E x p a n d e d > < W i d t h > 2 0 0 < / W i d t h > < / a : V a l u e > < / a : K e y V a l u e O f D i a g r a m O b j e c t K e y a n y T y p e z b w N T n L X > < a : K e y V a l u e O f D i a g r a m O b j e c t K e y a n y T y p e z b w N T n L X > < a : K e y > < K e y > T a b l e s \ F a c t _ T S I p a s s \ C o l u m n s \ m o n t h < / K e y > < / a : K e y > < a : V a l u e   i : t y p e = " D i a g r a m D i s p l a y N o d e V i e w S t a t e " > < H e i g h t > 1 5 0 < / H e i g h t > < I s E x p a n d e d > t r u e < / I s E x p a n d e d > < W i d t h > 2 0 0 < / W i d t h > < / a : V a l u e > < / a : K e y V a l u e O f D i a g r a m O b j e c t K e y a n y T y p e z b w N T n L X > < a : K e y V a l u e O f D i a g r a m O b j e c t K e y a n y T y p e z b w N T n L X > < a : K e y > < K e y > T a b l e s \ F a c t _ T S I p a s s \ C o l u m n s \ M o n t h   N a m e < / K e y > < / a : K e y > < a : V a l u e   i : t y p e = " D i a g r a m D i s p l a y N o d e V i e w S t a t e " > < H e i g h t > 1 5 0 < / H e i g h t > < I s E x p a n d e d > t r u e < / I s E x p a n d e d > < W i d t h > 2 0 0 < / W i d t h > < / a : V a l u e > < / a : K e y V a l u e O f D i a g r a m O b j e c t K e y a n y T y p e z b w N T n L X > < a : K e y V a l u e O f D i a g r a m O b j e c t K e y a n y T y p e z b w N T n L X > < a : K e y > < K e y > T a b l e s \ F a c t _ T S I p a s s \ C o l u m n s \ F Y t p a s s < / K e y > < / a : K e y > < a : V a l u e   i : t y p e = " D i a g r a m D i s p l a y N o d e V i e w S t a t e " > < H e i g h t > 1 5 0 < / H e i g h t > < I s E x p a n d e d > t r u e < / I s E x p a n d e d > < W i d t h > 2 0 0 < / W i d t h > < / a : V a l u e > < / a : K e y V a l u e O f D i a g r a m O b j e c t K e y a n y T y p e z b w N T n L X > < a : K e y V a l u e O f D i a g r a m O b j e c t K e y a n y T y p e z b w N T n L X > < a : K e y > < K e y > T a b l e s \ F a c t _ T S I p a s s \ C o l u m n s \ S t a r t   o f   M o n t h < / K e y > < / a : K e y > < a : V a l u e   i : t y p e = " D i a g r a m D i s p l a y N o d e V i e w S t a t e " > < H e i g h t > 1 5 0 < / H e i g h t > < I s E x p a n d e d > t r u e < / I s E x p a n d e d > < W i d t h > 2 0 0 < / W i d t h > < / a : V a l u e > < / a : K e y V a l u e O f D i a g r a m O b j e c t K e y a n y T y p e z b w N T n L X > < a : K e y V a l u e O f D i a g r a m O b j e c t K e y a n y T y p e z b w N T n L X > < a : K e y > < K e y > T a b l e s \ F a c t _ T S I p a s s \ C o l u m n s \ s e c t o r < / K e y > < / a : K e y > < a : V a l u e   i : t y p e = " D i a g r a m D i s p l a y N o d e V i e w S t a t e " > < H e i g h t > 1 5 0 < / H e i g h t > < I s E x p a n d e d > t r u e < / I s E x p a n d e d > < W i d t h > 2 0 0 < / W i d t h > < / a : V a l u e > < / a : K e y V a l u e O f D i a g r a m O b j e c t K e y a n y T y p e z b w N T n L X > < a : K e y V a l u e O f D i a g r a m O b j e c t K e y a n y T y p e z b w N T n L X > < a : K e y > < K e y > T a b l e s \ F a c t _ T S I p a s s \ C o l u m n s \ i n v e s t m e n t   i n   c r < / K e y > < / a : K e y > < a : V a l u e   i : t y p e = " D i a g r a m D i s p l a y N o d e V i e w S t a t e " > < H e i g h t > 1 5 0 < / H e i g h t > < I s E x p a n d e d > t r u e < / I s E x p a n d e d > < W i d t h > 2 0 0 < / W i d t h > < / a : V a l u e > < / a : K e y V a l u e O f D i a g r a m O b j e c t K e y a n y T y p e z b w N T n L X > < a : K e y V a l u e O f D i a g r a m O b j e c t K e y a n y T y p e z b w N T n L X > < a : K e y > < K e y > T a b l e s \ F a c t _ T S I p a s s \ C o l u m n s \ n u m b e r _ o f _ e m p l o y e e s < / K e y > < / a : K e y > < a : V a l u e   i : t y p e = " D i a g r a m D i s p l a y N o d e V i e w S t a t e " > < H e i g h t > 1 5 0 < / H e i g h t > < I s E x p a n d e d > t r u e < / I s E x p a n d e d > < W i d t h > 2 0 0 < / W i d t h > < / a : V a l u e > < / a : K e y V a l u e O f D i a g r a m O b j e c t K e y a n y T y p e z b w N T n L X > < a : K e y V a l u e O f D i a g r a m O b j e c t K e y a n y T y p e z b w N T n L X > < a : K e y > < K e y > T a b l e s \ F a c t _ T S I p a s s \ M e a s u r e s \ S u m   o f   i n v e s t m e n t   i n   c r < / K e y > < / a : K e y > < a : V a l u e   i : t y p e = " D i a g r a m D i s p l a y N o d e V i e w S t a t e " > < H e i g h t > 1 5 0 < / H e i g h t > < I s E x p a n d e d > t r u e < / I s E x p a n d e d > < W i d t h > 2 0 0 < / W i d t h > < / a : V a l u e > < / a : K e y V a l u e O f D i a g r a m O b j e c t K e y a n y T y p e z b w N T n L X > < a : K e y V a l u e O f D i a g r a m O b j e c t K e y a n y T y p e z b w N T n L X > < a : K e y > < K e y > T a b l e s \ F a c t _ T S I p a s s \ S u m   o f   i n v e s t m e n t   i n   c r \ A d d i t i o n a l   I n f o \ I m p l i c i t   M e a s u r e < / K e y > < / a : K e y > < a : V a l u e   i : t y p e = " D i a g r a m D i s p l a y V i e w S t a t e I D i a g r a m T a g A d d i t i o n a l I n f o " / > < / a : K e y V a l u e O f D i a g r a m O b j e c t K e y a n y T y p e z b w N T n L X > < a : K e y V a l u e O f D i a g r a m O b j e c t K e y a n y T y p e z b w N T n L X > < a : K e y > < K e y > T a b l e s \ F a c t _ T S I p a s s \ M e a s u r e s \ S u m   o f   n u m b e r _ o f _ e m p l o y e e s < / K e y > < / a : K e y > < a : V a l u e   i : t y p e = " D i a g r a m D i s p l a y N o d e V i e w S t a t e " > < H e i g h t > 1 5 0 < / H e i g h t > < I s E x p a n d e d > t r u e < / I s E x p a n d e d > < W i d t h > 2 0 0 < / W i d t h > < / a : V a l u e > < / a : K e y V a l u e O f D i a g r a m O b j e c t K e y a n y T y p e z b w N T n L X > < a : K e y V a l u e O f D i a g r a m O b j e c t K e y a n y T y p e z b w N T n L X > < a : K e y > < K e y > T a b l e s \ F a c t _ T S I p a s s \ S u m   o f   n u m b e r _ o f _ e m p l o y e e s \ A d d i t i o n a l   I n f o \ I m p l i c i t   M e a s u r e < / K e y > < / a : K e y > < a : V a l u e   i : t y p e = " D i a g r a m D i s p l a y V i e w S t a t e I D i a g r a m T a g A d d i t i o n a l I n f o " / > < / a : K e y V a l u e O f D i a g r a m O b j e c t K e y a n y T y p e z b w N T n L X > < a : K e y V a l u e O f D i a g r a m O b j e c t K e y a n y T y p e z b w N T n L X > < a : K e y > < K e y > T a b l e s \ F a c t _ T S I p a s s \ M e a s u r e s \ N e t _ I n v e s t m e n t t p < / K e y > < / a : K e y > < a : V a l u e   i : t y p e = " D i a g r a m D i s p l a y N o d e V i e w S t a t e " > < H e i g h t > 1 5 0 < / H e i g h t > < I s E x p a n d e d > t r u e < / I s E x p a n d e d > < W i d t h > 2 0 0 < / W i d t h > < / a : V a l u e > < / a : K e y V a l u e O f D i a g r a m O b j e c t K e y a n y T y p e z b w N T n L X > < a : K e y V a l u e O f D i a g r a m O b j e c t K e y a n y T y p e z b w N T n L X > < a : K e y > < K e y > T a b l e s \ F a c t _ T S I p a s s \ M e a s u r e s \ N e t i n v e s t 2 0 1 9 < / K e y > < / a : K e y > < a : V a l u e   i : t y p e = " D i a g r a m D i s p l a y N o d e V i e w S t a t e " > < H e i g h t > 1 5 0 < / H e i g h t > < I s E x p a n d e d > t r u e < / I s E x p a n d e d > < W i d t h > 2 0 0 < / W i d t h > < / a : V a l u e > < / a : K e y V a l u e O f D i a g r a m O b j e c t K e y a n y T y p e z b w N T n L X > < a : K e y V a l u e O f D i a g r a m O b j e c t K e y a n y T y p e z b w N T n L X > < a : K e y > < K e y > T a b l e s \ F a c t _ T S I p a s s \ M e a s u r e s \ N e t i n v e s t 2 0 2 0 < / K e y > < / a : K e y > < a : V a l u e   i : t y p e = " D i a g r a m D i s p l a y N o d e V i e w S t a t e " > < H e i g h t > 1 5 0 < / H e i g h t > < I s E x p a n d e d > t r u e < / I s E x p a n d e d > < W i d t h > 2 0 0 < / W i d t h > < / a : V a l u e > < / a : K e y V a l u e O f D i a g r a m O b j e c t K e y a n y T y p e z b w N T n L X > < a : K e y V a l u e O f D i a g r a m O b j e c t K e y a n y T y p e z b w N T n L X > < a : K e y > < K e y > T a b l e s \ F a c t _ T S I p a s s \ M e a s u r e s \ N e t i n v e s t 2 0 2 1 < / K e y > < / a : K e y > < a : V a l u e   i : t y p e = " D i a g r a m D i s p l a y N o d e V i e w S t a t e " > < H e i g h t > 1 5 0 < / H e i g h t > < I s E x p a n d e d > t r u e < / I s E x p a n d e d > < W i d t h > 2 0 0 < / W i d t h > < / a : V a l u e > < / a : K e y V a l u e O f D i a g r a m O b j e c t K e y a n y T y p e z b w N T n L X > < a : K e y V a l u e O f D i a g r a m O b j e c t K e y a n y T y p e z b w N T n L X > < a : K e y > < K e y > T a b l e s \ F a c t _ T S I p a s s \ M e a s u r e s \ N e t i n v e s t 2 0 2 2 < / K e y > < / a : K e y > < a : V a l u e   i : t y p e = " D i a g r a m D i s p l a y N o d e V i e w S t a t e " > < H e i g h t > 1 5 0 < / H e i g h t > < I s E x p a n d e d > t r u e < / I s E x p a n d e d > < W i d t h > 2 0 0 < / W i d t h > < / a : V a l u e > < / a : K e y V a l u e O f D i a g r a m O b j e c t K e y a n y T y p e z b w N T n L X > < a : K e y V a l u e O f D i a g r a m O b j e c t K e y a n y T y p e z b w N T n L X > < a : K e y > < K e y > T a b l e s \ F a c t _ T S I p a s s \ M e a s u r e s \ i n v e s t 2 0 1 9 & a m p ; 2 2 < / K e y > < / a : K e y > < a : V a l u e   i : t y p e = " D i a g r a m D i s p l a y N o d e V i e w S t a t e " > < H e i g h t > 1 5 0 < / H e i g h t > < I s E x p a n d e d > t r u e < / I s E x p a n d e d > < W i d t h > 2 0 0 < / W i d t h > < / a : V a l u e > < / a : K e y V a l u e O f D i a g r a m O b j e c t K e y a n y T y p e z b w N T n L X > < a : K e y V a l u e O f D i a g r a m O b j e c t K e y a n y T y p e z b w N T n L X > < a : K e y > < K e y > R e l a t i o n s h i p s \ & l t ; T a b l e s \ F a c t _ S t a m p \ C o l u m n s \ d i s t _ c o d e & g t ; - & l t ; T a b l e s \ D i m _ D i s t r i c t \ C o l u m n s \ d i s t _ c o d e & g t ; < / K e y > < / a : K e y > < a : V a l u e   i : t y p e = " D i a g r a m D i s p l a y L i n k V i e w S t a t e " > < A u t o m a t i o n P r o p e r t y H e l p e r T e x t > E n d   p o i n t   1 :   ( 3 1 2 . 2 1 9 6 0 6 1 5 4 0 5 8 , 2 9 3 ) .   E n d   p o i n t   2 :   ( 4 8 6 . 2 6 3 3 6 1 1 2 9 4 6 3 , 2 5 9 . 7 7 9 0 2 6 )   < / A u t o m a t i o n P r o p e r t y H e l p e r T e x t > < L a y e d O u t > t r u e < / L a y e d O u t > < P o i n t s   x m l n s : b = " h t t p : / / s c h e m a s . d a t a c o n t r a c t . o r g / 2 0 0 4 / 0 7 / S y s t e m . W i n d o w s " > < b : P o i n t > < b : _ x > 3 1 2 . 2 1 9 6 0 6 1 5 4 0 5 8 2 3 < / b : _ x > < b : _ y > 2 9 3 < / b : _ y > < / b : P o i n t > < b : P o i n t > < b : _ x > 4 0 6 . 3 3 7 4 1 5 1 6 6 6 6 6 6 3 < / b : _ x > < b : _ y > 2 9 3 < / b : _ y > < / b : P o i n t > < b : P o i n t > < b : _ x > 4 0 8 . 3 3 7 4 1 5 1 6 6 6 6 6 6 3 < / b : _ x > < b : _ y > 2 9 1 < / b : _ y > < / b : P o i n t > < b : P o i n t > < b : _ x > 4 0 8 . 3 3 7 4 1 5 1 6 6 6 6 6 6 3 < / b : _ x > < b : _ y > 2 6 1 . 7 7 9 0 2 6 < / b : _ y > < / b : P o i n t > < b : P o i n t > < b : _ x > 4 1 0 . 3 3 7 4 1 5 1 6 6 6 6 6 6 3 < / b : _ x > < b : _ y > 2 5 9 . 7 7 9 0 2 6 < / b : _ y > < / b : P o i n t > < b : P o i n t > < b : _ x > 4 8 6 . 2 6 3 3 6 1 1 2 9 4 6 3 4 8 < / b : _ x > < b : _ y > 2 5 9 . 7 7 9 0 2 6 < / b : _ y > < / b : P o i n t > < / P o i n t s > < / a : V a l u e > < / a : K e y V a l u e O f D i a g r a m O b j e c t K e y a n y T y p e z b w N T n L X > < a : K e y V a l u e O f D i a g r a m O b j e c t K e y a n y T y p e z b w N T n L X > < a : K e y > < K e y > R e l a t i o n s h i p s \ & l t ; T a b l e s \ F a c t _ S t a m p \ C o l u m n s \ d i s t _ c o d e & g t ; - & l t ; T a b l e s \ D i m _ D i s t r i c t \ C o l u m n s \ d i s t _ c o d e & g t ; \ F K < / K e y > < / a : K e y > < a : V a l u e   i : t y p e = " D i a g r a m D i s p l a y L i n k E n d p o i n t V i e w S t a t e " > < H e i g h t > 1 6 < / H e i g h t > < L a b e l L o c a t i o n   x m l n s : b = " h t t p : / / s c h e m a s . d a t a c o n t r a c t . o r g / 2 0 0 4 / 0 7 / S y s t e m . W i n d o w s " > < b : _ x > 2 9 6 . 2 1 9 6 0 6 1 5 4 0 5 8 2 3 < / b : _ x > < b : _ y > 2 8 5 < / b : _ y > < / L a b e l L o c a t i o n > < L o c a t i o n   x m l n s : b = " h t t p : / / s c h e m a s . d a t a c o n t r a c t . o r g / 2 0 0 4 / 0 7 / S y s t e m . W i n d o w s " > < b : _ x > 2 9 6 . 2 1 9 6 0 6 1 5 4 0 5 8 2 3 < / b : _ x > < b : _ y > 2 9 3 < / b : _ y > < / L o c a t i o n > < S h a p e R o t a t e A n g l e > 3 6 0 < / S h a p e R o t a t e A n g l e > < W i d t h > 1 6 < / W i d t h > < / a : V a l u e > < / a : K e y V a l u e O f D i a g r a m O b j e c t K e y a n y T y p e z b w N T n L X > < a : K e y V a l u e O f D i a g r a m O b j e c t K e y a n y T y p e z b w N T n L X > < a : K e y > < K e y > R e l a t i o n s h i p s \ & l t ; T a b l e s \ F a c t _ S t a m p \ C o l u m n s \ d i s t _ c o d e & g t ; - & l t ; T a b l e s \ D i m _ D i s t r i c t \ C o l u m n s \ d i s t _ c o d e & g t ; \ P K < / K e y > < / a : K e y > < a : V a l u e   i : t y p e = " D i a g r a m D i s p l a y L i n k E n d p o i n t V i e w S t a t e " > < H e i g h t > 1 6 < / H e i g h t > < L a b e l L o c a t i o n   x m l n s : b = " h t t p : / / s c h e m a s . d a t a c o n t r a c t . o r g / 2 0 0 4 / 0 7 / S y s t e m . W i n d o w s " > < b : _ x > 4 8 6 . 2 6 3 3 6 1 1 2 9 4 6 3 4 8 < / b : _ x > < b : _ y > 2 5 1 . 7 7 9 0 2 6 < / b : _ y > < / L a b e l L o c a t i o n > < L o c a t i o n   x m l n s : b = " h t t p : / / s c h e m a s . d a t a c o n t r a c t . o r g / 2 0 0 4 / 0 7 / S y s t e m . W i n d o w s " > < b : _ x > 5 0 2 . 2 6 3 3 6 1 1 2 9 4 6 3 4 8 < / b : _ x > < b : _ y > 2 5 9 . 7 7 9 0 2 6 < / b : _ y > < / L o c a t i o n > < S h a p e R o t a t e A n g l e > 1 8 0 < / S h a p e R o t a t e A n g l e > < W i d t h > 1 6 < / W i d t h > < / a : V a l u e > < / a : K e y V a l u e O f D i a g r a m O b j e c t K e y a n y T y p e z b w N T n L X > < a : K e y V a l u e O f D i a g r a m O b j e c t K e y a n y T y p e z b w N T n L X > < a : K e y > < K e y > R e l a t i o n s h i p s \ & l t ; T a b l e s \ F a c t _ S t a m p \ C o l u m n s \ d i s t _ c o d e & g t ; - & l t ; T a b l e s \ D i m _ D i s t r i c t \ C o l u m n s \ d i s t _ c o d e & g t ; \ C r o s s F i l t e r < / K e y > < / a : K e y > < a : V a l u e   i : t y p e = " D i a g r a m D i s p l a y L i n k C r o s s F i l t e r V i e w S t a t e " > < P o i n t s   x m l n s : b = " h t t p : / / s c h e m a s . d a t a c o n t r a c t . o r g / 2 0 0 4 / 0 7 / S y s t e m . W i n d o w s " > < b : P o i n t > < b : _ x > 3 1 2 . 2 1 9 6 0 6 1 5 4 0 5 8 2 3 < / b : _ x > < b : _ y > 2 9 3 < / b : _ y > < / b : P o i n t > < b : P o i n t > < b : _ x > 4 0 6 . 3 3 7 4 1 5 1 6 6 6 6 6 6 3 < / b : _ x > < b : _ y > 2 9 3 < / b : _ y > < / b : P o i n t > < b : P o i n t > < b : _ x > 4 0 8 . 3 3 7 4 1 5 1 6 6 6 6 6 6 3 < / b : _ x > < b : _ y > 2 9 1 < / b : _ y > < / b : P o i n t > < b : P o i n t > < b : _ x > 4 0 8 . 3 3 7 4 1 5 1 6 6 6 6 6 6 3 < / b : _ x > < b : _ y > 2 6 1 . 7 7 9 0 2 6 < / b : _ y > < / b : P o i n t > < b : P o i n t > < b : _ x > 4 1 0 . 3 3 7 4 1 5 1 6 6 6 6 6 6 3 < / b : _ x > < b : _ y > 2 5 9 . 7 7 9 0 2 6 < / b : _ y > < / b : P o i n t > < b : P o i n t > < b : _ x > 4 8 6 . 2 6 3 3 6 1 1 2 9 4 6 3 4 8 < / b : _ x > < b : _ y > 2 5 9 . 7 7 9 0 2 6 < / b : _ y > < / b : P o i n t > < / P o i n t s > < / a : V a l u e > < / a : K e y V a l u e O f D i a g r a m O b j e c t K e y a n y T y p e z b w N T n L X > < a : K e y V a l u e O f D i a g r a m O b j e c t K e y a n y T y p e z b w N T n L X > < a : K e y > < K e y > R e l a t i o n s h i p s \ & l t ; T a b l e s \ F a c t _ S t a m p \ C o l u m n s \ m o n t h & g t ; - & l t ; T a b l e s \ D i m _ D a t e \ C o l u m n s \ m o n t h & g t ; < / K e y > < / a : K e y > < a : V a l u e   i : t y p e = " D i a g r a m D i s p l a y L i n k V i e w S t a t e " > < A u t o m a t i o n P r o p e r t y H e l p e r T e x t > E n d   p o i n t   1 :   ( 3 1 2 . 2 1 9 6 0 6 1 5 4 0 5 8 , 2 5 3 ) .   E n d   p o i n t   2 :   ( 5 1 0 . 8 3 8 9 5 1 3 1 0 8 6 1 , 8 4 . 2 3 5 9 5 5 )   < / A u t o m a t i o n P r o p e r t y H e l p e r T e x t > < L a y e d O u t > t r u e < / L a y e d O u t > < P o i n t s   x m l n s : b = " h t t p : / / s c h e m a s . d a t a c o n t r a c t . o r g / 2 0 0 4 / 0 7 / S y s t e m . W i n d o w s " > < b : P o i n t > < b : _ x > 3 1 2 . 2 1 9 6 0 6 1 5 4 0 5 8 2 3 < / b : _ x > < b : _ y > 2 5 3 < / b : _ y > < / b : P o i n t > < b : P o i n t > < b : _ x > 3 9 6 . 3 3 7 4 1 5 1 6 6 6 6 6 6 3 < / b : _ x > < b : _ y > 2 5 3 < / b : _ y > < / b : P o i n t > < b : P o i n t > < b : _ x > 3 9 8 . 3 3 7 4 1 5 1 6 6 6 6 6 6 3 < / b : _ x > < b : _ y > 2 5 1 < / b : _ y > < / b : P o i n t > < b : P o i n t > < b : _ x > 3 9 8 . 3 3 7 4 1 5 1 6 6 6 6 6 6 3 < / b : _ x > < b : _ y > 8 6 . 2 3 5 9 5 5 < / b : _ y > < / b : P o i n t > < b : P o i n t > < b : _ x > 4 0 0 . 3 3 7 4 1 5 1 6 6 6 6 6 6 3 < / b : _ x > < b : _ y > 8 4 . 2 3 5 9 5 5 < / b : _ y > < / b : P o i n t > < b : P o i n t > < b : _ x > 5 1 0 . 8 3 8 9 5 1 3 1 0 8 6 1 4 3 < / b : _ x > < b : _ y > 8 4 . 2 3 5 9 5 5 < / b : _ y > < / b : P o i n t > < / P o i n t s > < / a : V a l u e > < / a : K e y V a l u e O f D i a g r a m O b j e c t K e y a n y T y p e z b w N T n L X > < a : K e y V a l u e O f D i a g r a m O b j e c t K e y a n y T y p e z b w N T n L X > < a : K e y > < K e y > R e l a t i o n s h i p s \ & l t ; T a b l e s \ F a c t _ S t a m p \ C o l u m n s \ m o n t h & g t ; - & l t ; T a b l e s \ D i m _ D a t e \ C o l u m n s \ m o n t h & g t ; \ F K < / K e y > < / a : K e y > < a : V a l u e   i : t y p e = " D i a g r a m D i s p l a y L i n k E n d p o i n t V i e w S t a t e " > < H e i g h t > 1 6 < / H e i g h t > < L a b e l L o c a t i o n   x m l n s : b = " h t t p : / / s c h e m a s . d a t a c o n t r a c t . o r g / 2 0 0 4 / 0 7 / S y s t e m . W i n d o w s " > < b : _ x > 2 9 6 . 2 1 9 6 0 6 1 5 4 0 5 8 2 3 < / b : _ x > < b : _ y > 2 4 5 < / b : _ y > < / L a b e l L o c a t i o n > < L o c a t i o n   x m l n s : b = " h t t p : / / s c h e m a s . d a t a c o n t r a c t . o r g / 2 0 0 4 / 0 7 / S y s t e m . W i n d o w s " > < b : _ x > 2 9 6 . 2 1 9 6 0 6 1 5 4 0 5 8 2 3 < / b : _ x > < b : _ y > 2 5 3 < / b : _ y > < / L o c a t i o n > < S h a p e R o t a t e A n g l e > 3 6 0 < / S h a p e R o t a t e A n g l e > < W i d t h > 1 6 < / W i d t h > < / a : V a l u e > < / a : K e y V a l u e O f D i a g r a m O b j e c t K e y a n y T y p e z b w N T n L X > < a : K e y V a l u e O f D i a g r a m O b j e c t K e y a n y T y p e z b w N T n L X > < a : K e y > < K e y > R e l a t i o n s h i p s \ & l t ; T a b l e s \ F a c t _ S t a m p \ C o l u m n s \ m o n t h & g t ; - & l t ; T a b l e s \ D i m _ D a t e \ C o l u m n s \ m o n t h & g t ; \ P K < / K e y > < / a : K e y > < a : V a l u e   i : t y p e = " D i a g r a m D i s p l a y L i n k E n d p o i n t V i e w S t a t e " > < H e i g h t > 1 6 < / H e i g h t > < L a b e l L o c a t i o n   x m l n s : b = " h t t p : / / s c h e m a s . d a t a c o n t r a c t . o r g / 2 0 0 4 / 0 7 / S y s t e m . W i n d o w s " > < b : _ x > 5 1 0 . 8 3 8 9 5 1 3 1 0 8 6 1 4 3 < / b : _ x > < b : _ y > 7 6 . 2 3 5 9 5 5 < / b : _ y > < / L a b e l L o c a t i o n > < L o c a t i o n   x m l n s : b = " h t t p : / / s c h e m a s . d a t a c o n t r a c t . o r g / 2 0 0 4 / 0 7 / S y s t e m . W i n d o w s " > < b : _ x > 5 2 6 . 8 3 8 9 5 1 3 1 0 8 6 1 3 8 < / b : _ x > < b : _ y > 8 4 . 2 3 5 9 5 5 < / b : _ y > < / L o c a t i o n > < S h a p e R o t a t e A n g l e > 1 8 0 < / S h a p e R o t a t e A n g l e > < W i d t h > 1 6 < / W i d t h > < / a : V a l u e > < / a : K e y V a l u e O f D i a g r a m O b j e c t K e y a n y T y p e z b w N T n L X > < a : K e y V a l u e O f D i a g r a m O b j e c t K e y a n y T y p e z b w N T n L X > < a : K e y > < K e y > R e l a t i o n s h i p s \ & l t ; T a b l e s \ F a c t _ S t a m p \ C o l u m n s \ m o n t h & g t ; - & l t ; T a b l e s \ D i m _ D a t e \ C o l u m n s \ m o n t h & g t ; \ C r o s s F i l t e r < / K e y > < / a : K e y > < a : V a l u e   i : t y p e = " D i a g r a m D i s p l a y L i n k C r o s s F i l t e r V i e w S t a t e " > < P o i n t s   x m l n s : b = " h t t p : / / s c h e m a s . d a t a c o n t r a c t . o r g / 2 0 0 4 / 0 7 / S y s t e m . W i n d o w s " > < b : P o i n t > < b : _ x > 3 1 2 . 2 1 9 6 0 6 1 5 4 0 5 8 2 3 < / b : _ x > < b : _ y > 2 5 3 < / b : _ y > < / b : P o i n t > < b : P o i n t > < b : _ x > 3 9 6 . 3 3 7 4 1 5 1 6 6 6 6 6 6 3 < / b : _ x > < b : _ y > 2 5 3 < / b : _ y > < / b : P o i n t > < b : P o i n t > < b : _ x > 3 9 8 . 3 3 7 4 1 5 1 6 6 6 6 6 6 3 < / b : _ x > < b : _ y > 2 5 1 < / b : _ y > < / b : P o i n t > < b : P o i n t > < b : _ x > 3 9 8 . 3 3 7 4 1 5 1 6 6 6 6 6 6 3 < / b : _ x > < b : _ y > 8 6 . 2 3 5 9 5 5 < / b : _ y > < / b : P o i n t > < b : P o i n t > < b : _ x > 4 0 0 . 3 3 7 4 1 5 1 6 6 6 6 6 6 3 < / b : _ x > < b : _ y > 8 4 . 2 3 5 9 5 5 < / b : _ y > < / b : P o i n t > < b : P o i n t > < b : _ x > 5 1 0 . 8 3 8 9 5 1 3 1 0 8 6 1 4 3 < / b : _ x > < b : _ y > 8 4 . 2 3 5 9 5 5 < / b : _ y > < / b : P o i n t > < / P o i n t s > < / a : V a l u e > < / a : K e y V a l u e O f D i a g r a m O b j e c t K e y a n y T y p e z b w N T n L X > < a : K e y V a l u e O f D i a g r a m O b j e c t K e y a n y T y p e z b w N T n L X > < a : K e y > < K e y > R e l a t i o n s h i p s \ & l t ; T a b l e s \ F a c t _ S t a m p \ C o l u m n s \ d i s t r i c t & g t ; - & l t ; T a b l e s \ D i m _ D i s t r i c t \ C o l u m n s \ d i s t r i c t & g t ; < / K e y > < / a : K e y > < a : V a l u e   i : t y p e = " D i a g r a m D i s p l a y L i n k V i e w S t a t e " > < A u t o m a t i o n P r o p e r t y H e l p e r T e x t > E n d   p o i n t   1 :   ( 3 1 2 . 2 1 9 6 0 6 1 5 4 0 5 8 , 2 7 3 ) .   E n d   p o i n t   2 :   ( 4 8 6 . 2 6 3 3 6 1 1 2 9 4 6 4 , 2 3 9 . 7 7 9 0 2 6 )   < / A u t o m a t i o n P r o p e r t y H e l p e r T e x t > < L a y e d O u t > t r u e < / L a y e d O u t > < P o i n t s   x m l n s : b = " h t t p : / / s c h e m a s . d a t a c o n t r a c t . o r g / 2 0 0 4 / 0 7 / S y s t e m . W i n d o w s " > < b : P o i n t > < b : _ x > 3 1 2 . 2 1 9 6 0 6 1 5 4 0 5 8 2 3 < / b : _ x > < b : _ y > 2 7 3 < / b : _ y > < / b : P o i n t > < b : P o i n t > < b : _ x > 4 0 1 . 3 3 7 4 1 5 1 6 6 6 6 6 6 3 < / b : _ x > < b : _ y > 2 7 3 < / b : _ y > < / b : P o i n t > < b : P o i n t > < b : _ x > 4 0 3 . 3 3 7 4 1 5 1 6 6 6 6 6 6 3 < / b : _ x > < b : _ y > 2 7 1 < / b : _ y > < / b : P o i n t > < b : P o i n t > < b : _ x > 4 0 3 . 3 3 7 4 1 5 1 6 6 6 6 6 6 3 < / b : _ x > < b : _ y > 2 4 1 . 7 7 9 0 2 6 < / b : _ y > < / b : P o i n t > < b : P o i n t > < b : _ x > 4 0 5 . 3 3 7 4 1 5 1 6 6 6 6 6 6 3 < / b : _ x > < b : _ y > 2 3 9 . 7 7 9 0 2 6 < / b : _ y > < / b : P o i n t > < b : P o i n t > < b : _ x > 4 8 6 . 2 6 3 3 6 1 1 2 9 4 6 3 5 3 < / b : _ x > < b : _ y > 2 3 9 . 7 7 9 0 2 6 < / b : _ y > < / b : P o i n t > < / P o i n t s > < / a : V a l u e > < / a : K e y V a l u e O f D i a g r a m O b j e c t K e y a n y T y p e z b w N T n L X > < a : K e y V a l u e O f D i a g r a m O b j e c t K e y a n y T y p e z b w N T n L X > < a : K e y > < K e y > R e l a t i o n s h i p s \ & l t ; T a b l e s \ F a c t _ S t a m p \ C o l u m n s \ d i s t r i c t & g t ; - & l t ; T a b l e s \ D i m _ D i s t r i c t \ C o l u m n s \ d i s t r i c t & g t ; \ F K < / K e y > < / a : K e y > < a : V a l u e   i : t y p e = " D i a g r a m D i s p l a y L i n k E n d p o i n t V i e w S t a t e " > < H e i g h t > 1 6 < / H e i g h t > < L a b e l L o c a t i o n   x m l n s : b = " h t t p : / / s c h e m a s . d a t a c o n t r a c t . o r g / 2 0 0 4 / 0 7 / S y s t e m . W i n d o w s " > < b : _ x > 2 9 6 . 2 1 9 6 0 6 1 5 4 0 5 8 2 3 < / b : _ x > < b : _ y > 2 6 5 < / b : _ y > < / L a b e l L o c a t i o n > < L o c a t i o n   x m l n s : b = " h t t p : / / s c h e m a s . d a t a c o n t r a c t . o r g / 2 0 0 4 / 0 7 / S y s t e m . W i n d o w s " > < b : _ x > 2 9 6 . 2 1 9 6 0 6 1 5 4 0 5 8 2 3 < / b : _ x > < b : _ y > 2 7 3 < / b : _ y > < / L o c a t i o n > < S h a p e R o t a t e A n g l e > 3 6 0 < / S h a p e R o t a t e A n g l e > < W i d t h > 1 6 < / W i d t h > < / a : V a l u e > < / a : K e y V a l u e O f D i a g r a m O b j e c t K e y a n y T y p e z b w N T n L X > < a : K e y V a l u e O f D i a g r a m O b j e c t K e y a n y T y p e z b w N T n L X > < a : K e y > < K e y > R e l a t i o n s h i p s \ & l t ; T a b l e s \ F a c t _ S t a m p \ C o l u m n s \ d i s t r i c t & g t ; - & l t ; T a b l e s \ D i m _ D i s t r i c t \ C o l u m n s \ d i s t r i c t & g t ; \ P K < / K e y > < / a : K e y > < a : V a l u e   i : t y p e = " D i a g r a m D i s p l a y L i n k E n d p o i n t V i e w S t a t e " > < H e i g h t > 1 6 < / H e i g h t > < L a b e l L o c a t i o n   x m l n s : b = " h t t p : / / s c h e m a s . d a t a c o n t r a c t . o r g / 2 0 0 4 / 0 7 / S y s t e m . W i n d o w s " > < b : _ x > 4 8 6 . 2 6 3 3 6 1 1 2 9 4 6 3 5 3 < / b : _ x > < b : _ y > 2 3 1 . 7 7 9 0 2 6 < / b : _ y > < / L a b e l L o c a t i o n > < L o c a t i o n   x m l n s : b = " h t t p : / / s c h e m a s . d a t a c o n t r a c t . o r g / 2 0 0 4 / 0 7 / S y s t e m . W i n d o w s " > < b : _ x > 5 0 2 . 2 6 3 3 6 1 1 2 9 4 6 3 5 3 < / b : _ x > < b : _ y > 2 3 9 . 7 7 9 0 2 6 < / b : _ y > < / L o c a t i o n > < S h a p e R o t a t e A n g l e > 1 8 0 < / S h a p e R o t a t e A n g l e > < W i d t h > 1 6 < / W i d t h > < / a : V a l u e > < / a : K e y V a l u e O f D i a g r a m O b j e c t K e y a n y T y p e z b w N T n L X > < a : K e y V a l u e O f D i a g r a m O b j e c t K e y a n y T y p e z b w N T n L X > < a : K e y > < K e y > R e l a t i o n s h i p s \ & l t ; T a b l e s \ F a c t _ S t a m p \ C o l u m n s \ d i s t r i c t & g t ; - & l t ; T a b l e s \ D i m _ D i s t r i c t \ C o l u m n s \ d i s t r i c t & g t ; \ C r o s s F i l t e r < / K e y > < / a : K e y > < a : V a l u e   i : t y p e = " D i a g r a m D i s p l a y L i n k C r o s s F i l t e r V i e w S t a t e " > < P o i n t s   x m l n s : b = " h t t p : / / s c h e m a s . d a t a c o n t r a c t . o r g / 2 0 0 4 / 0 7 / S y s t e m . W i n d o w s " > < b : P o i n t > < b : _ x > 3 1 2 . 2 1 9 6 0 6 1 5 4 0 5 8 2 3 < / b : _ x > < b : _ y > 2 7 3 < / b : _ y > < / b : P o i n t > < b : P o i n t > < b : _ x > 4 0 1 . 3 3 7 4 1 5 1 6 6 6 6 6 6 3 < / b : _ x > < b : _ y > 2 7 3 < / b : _ y > < / b : P o i n t > < b : P o i n t > < b : _ x > 4 0 3 . 3 3 7 4 1 5 1 6 6 6 6 6 6 3 < / b : _ x > < b : _ y > 2 7 1 < / b : _ y > < / b : P o i n t > < b : P o i n t > < b : _ x > 4 0 3 . 3 3 7 4 1 5 1 6 6 6 6 6 6 3 < / b : _ x > < b : _ y > 2 4 1 . 7 7 9 0 2 6 < / b : _ y > < / b : P o i n t > < b : P o i n t > < b : _ x > 4 0 5 . 3 3 7 4 1 5 1 6 6 6 6 6 6 3 < / b : _ x > < b : _ y > 2 3 9 . 7 7 9 0 2 6 < / b : _ y > < / b : P o i n t > < b : P o i n t > < b : _ x > 4 8 6 . 2 6 3 3 6 1 1 2 9 4 6 3 5 3 < / b : _ x > < b : _ y > 2 3 9 . 7 7 9 0 2 6 < / b : _ y > < / b : P o i n t > < / P o i n t s > < / a : V a l u e > < / a : K e y V a l u e O f D i a g r a m O b j e c t K e y a n y T y p e z b w N T n L X > < a : K e y V a l u e O f D i a g r a m O b j e c t K e y a n y T y p e z b w N T n L X > < a : K e y > < K e y > R e l a t i o n s h i p s \ & l t ; T a b l e s \ F a c t _ T r a n s p o r t \ C o l u m n s \ d i s t _ c o d e & g t ; - & l t ; T a b l e s \ D i m _ D i s t r i c t \ C o l u m n s \ d i s t _ c o d e & g t ; < / K e y > < / a : K e y > < a : V a l u e   i : t y p e = " D i a g r a m D i s p l a y L i n k V i e w S t a t e " > < A u t o m a t i o n P r o p e r t y H e l p e r T e x t > E n d   p o i n t   1 :   ( 1 1 2 9 . 8 6 8 7 3 5 0 7 3 7 8 , 6 8 . 5 3 5 5 8 1 ) .   E n d   p o i n t   2 :   ( 7 1 8 . 2 6 3 3 6 1 1 2 9 4 6 4 , 2 4 9 . 7 7 9 0 2 6 )   < / A u t o m a t i o n P r o p e r t y H e l p e r T e x t > < L a y e d O u t > t r u e < / L a y e d O u t > < P o i n t s   x m l n s : b = " h t t p : / / s c h e m a s . d a t a c o n t r a c t . o r g / 2 0 0 4 / 0 7 / S y s t e m . W i n d o w s " > < b : P o i n t > < b : _ x > 1 1 2 9 . 8 6 8 7 3 5 0 7 3 7 8 4 1 < / b : _ x > < b : _ y > 6 8 . 5 3 5 5 8 0 9 9 9 9 9 9 9 7 9 < / b : _ y > < / b : P o i n t > < b : P o i n t > < b : _ x > 8 1 0 . 9 0 9 2 5 0 1 5 1 4 4 4 6 7 < / b : _ x > < b : _ y > 6 8 . 5 3 5 5 8 1 < / b : _ y > < / b : P o i n t > < b : P o i n t > < b : _ x > 8 0 8 . 9 0 9 2 5 0 1 5 1 4 4 4 6 7 < / b : _ x > < b : _ y > 7 0 . 5 3 5 5 8 1 < / b : _ y > < / b : P o i n t > < b : P o i n t > < b : _ x > 8 0 8 . 9 0 9 2 5 0 1 5 1 4 4 4 6 7 < / b : _ x > < b : _ y > 2 4 7 . 7 7 9 0 2 6 < / b : _ y > < / b : P o i n t > < b : P o i n t > < b : _ x > 8 0 6 . 9 0 9 2 5 0 1 5 1 4 4 4 6 7 < / b : _ x > < b : _ y > 2 4 9 . 7 7 9 0 2 6 < / b : _ y > < / b : P o i n t > < b : P o i n t > < b : _ x > 7 1 8 . 2 6 3 3 6 1 1 2 9 4 6 3 6 5 < / b : _ x > < b : _ y > 2 4 9 . 7 7 9 0 2 6 < / b : _ y > < / b : P o i n t > < / P o i n t s > < / a : V a l u e > < / a : K e y V a l u e O f D i a g r a m O b j e c t K e y a n y T y p e z b w N T n L X > < a : K e y V a l u e O f D i a g r a m O b j e c t K e y a n y T y p e z b w N T n L X > < a : K e y > < K e y > R e l a t i o n s h i p s \ & l t ; T a b l e s \ F a c t _ T r a n s p o r t \ C o l u m n s \ d i s t _ c o d e & g t ; - & l t ; T a b l e s \ D i m _ D i s t r i c t \ C o l u m n s \ d i s t _ c o d e & g t ; \ F K < / K e y > < / a : K e y > < a : V a l u e   i : t y p e = " D i a g r a m D i s p l a y L i n k E n d p o i n t V i e w S t a t e " > < H e i g h t > 1 6 < / H e i g h t > < L a b e l L o c a t i o n   x m l n s : b = " h t t p : / / s c h e m a s . d a t a c o n t r a c t . o r g / 2 0 0 4 / 0 7 / S y s t e m . W i n d o w s " > < b : _ x > 1 1 2 9 . 8 6 8 7 3 5 0 7 3 7 8 4 1 < / b : _ x > < b : _ y > 6 0 . 5 3 5 5 8 0 9 9 9 9 9 9 9 7 9 < / b : _ y > < / L a b e l L o c a t i o n > < L o c a t i o n   x m l n s : b = " h t t p : / / s c h e m a s . d a t a c o n t r a c t . o r g / 2 0 0 4 / 0 7 / S y s t e m . W i n d o w s " > < b : _ x > 1 1 4 5 . 8 6 8 7 3 5 0 7 3 7 8 4 1 < / b : _ x > < b : _ y > 6 8 . 5 3 5 5 8 0 9 9 9 9 9 9 9 7 9 < / b : _ y > < / L o c a t i o n > < S h a p e R o t a t e A n g l e > 1 8 0 < / S h a p e R o t a t e A n g l e > < W i d t h > 1 6 < / W i d t h > < / a : V a l u e > < / a : K e y V a l u e O f D i a g r a m O b j e c t K e y a n y T y p e z b w N T n L X > < a : K e y V a l u e O f D i a g r a m O b j e c t K e y a n y T y p e z b w N T n L X > < a : K e y > < K e y > R e l a t i o n s h i p s \ & l t ; T a b l e s \ F a c t _ T r a n s p o r t \ C o l u m n s \ d i s t _ c o d e & g t ; - & l t ; T a b l e s \ D i m _ D i s t r i c t \ C o l u m n s \ d i s t _ c o d e & g t ; \ P K < / K e y > < / a : K e y > < a : V a l u e   i : t y p e = " D i a g r a m D i s p l a y L i n k E n d p o i n t V i e w S t a t e " > < H e i g h t > 1 6 < / H e i g h t > < L a b e l L o c a t i o n   x m l n s : b = " h t t p : / / s c h e m a s . d a t a c o n t r a c t . o r g / 2 0 0 4 / 0 7 / S y s t e m . W i n d o w s " > < b : _ x > 7 0 2 . 2 6 3 3 6 1 1 2 9 4 6 3 6 5 < / b : _ x > < b : _ y > 2 4 1 . 7 7 9 0 2 6 < / b : _ y > < / L a b e l L o c a t i o n > < L o c a t i o n   x m l n s : b = " h t t p : / / s c h e m a s . d a t a c o n t r a c t . o r g / 2 0 0 4 / 0 7 / S y s t e m . W i n d o w s " > < b : _ x > 7 0 2 . 2 6 3 3 6 1 1 2 9 4 6 3 6 5 < / b : _ x > < b : _ y > 2 4 9 . 7 7 9 0 2 6 < / b : _ y > < / L o c a t i o n > < S h a p e R o t a t e A n g l e > 3 6 0 < / S h a p e R o t a t e A n g l e > < W i d t h > 1 6 < / W i d t h > < / a : V a l u e > < / a : K e y V a l u e O f D i a g r a m O b j e c t K e y a n y T y p e z b w N T n L X > < a : K e y V a l u e O f D i a g r a m O b j e c t K e y a n y T y p e z b w N T n L X > < a : K e y > < K e y > R e l a t i o n s h i p s \ & l t ; T a b l e s \ F a c t _ T r a n s p o r t \ C o l u m n s \ d i s t _ c o d e & g t ; - & l t ; T a b l e s \ D i m _ D i s t r i c t \ C o l u m n s \ d i s t _ c o d e & g t ; \ C r o s s F i l t e r < / K e y > < / a : K e y > < a : V a l u e   i : t y p e = " D i a g r a m D i s p l a y L i n k C r o s s F i l t e r V i e w S t a t e " > < P o i n t s   x m l n s : b = " h t t p : / / s c h e m a s . d a t a c o n t r a c t . o r g / 2 0 0 4 / 0 7 / S y s t e m . W i n d o w s " > < b : P o i n t > < b : _ x > 1 1 2 9 . 8 6 8 7 3 5 0 7 3 7 8 4 1 < / b : _ x > < b : _ y > 6 8 . 5 3 5 5 8 0 9 9 9 9 9 9 9 7 9 < / b : _ y > < / b : P o i n t > < b : P o i n t > < b : _ x > 8 1 0 . 9 0 9 2 5 0 1 5 1 4 4 4 6 7 < / b : _ x > < b : _ y > 6 8 . 5 3 5 5 8 1 < / b : _ y > < / b : P o i n t > < b : P o i n t > < b : _ x > 8 0 8 . 9 0 9 2 5 0 1 5 1 4 4 4 6 7 < / b : _ x > < b : _ y > 7 0 . 5 3 5 5 8 1 < / b : _ y > < / b : P o i n t > < b : P o i n t > < b : _ x > 8 0 8 . 9 0 9 2 5 0 1 5 1 4 4 4 6 7 < / b : _ x > < b : _ y > 2 4 7 . 7 7 9 0 2 6 < / b : _ y > < / b : P o i n t > < b : P o i n t > < b : _ x > 8 0 6 . 9 0 9 2 5 0 1 5 1 4 4 4 6 7 < / b : _ x > < b : _ y > 2 4 9 . 7 7 9 0 2 6 < / b : _ y > < / b : P o i n t > < b : P o i n t > < b : _ x > 7 1 8 . 2 6 3 3 6 1 1 2 9 4 6 3 6 5 < / b : _ x > < b : _ y > 2 4 9 . 7 7 9 0 2 6 < / b : _ y > < / b : P o i n t > < / P o i n t s > < / a : V a l u e > < / a : K e y V a l u e O f D i a g r a m O b j e c t K e y a n y T y p e z b w N T n L X > < a : K e y V a l u e O f D i a g r a m O b j e c t K e y a n y T y p e z b w N T n L X > < a : K e y > < K e y > R e l a t i o n s h i p s \ & l t ; T a b l e s \ F a c t _ T r a n s p o r t \ C o l u m n s \ d i s t r i c t & g t ; - & l t ; T a b l e s \ D i m _ D i s t r i c t \ C o l u m n s \ d i s t r i c t & g t ; < / K e y > < / a : K e y > < a : V a l u e   i : t y p e = " D i a g r a m D i s p l a y L i n k V i e w S t a t e " > < A u t o m a t i o n P r o p e r t y H e l p e r T e x t > E n d   p o i n t   1 :   ( 1 1 2 9 . 8 6 8 7 3 5 0 7 3 7 8 , 4 8 . 5 3 5 5 8 1 ) .   E n d   p o i n t   2 :   ( 7 1 8 . 2 6 3 3 6 1 1 2 9 4 6 3 , 2 2 9 . 7 7 9 0 2 6 )   < / A u t o m a t i o n P r o p e r t y H e l p e r T e x t > < L a y e d O u t > t r u e < / L a y e d O u t > < P o i n t s   x m l n s : b = " h t t p : / / s c h e m a s . d a t a c o n t r a c t . o r g / 2 0 0 4 / 0 7 / S y s t e m . W i n d o w s " > < b : P o i n t > < b : _ x > 1 1 2 9 . 8 6 8 7 3 5 0 7 3 7 8 4 1 < / b : _ x > < b : _ y > 4 8 . 5 3 5 5 8 1 < / b : _ y > < / b : P o i n t > < b : P o i n t > < b : _ x > 8 0 5 . 9 0 9 2 5 0 1 5 1 4 4 4 6 7 < / b : _ x > < b : _ y > 4 8 . 5 3 5 5 8 1 < / b : _ y > < / b : P o i n t > < b : P o i n t > < b : _ x > 8 0 3 . 9 0 9 2 5 0 1 5 1 4 4 4 6 7 < / b : _ x > < b : _ y > 5 0 . 5 3 5 5 8 1 < / b : _ y > < / b : P o i n t > < b : P o i n t > < b : _ x > 8 0 3 . 9 0 9 2 5 0 1 5 1 4 4 4 6 7 < / b : _ x > < b : _ y > 2 2 7 . 7 7 9 0 2 6 < / b : _ y > < / b : P o i n t > < b : P o i n t > < b : _ x > 8 0 1 . 9 0 9 2 5 0 1 5 1 4 4 4 6 7 < / b : _ x > < b : _ y > 2 2 9 . 7 7 9 0 2 6 < / b : _ y > < / b : P o i n t > < b : P o i n t > < b : _ x > 7 1 8 . 2 6 3 3 6 1 1 2 9 4 6 3 4 2 < / b : _ x > < b : _ y > 2 2 9 . 7 7 9 0 2 6 < / b : _ y > < / b : P o i n t > < / P o i n t s > < / a : V a l u e > < / a : K e y V a l u e O f D i a g r a m O b j e c t K e y a n y T y p e z b w N T n L X > < a : K e y V a l u e O f D i a g r a m O b j e c t K e y a n y T y p e z b w N T n L X > < a : K e y > < K e y > R e l a t i o n s h i p s \ & l t ; T a b l e s \ F a c t _ T r a n s p o r t \ C o l u m n s \ d i s t r i c t & g t ; - & l t ; T a b l e s \ D i m _ D i s t r i c t \ C o l u m n s \ d i s t r i c t & g t ; \ F K < / K e y > < / a : K e y > < a : V a l u e   i : t y p e = " D i a g r a m D i s p l a y L i n k E n d p o i n t V i e w S t a t e " > < H e i g h t > 1 6 < / H e i g h t > < L a b e l L o c a t i o n   x m l n s : b = " h t t p : / / s c h e m a s . d a t a c o n t r a c t . o r g / 2 0 0 4 / 0 7 / S y s t e m . W i n d o w s " > < b : _ x > 1 1 2 9 . 8 6 8 7 3 5 0 7 3 7 8 4 1 < / b : _ x > < b : _ y > 4 0 . 5 3 5 5 8 1 < / b : _ y > < / L a b e l L o c a t i o n > < L o c a t i o n   x m l n s : b = " h t t p : / / s c h e m a s . d a t a c o n t r a c t . o r g / 2 0 0 4 / 0 7 / S y s t e m . W i n d o w s " > < b : _ x > 1 1 4 5 . 8 6 8 7 3 5 0 7 3 7 8 4 1 < / b : _ x > < b : _ y > 4 8 . 5 3 5 5 8 1 < / b : _ y > < / L o c a t i o n > < S h a p e R o t a t e A n g l e > 1 8 0 < / S h a p e R o t a t e A n g l e > < W i d t h > 1 6 < / W i d t h > < / a : V a l u e > < / a : K e y V a l u e O f D i a g r a m O b j e c t K e y a n y T y p e z b w N T n L X > < a : K e y V a l u e O f D i a g r a m O b j e c t K e y a n y T y p e z b w N T n L X > < a : K e y > < K e y > R e l a t i o n s h i p s \ & l t ; T a b l e s \ F a c t _ T r a n s p o r t \ C o l u m n s \ d i s t r i c t & g t ; - & l t ; T a b l e s \ D i m _ D i s t r i c t \ C o l u m n s \ d i s t r i c t & g t ; \ P K < / K e y > < / a : K e y > < a : V a l u e   i : t y p e = " D i a g r a m D i s p l a y L i n k E n d p o i n t V i e w S t a t e " > < H e i g h t > 1 6 < / H e i g h t > < L a b e l L o c a t i o n   x m l n s : b = " h t t p : / / s c h e m a s . d a t a c o n t r a c t . o r g / 2 0 0 4 / 0 7 / S y s t e m . W i n d o w s " > < b : _ x > 7 0 2 . 2 6 3 3 6 1 1 2 9 4 6 3 4 2 < / b : _ x > < b : _ y > 2 2 1 . 7 7 9 0 2 6 < / b : _ y > < / L a b e l L o c a t i o n > < L o c a t i o n   x m l n s : b = " h t t p : / / s c h e m a s . d a t a c o n t r a c t . o r g / 2 0 0 4 / 0 7 / S y s t e m . W i n d o w s " > < b : _ x > 7 0 2 . 2 6 3 3 6 1 1 2 9 4 6 3 4 2 < / b : _ x > < b : _ y > 2 2 9 . 7 7 9 0 2 6 < / b : _ y > < / L o c a t i o n > < S h a p e R o t a t e A n g l e > 3 6 0 < / S h a p e R o t a t e A n g l e > < W i d t h > 1 6 < / W i d t h > < / a : V a l u e > < / a : K e y V a l u e O f D i a g r a m O b j e c t K e y a n y T y p e z b w N T n L X > < a : K e y V a l u e O f D i a g r a m O b j e c t K e y a n y T y p e z b w N T n L X > < a : K e y > < K e y > R e l a t i o n s h i p s \ & l t ; T a b l e s \ F a c t _ T r a n s p o r t \ C o l u m n s \ d i s t r i c t & g t ; - & l t ; T a b l e s \ D i m _ D i s t r i c t \ C o l u m n s \ d i s t r i c t & g t ; \ C r o s s F i l t e r < / K e y > < / a : K e y > < a : V a l u e   i : t y p e = " D i a g r a m D i s p l a y L i n k C r o s s F i l t e r V i e w S t a t e " > < P o i n t s   x m l n s : b = " h t t p : / / s c h e m a s . d a t a c o n t r a c t . o r g / 2 0 0 4 / 0 7 / S y s t e m . W i n d o w s " > < b : P o i n t > < b : _ x > 1 1 2 9 . 8 6 8 7 3 5 0 7 3 7 8 4 1 < / b : _ x > < b : _ y > 4 8 . 5 3 5 5 8 1 < / b : _ y > < / b : P o i n t > < b : P o i n t > < b : _ x > 8 0 5 . 9 0 9 2 5 0 1 5 1 4 4 4 6 7 < / b : _ x > < b : _ y > 4 8 . 5 3 5 5 8 1 < / b : _ y > < / b : P o i n t > < b : P o i n t > < b : _ x > 8 0 3 . 9 0 9 2 5 0 1 5 1 4 4 4 6 7 < / b : _ x > < b : _ y > 5 0 . 5 3 5 5 8 1 < / b : _ y > < / b : P o i n t > < b : P o i n t > < b : _ x > 8 0 3 . 9 0 9 2 5 0 1 5 1 4 4 4 6 7 < / b : _ x > < b : _ y > 2 2 7 . 7 7 9 0 2 6 < / b : _ y > < / b : P o i n t > < b : P o i n t > < b : _ x > 8 0 1 . 9 0 9 2 5 0 1 5 1 4 4 4 6 7 < / b : _ x > < b : _ y > 2 2 9 . 7 7 9 0 2 6 < / b : _ y > < / b : P o i n t > < b : P o i n t > < b : _ x > 7 1 8 . 2 6 3 3 6 1 1 2 9 4 6 3 4 2 < / b : _ x > < b : _ y > 2 2 9 . 7 7 9 0 2 6 < / b : _ y > < / b : P o i n t > < / P o i n t s > < / a : V a l u e > < / a : K e y V a l u e O f D i a g r a m O b j e c t K e y a n y T y p e z b w N T n L X > < a : K e y V a l u e O f D i a g r a m O b j e c t K e y a n y T y p e z b w N T n L X > < a : K e y > < K e y > R e l a t i o n s h i p s \ & l t ; T a b l e s \ F a c t _ T r a n s p o r t \ C o l u m n s \ m o n t h & g t ; - & l t ; T a b l e s \ D i m _ D a t e \ C o l u m n s \ m o n t h & g t ; < / K e y > < / a : K e y > < a : V a l u e   i : t y p e = " D i a g r a m D i s p l a y L i n k V i e w S t a t e " > < A u t o m a t i o n P r o p e r t y H e l p e r T e x t > E n d   p o i n t   1 :   ( 1 1 2 9 . 8 6 8 7 3 5 0 7 3 7 8 , 2 8 . 5 3 5 5 8 1 ) .   E n d   p o i n t   2 :   ( 7 4 2 . 8 3 8 9 5 1 3 1 0 8 6 1 , 6 8 . 5 3 5 5 8 1 )   < / A u t o m a t i o n P r o p e r t y H e l p e r T e x t > < L a y e d O u t > t r u e < / L a y e d O u t > < P o i n t s   x m l n s : b = " h t t p : / / s c h e m a s . d a t a c o n t r a c t . o r g / 2 0 0 4 / 0 7 / S y s t e m . W i n d o w s " > < b : P o i n t > < b : _ x > 1 1 2 9 . 8 6 8 7 3 5 0 7 3 7 8 4 1 < / b : _ x > < b : _ y > 2 8 . 5 3 5 5 8 1 < / b : _ y > < / b : P o i n t > < b : P o i n t > < b : _ x > 8 0 0 . 9 0 9 2 5 0 1 5 1 4 4 4 6 7 < / b : _ x > < b : _ y > 2 8 . 5 3 5 5 8 1 < / b : _ y > < / b : P o i n t > < b : P o i n t > < b : _ x > 7 9 8 . 9 0 9 2 5 0 1 5 1 4 4 4 6 7 < / b : _ x > < b : _ y > 3 0 . 5 3 5 5 8 1 < / b : _ y > < / b : P o i n t > < b : P o i n t > < b : _ x > 7 9 8 . 9 0 9 2 5 0 1 5 1 4 4 4 6 7 < / b : _ x > < b : _ y > 6 6 . 5 3 5 5 8 1 < / b : _ y > < / b : P o i n t > < b : P o i n t > < b : _ x > 7 9 6 . 9 0 9 2 5 0 1 5 1 4 4 4 6 7 < / b : _ x > < b : _ y > 6 8 . 5 3 5 5 8 1 < / b : _ y > < / b : P o i n t > < b : P o i n t > < b : _ x > 7 4 2 . 8 3 8 9 5 1 3 1 0 8 6 1 3 8 < / b : _ x > < b : _ y > 6 8 . 5 3 5 5 8 1 < / b : _ y > < / b : P o i n t > < / P o i n t s > < / a : V a l u e > < / a : K e y V a l u e O f D i a g r a m O b j e c t K e y a n y T y p e z b w N T n L X > < a : K e y V a l u e O f D i a g r a m O b j e c t K e y a n y T y p e z b w N T n L X > < a : K e y > < K e y > R e l a t i o n s h i p s \ & l t ; T a b l e s \ F a c t _ T r a n s p o r t \ C o l u m n s \ m o n t h & g t ; - & l t ; T a b l e s \ D i m _ D a t e \ C o l u m n s \ m o n t h & g t ; \ F K < / K e y > < / a : K e y > < a : V a l u e   i : t y p e = " D i a g r a m D i s p l a y L i n k E n d p o i n t V i e w S t a t e " > < H e i g h t > 1 6 < / H e i g h t > < L a b e l L o c a t i o n   x m l n s : b = " h t t p : / / s c h e m a s . d a t a c o n t r a c t . o r g / 2 0 0 4 / 0 7 / S y s t e m . W i n d o w s " > < b : _ x > 1 1 2 9 . 8 6 8 7 3 5 0 7 3 7 8 4 1 < / b : _ x > < b : _ y > 2 0 . 5 3 5 5 8 1 < / b : _ y > < / L a b e l L o c a t i o n > < L o c a t i o n   x m l n s : b = " h t t p : / / s c h e m a s . d a t a c o n t r a c t . o r g / 2 0 0 4 / 0 7 / S y s t e m . W i n d o w s " > < b : _ x > 1 1 4 5 . 8 6 8 7 3 5 0 7 3 7 8 4 1 < / b : _ x > < b : _ y > 2 8 . 5 3 5 5 8 1 < / b : _ y > < / L o c a t i o n > < S h a p e R o t a t e A n g l e > 1 8 0 < / S h a p e R o t a t e A n g l e > < W i d t h > 1 6 < / W i d t h > < / a : V a l u e > < / a : K e y V a l u e O f D i a g r a m O b j e c t K e y a n y T y p e z b w N T n L X > < a : K e y V a l u e O f D i a g r a m O b j e c t K e y a n y T y p e z b w N T n L X > < a : K e y > < K e y > R e l a t i o n s h i p s \ & l t ; T a b l e s \ F a c t _ T r a n s p o r t \ C o l u m n s \ m o n t h & g t ; - & l t ; T a b l e s \ D i m _ D a t e \ C o l u m n s \ m o n t h & g t ; \ P K < / K e y > < / a : K e y > < a : V a l u e   i : t y p e = " D i a g r a m D i s p l a y L i n k E n d p o i n t V i e w S t a t e " > < H e i g h t > 1 6 < / H e i g h t > < L a b e l L o c a t i o n   x m l n s : b = " h t t p : / / s c h e m a s . d a t a c o n t r a c t . o r g / 2 0 0 4 / 0 7 / S y s t e m . W i n d o w s " > < b : _ x > 7 2 6 . 8 3 8 9 5 1 3 1 0 8 6 1 3 8 < / b : _ x > < b : _ y > 6 0 . 5 3 5 5 8 0 9 9 9 9 9 9 9 9 3 < / b : _ y > < / L a b e l L o c a t i o n > < L o c a t i o n   x m l n s : b = " h t t p : / / s c h e m a s . d a t a c o n t r a c t . o r g / 2 0 0 4 / 0 7 / S y s t e m . W i n d o w s " > < b : _ x > 7 2 6 . 8 3 8 9 5 1 3 1 0 8 6 1 3 8 < / b : _ x > < b : _ y > 6 8 . 5 3 5 5 8 1 < / b : _ y > < / L o c a t i o n > < S h a p e R o t a t e A n g l e > 3 6 0 < / S h a p e R o t a t e A n g l e > < W i d t h > 1 6 < / W i d t h > < / a : V a l u e > < / a : K e y V a l u e O f D i a g r a m O b j e c t K e y a n y T y p e z b w N T n L X > < a : K e y V a l u e O f D i a g r a m O b j e c t K e y a n y T y p e z b w N T n L X > < a : K e y > < K e y > R e l a t i o n s h i p s \ & l t ; T a b l e s \ F a c t _ T r a n s p o r t \ C o l u m n s \ m o n t h & g t ; - & l t ; T a b l e s \ D i m _ D a t e \ C o l u m n s \ m o n t h & g t ; \ C r o s s F i l t e r < / K e y > < / a : K e y > < a : V a l u e   i : t y p e = " D i a g r a m D i s p l a y L i n k C r o s s F i l t e r V i e w S t a t e " > < P o i n t s   x m l n s : b = " h t t p : / / s c h e m a s . d a t a c o n t r a c t . o r g / 2 0 0 4 / 0 7 / S y s t e m . W i n d o w s " > < b : P o i n t > < b : _ x > 1 1 2 9 . 8 6 8 7 3 5 0 7 3 7 8 4 1 < / b : _ x > < b : _ y > 2 8 . 5 3 5 5 8 1 < / b : _ y > < / b : P o i n t > < b : P o i n t > < b : _ x > 8 0 0 . 9 0 9 2 5 0 1 5 1 4 4 4 6 7 < / b : _ x > < b : _ y > 2 8 . 5 3 5 5 8 1 < / b : _ y > < / b : P o i n t > < b : P o i n t > < b : _ x > 7 9 8 . 9 0 9 2 5 0 1 5 1 4 4 4 6 7 < / b : _ x > < b : _ y > 3 0 . 5 3 5 5 8 1 < / b : _ y > < / b : P o i n t > < b : P o i n t > < b : _ x > 7 9 8 . 9 0 9 2 5 0 1 5 1 4 4 4 6 7 < / b : _ x > < b : _ y > 6 6 . 5 3 5 5 8 1 < / b : _ y > < / b : P o i n t > < b : P o i n t > < b : _ x > 7 9 6 . 9 0 9 2 5 0 1 5 1 4 4 4 6 7 < / b : _ x > < b : _ y > 6 8 . 5 3 5 5 8 1 < / b : _ y > < / b : P o i n t > < b : P o i n t > < b : _ x > 7 4 2 . 8 3 8 9 5 1 3 1 0 8 6 1 3 8 < / b : _ x > < b : _ y > 6 8 . 5 3 5 5 8 1 < / b : _ y > < / b : P o i n t > < / P o i n t s > < / a : V a l u e > < / a : K e y V a l u e O f D i a g r a m O b j e c t K e y a n y T y p e z b w N T n L X > < a : K e y V a l u e O f D i a g r a m O b j e c t K e y a n y T y p e z b w N T n L X > < a : K e y > < K e y > R e l a t i o n s h i p s \ & l t ; T a b l e s \ F a c t _ T S I p a s s \ C o l u m n s \ d i s t r i c t & g t ; - & l t ; T a b l e s \ D i m _ D i s t r i c t \ C o l u m n s \ d i s t r i c t & g t ; < / K e y > < / a : K e y > < a : V a l u e   i : t y p e = " D i a g r a m D i s p l a y L i n k V i e w S t a t e " > < A u t o m a t i o n P r o p e r t y H e l p e r T e x t > E n d   p o i n t   1 :   ( 8 1 2 . 4 0 9 2 4 9 7 6 1 3 , 3 4 5 . 5 3 5 5 8 1 ) .   E n d   p o i n t   2 :   ( 7 1 8 . 2 6 3 3 6 1 1 2 9 4 6 4 , 2 6 9 . 7 7 9 0 2 6 )   < / A u t o m a t i o n P r o p e r t y H e l p e r T e x t > < L a y e d O u t > t r u e < / L a y e d O u t > < P o i n t s   x m l n s : b = " h t t p : / / s c h e m a s . d a t a c o n t r a c t . o r g / 2 0 0 4 / 0 7 / S y s t e m . W i n d o w s " > < b : P o i n t > < b : _ x > 8 1 2 . 4 0 9 2 4 9 7 6 1 2 9 9 6 3 < / b : _ x > < b : _ y > 3 4 5 . 5 3 5 5 8 1 < / b : _ y > < / b : P o i n t > < b : P o i n t > < b : _ x > 7 6 7 . 3 3 6 3 0 5 5 < / b : _ x > < b : _ y > 3 4 5 . 5 3 5 5 8 1 < / b : _ y > < / b : P o i n t > < b : P o i n t > < b : _ x > 7 6 5 . 3 3 6 3 0 5 5 < / b : _ x > < b : _ y > 3 4 3 . 5 3 5 5 8 1 < / b : _ y > < / b : P o i n t > < b : P o i n t > < b : _ x > 7 6 5 . 3 3 6 3 0 5 5 < / b : _ x > < b : _ y > 2 7 1 . 7 7 9 0 2 6 < / b : _ y > < / b : P o i n t > < b : P o i n t > < b : _ x > 7 6 3 . 3 3 6 3 0 5 5 < / b : _ x > < b : _ y > 2 6 9 . 7 7 9 0 2 6 < / b : _ y > < / b : P o i n t > < b : P o i n t > < b : _ x > 7 1 8 . 2 6 3 3 6 1 1 2 9 4 6 3 5 3 < / b : _ x > < b : _ y > 2 6 9 . 7 7 9 0 2 6 < / b : _ y > < / b : P o i n t > < / P o i n t s > < / a : V a l u e > < / a : K e y V a l u e O f D i a g r a m O b j e c t K e y a n y T y p e z b w N T n L X > < a : K e y V a l u e O f D i a g r a m O b j e c t K e y a n y T y p e z b w N T n L X > < a : K e y > < K e y > R e l a t i o n s h i p s \ & l t ; T a b l e s \ F a c t _ T S I p a s s \ C o l u m n s \ d i s t r i c t & g t ; - & l t ; T a b l e s \ D i m _ D i s t r i c t \ C o l u m n s \ d i s t r i c t & g t ; \ F K < / K e y > < / a : K e y > < a : V a l u e   i : t y p e = " D i a g r a m D i s p l a y L i n k E n d p o i n t V i e w S t a t e " > < H e i g h t > 1 6 < / H e i g h t > < L a b e l L o c a t i o n   x m l n s : b = " h t t p : / / s c h e m a s . d a t a c o n t r a c t . o r g / 2 0 0 4 / 0 7 / S y s t e m . W i n d o w s " > < b : _ x > 8 1 2 . 4 0 9 2 4 9 7 6 1 2 9 9 6 3 < / b : _ x > < b : _ y > 3 3 7 . 5 3 5 5 8 1 < / b : _ y > < / L a b e l L o c a t i o n > < L o c a t i o n   x m l n s : b = " h t t p : / / s c h e m a s . d a t a c o n t r a c t . o r g / 2 0 0 4 / 0 7 / S y s t e m . W i n d o w s " > < b : _ x > 8 2 8 . 4 0 9 2 4 9 7 6 1 2 9 9 6 3 < / b : _ x > < b : _ y > 3 4 5 . 5 3 5 5 8 1 < / b : _ y > < / L o c a t i o n > < S h a p e R o t a t e A n g l e > 1 8 0 < / S h a p e R o t a t e A n g l e > < W i d t h > 1 6 < / W i d t h > < / a : V a l u e > < / a : K e y V a l u e O f D i a g r a m O b j e c t K e y a n y T y p e z b w N T n L X > < a : K e y V a l u e O f D i a g r a m O b j e c t K e y a n y T y p e z b w N T n L X > < a : K e y > < K e y > R e l a t i o n s h i p s \ & l t ; T a b l e s \ F a c t _ T S I p a s s \ C o l u m n s \ d i s t r i c t & g t ; - & l t ; T a b l e s \ D i m _ D i s t r i c t \ C o l u m n s \ d i s t r i c t & g t ; \ P K < / K e y > < / a : K e y > < a : V a l u e   i : t y p e = " D i a g r a m D i s p l a y L i n k E n d p o i n t V i e w S t a t e " > < H e i g h t > 1 6 < / H e i g h t > < L a b e l L o c a t i o n   x m l n s : b = " h t t p : / / s c h e m a s . d a t a c o n t r a c t . o r g / 2 0 0 4 / 0 7 / S y s t e m . W i n d o w s " > < b : _ x > 7 0 2 . 2 6 3 3 6 1 1 2 9 4 6 3 5 3 < / b : _ x > < b : _ y > 2 6 1 . 7 7 9 0 2 6 < / b : _ y > < / L a b e l L o c a t i o n > < L o c a t i o n   x m l n s : b = " h t t p : / / s c h e m a s . d a t a c o n t r a c t . o r g / 2 0 0 4 / 0 7 / S y s t e m . W i n d o w s " > < b : _ x > 7 0 2 . 2 6 3 3 6 1 1 2 9 4 6 3 5 3 < / b : _ x > < b : _ y > 2 6 9 . 7 7 9 0 2 6 < / b : _ y > < / L o c a t i o n > < S h a p e R o t a t e A n g l e > 3 6 0 < / S h a p e R o t a t e A n g l e > < W i d t h > 1 6 < / W i d t h > < / a : V a l u e > < / a : K e y V a l u e O f D i a g r a m O b j e c t K e y a n y T y p e z b w N T n L X > < a : K e y V a l u e O f D i a g r a m O b j e c t K e y a n y T y p e z b w N T n L X > < a : K e y > < K e y > R e l a t i o n s h i p s \ & l t ; T a b l e s \ F a c t _ T S I p a s s \ C o l u m n s \ d i s t r i c t & g t ; - & l t ; T a b l e s \ D i m _ D i s t r i c t \ C o l u m n s \ d i s t r i c t & g t ; \ C r o s s F i l t e r < / K e y > < / a : K e y > < a : V a l u e   i : t y p e = " D i a g r a m D i s p l a y L i n k C r o s s F i l t e r V i e w S t a t e " > < P o i n t s   x m l n s : b = " h t t p : / / s c h e m a s . d a t a c o n t r a c t . o r g / 2 0 0 4 / 0 7 / S y s t e m . W i n d o w s " > < b : P o i n t > < b : _ x > 8 1 2 . 4 0 9 2 4 9 7 6 1 2 9 9 6 3 < / b : _ x > < b : _ y > 3 4 5 . 5 3 5 5 8 1 < / b : _ y > < / b : P o i n t > < b : P o i n t > < b : _ x > 7 6 7 . 3 3 6 3 0 5 5 < / b : _ x > < b : _ y > 3 4 5 . 5 3 5 5 8 1 < / b : _ y > < / b : P o i n t > < b : P o i n t > < b : _ x > 7 6 5 . 3 3 6 3 0 5 5 < / b : _ x > < b : _ y > 3 4 3 . 5 3 5 5 8 1 < / b : _ y > < / b : P o i n t > < b : P o i n t > < b : _ x > 7 6 5 . 3 3 6 3 0 5 5 < / b : _ x > < b : _ y > 2 7 1 . 7 7 9 0 2 6 < / b : _ y > < / b : P o i n t > < b : P o i n t > < b : _ x > 7 6 3 . 3 3 6 3 0 5 5 < / b : _ x > < b : _ y > 2 6 9 . 7 7 9 0 2 6 < / b : _ y > < / b : P o i n t > < b : P o i n t > < b : _ x > 7 1 8 . 2 6 3 3 6 1 1 2 9 4 6 3 5 3 < / b : _ x > < b : _ y > 2 6 9 . 7 7 9 0 2 6 < / b : _ y > < / b : P o i n t > < / P o i n t s > < / a : V a l u e > < / a : K e y V a l u e O f D i a g r a m O b j e c t K e y a n y T y p e z b w N T n L X > < a : K e y V a l u e O f D i a g r a m O b j e c t K e y a n y T y p e z b w N T n L X > < a : K e y > < K e y > R e l a t i o n s h i p s \ & l t ; T a b l e s \ F a c t _ T S I p a s s \ C o l u m n s \ m o n t h & g t ; - & l t ; T a b l e s \ D i m _ D a t e \ C o l u m n s \ m o n t h & g t ; < / K e y > < / a : K e y > < a : V a l u e   i : t y p e = " D i a g r a m D i s p l a y L i n k V i e w S t a t e " > < A u t o m a t i o n P r o p e r t y H e l p e r T e x t > E n d   p o i n t   1 :   ( 9 1 5 . 4 0 9 2 5 , 9 9 . 5 3 5 5 8 0 5 2 4 3 4 4 7 ) .   E n d   p o i n t   2 :   ( 7 4 2 . 8 3 8 9 5 1 3 1 0 8 6 1 , 8 8 . 5 3 5 5 8 1 )   < / A u t o m a t i o n P r o p e r t y H e l p e r T e x t > < L a y e d O u t > t r u e < / L a y e d O u t > < P o i n t s   x m l n s : b = " h t t p : / / s c h e m a s . d a t a c o n t r a c t . o r g / 2 0 0 4 / 0 7 / S y s t e m . W i n d o w s " > < b : P o i n t > < b : _ x > 9 1 5 . 4 0 9 2 5 0 0 0 0 0 0 0 1 6 < / b : _ x > < b : _ y > 9 9 . 5 3 5 5 8 0 5 2 4 3 4 4 7 3 8 < / b : _ y > < / b : P o i n t > < b : P o i n t > < b : _ x > 9 1 5 . 4 0 9 2 5 < / b : _ x > < b : _ y > 9 0 . 5 3 5 5 8 1 < / b : _ y > < / b : P o i n t > < b : P o i n t > < b : _ x > 9 1 3 . 4 0 9 2 5 < / b : _ x > < b : _ y > 8 8 . 5 3 5 5 8 1 < / b : _ y > < / b : P o i n t > < b : P o i n t > < b : _ x > 7 4 2 . 8 3 8 9 5 1 3 1 0 8 6 1 3 8 < / b : _ x > < b : _ y > 8 8 . 5 3 5 5 8 1 < / b : _ y > < / b : P o i n t > < / P o i n t s > < / a : V a l u e > < / a : K e y V a l u e O f D i a g r a m O b j e c t K e y a n y T y p e z b w N T n L X > < a : K e y V a l u e O f D i a g r a m O b j e c t K e y a n y T y p e z b w N T n L X > < a : K e y > < K e y > R e l a t i o n s h i p s \ & l t ; T a b l e s \ F a c t _ T S I p a s s \ C o l u m n s \ m o n t h & g t ; - & l t ; T a b l e s \ D i m _ D a t e \ C o l u m n s \ m o n t h & g t ; \ F K < / K e y > < / a : K e y > < a : V a l u e   i : t y p e = " D i a g r a m D i s p l a y L i n k E n d p o i n t V i e w S t a t e " > < H e i g h t > 1 6 < / H e i g h t > < L a b e l L o c a t i o n   x m l n s : b = " h t t p : / / s c h e m a s . d a t a c o n t r a c t . o r g / 2 0 0 4 / 0 7 / S y s t e m . W i n d o w s " > < b : _ x > 9 0 7 . 4 0 9 2 5 0 0 0 0 0 0 0 1 6 < / b : _ x > < b : _ y > 9 9 . 5 3 5 5 8 0 5 2 4 3 4 4 7 3 8 < / b : _ y > < / L a b e l L o c a t i o n > < L o c a t i o n   x m l n s : b = " h t t p : / / s c h e m a s . d a t a c o n t r a c t . o r g / 2 0 0 4 / 0 7 / S y s t e m . W i n d o w s " > < b : _ x > 9 1 5 . 4 0 9 2 5 0 0 0 0 0 0 0 1 6 < / b : _ x > < b : _ y > 1 1 5 . 5 3 5 5 8 0 5 2 4 3 4 4 7 4 < / b : _ y > < / L o c a t i o n > < S h a p e R o t a t e A n g l e > 2 7 0 < / S h a p e R o t a t e A n g l e > < W i d t h > 1 6 < / W i d t h > < / a : V a l u e > < / a : K e y V a l u e O f D i a g r a m O b j e c t K e y a n y T y p e z b w N T n L X > < a : K e y V a l u e O f D i a g r a m O b j e c t K e y a n y T y p e z b w N T n L X > < a : K e y > < K e y > R e l a t i o n s h i p s \ & l t ; T a b l e s \ F a c t _ T S I p a s s \ C o l u m n s \ m o n t h & g t ; - & l t ; T a b l e s \ D i m _ D a t e \ C o l u m n s \ m o n t h & g t ; \ P K < / K e y > < / a : K e y > < a : V a l u e   i : t y p e = " D i a g r a m D i s p l a y L i n k E n d p o i n t V i e w S t a t e " > < H e i g h t > 1 6 < / H e i g h t > < L a b e l L o c a t i o n   x m l n s : b = " h t t p : / / s c h e m a s . d a t a c o n t r a c t . o r g / 2 0 0 4 / 0 7 / S y s t e m . W i n d o w s " > < b : _ x > 7 2 6 . 8 3 8 9 5 1 3 1 0 8 6 1 3 8 < / b : _ x > < b : _ y > 8 0 . 5 3 5 5 8 1 < / b : _ y > < / L a b e l L o c a t i o n > < L o c a t i o n   x m l n s : b = " h t t p : / / s c h e m a s . d a t a c o n t r a c t . o r g / 2 0 0 4 / 0 7 / S y s t e m . W i n d o w s " > < b : _ x > 7 2 6 . 8 3 8 9 5 1 3 1 0 8 6 1 3 8 < / b : _ x > < b : _ y > 8 8 . 5 3 5 5 8 1 < / b : _ y > < / L o c a t i o n > < S h a p e R o t a t e A n g l e > 3 6 0 < / S h a p e R o t a t e A n g l e > < W i d t h > 1 6 < / W i d t h > < / a : V a l u e > < / a : K e y V a l u e O f D i a g r a m O b j e c t K e y a n y T y p e z b w N T n L X > < a : K e y V a l u e O f D i a g r a m O b j e c t K e y a n y T y p e z b w N T n L X > < a : K e y > < K e y > R e l a t i o n s h i p s \ & l t ; T a b l e s \ F a c t _ T S I p a s s \ C o l u m n s \ m o n t h & g t ; - & l t ; T a b l e s \ D i m _ D a t e \ C o l u m n s \ m o n t h & g t ; \ C r o s s F i l t e r < / K e y > < / a : K e y > < a : V a l u e   i : t y p e = " D i a g r a m D i s p l a y L i n k C r o s s F i l t e r V i e w S t a t e " > < P o i n t s   x m l n s : b = " h t t p : / / s c h e m a s . d a t a c o n t r a c t . o r g / 2 0 0 4 / 0 7 / S y s t e m . W i n d o w s " > < b : P o i n t > < b : _ x > 9 1 5 . 4 0 9 2 5 0 0 0 0 0 0 0 1 6 < / b : _ x > < b : _ y > 9 9 . 5 3 5 5 8 0 5 2 4 3 4 4 7 3 8 < / b : _ y > < / b : P o i n t > < b : P o i n t > < b : _ x > 9 1 5 . 4 0 9 2 5 < / b : _ x > < b : _ y > 9 0 . 5 3 5 5 8 1 < / b : _ y > < / b : P o i n t > < b : P o i n t > < b : _ x > 9 1 3 . 4 0 9 2 5 < / b : _ x > < b : _ y > 8 8 . 5 3 5 5 8 1 < / b : _ y > < / b : P o i n t > < b : P o i n t > < b : _ x > 7 4 2 . 8 3 8 9 5 1 3 1 0 8 6 1 3 8 < / b : _ x > < b : _ y > 8 8 . 5 3 5 5 8 1 < / b : _ y > < / b : P o i n t > < / P o i n t s > < / a : V a l u e > < / a : K e y V a l u e O f D i a g r a m O b j e c t K e y a n y T y p e z b w N T n L X > < / V i e w S t a t e s > < / D i a g r a m M a n a g e r . S e r i a l i z a b l e D i a g r a m > < / A r r a y O f D i a g r a m M a n a g e r . S e r i a l i z a b l e D i a g r a m > ] ] > < / C u s t o m C o n t e n t > < / G e m i n i > 
</file>

<file path=customXml/item28.xml>��< ? x m l   v e r s i o n = " 1 . 0 "   e n c o d i n g = " U T F - 1 6 " ? > < G e m i n i   x m l n s = " h t t p : / / g e m i n i / p i v o t c u s t o m i z a t i o n / 5 4 2 1 d 0 1 a - 7 4 5 0 - 4 b 6 2 - a b f 0 - 0 0 c 3 2 8 a 4 e f 3 0 " > < 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2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 D i m _ D a t e _ 0 d b 2 c c c 2 - 0 8 1 d - 4 8 8 d - 8 5 f 2 - 0 a 1 5 4 4 5 1 0 7 d 7 < / K e y > < V a l u e   x m l n s : a = " h t t p : / / s c h e m a s . d a t a c o n t r a c t . o r g / 2 0 0 4 / 0 7 / M i c r o s o f t . A n a l y s i s S e r v i c e s . C o m m o n " > < a : H a s F o c u s > t r u e < / a : H a s F o c u s > < a : S i z e A t D p i 9 6 > 1 4 3 < / a : S i z e A t D p i 9 6 > < a : V i s i b l e > t r u e < / a : V i s i b l e > < / V a l u e > < / K e y V a l u e O f s t r i n g S a n d b o x E d i t o r . M e a s u r e G r i d S t a t e S c d E 3 5 R y > < K e y V a l u e O f s t r i n g S a n d b o x E d i t o r . M e a s u r e G r i d S t a t e S c d E 3 5 R y > < K e y > D i m _ D i s t r i c t _ 5 3 4 2 0 2 2 0 - 3 b b e - 4 7 e b - a 7 e 8 - 7 6 4 b c 7 7 5 8 2 e 4 < / K e y > < V a l u e   x m l n s : a = " h t t p : / / s c h e m a s . d a t a c o n t r a c t . o r g / 2 0 0 4 / 0 7 / M i c r o s o f t . A n a l y s i s S e r v i c e s . C o m m o n " > < a : H a s F o c u s > t r u e < / a : H a s F o c u s > < a : S i z e A t D p i 9 6 > 1 4 3 < / a : S i z e A t D p i 9 6 > < a : V i s i b l e > t r u e < / a : V i s i b l e > < / V a l u e > < / K e y V a l u e O f s t r i n g S a n d b o x E d i t o r . M e a s u r e G r i d S t a t e S c d E 3 5 R y > < K e y V a l u e O f s t r i n g S a n d b o x E d i t o r . M e a s u r e G r i d S t a t e S c d E 3 5 R y > < K e y > F a c t _ T S I p a s s _ 2 7 2 7 4 5 b f - 8 e 6 d - 4 3 9 2 - 8 2 a b - 2 0 4 7 f 8 a c 0 c 2 5 < / K e y > < V a l u e   x m l n s : a = " h t t p : / / s c h e m a s . d a t a c o n t r a c t . o r g / 2 0 0 4 / 0 7 / M i c r o s o f t . A n a l y s i s S e r v i c e s . C o m m o n " > < a : H a s F o c u s > t r u e < / a : H a s F o c u s > < a : S i z e A t D p i 9 6 > 1 4 3 < / a : S i z e A t D p i 9 6 > < a : V i s i b l e > t r u e < / a : V i s i b l e > < / V a l u e > < / K e y V a l u e O f s t r i n g S a n d b o x E d i t o r . M e a s u r e G r i d S t a t e S c d E 3 5 R y > < K e y V a l u e O f s t r i n g S a n d b o x E d i t o r . M e a s u r e G r i d S t a t e S c d E 3 5 R y > < K e y > F a c t _ S t a m p _ 1 6 7 6 9 2 0 b - 3 4 e 6 - 4 e c 5 - a 5 9 5 - 4 d 7 b c b 5 8 e 5 2 b < / K e y > < V a l u e   x m l n s : a = " h t t p : / / s c h e m a s . d a t a c o n t r a c t . o r g / 2 0 0 4 / 0 7 / M i c r o s o f t . A n a l y s i s S e r v i c e s . C o m m o n " > < a : H a s F o c u s > f a l s e < / a : H a s F o c u s > < a : S i z e A t D p i 9 6 > 1 4 3 < / a : S i z e A t D p i 9 6 > < a : V i s i b l e > t r u e < / a : V i s i b l e > < / V a l u e > < / K e y V a l u e O f s t r i n g S a n d b o x E d i t o r . M e a s u r e G r i d S t a t e S c d E 3 5 R y > < K e y V a l u e O f s t r i n g S a n d b o x E d i t o r . M e a s u r e G r i d S t a t e S c d E 3 5 R y > < K e y > F a c t _ T r a n s p o r t _ 9 1 8 5 a c 8 0 - 5 b 3 a - 4 9 3 a - b 3 0 1 - c e e c 9 f 8 4 3 3 c 9 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xml>��< ? x m l   v e r s i o n = " 1 . 0 "   e n c o d i n g = " U T F - 1 6 " ? > < G e m i n i   x m l n s = " h t t p : / / g e m i n i / p i v o t c u s t o m i z a t i o n / S h o w H i d d e n " > < C u s t o m C o n t e n t > < ! [ C D A T A [ T r u e ] ] > < / C u s t o m C o n t e n t > < / G e m i n i > 
</file>

<file path=customXml/item30.xml>��< ? x m l   v e r s i o n = " 1 . 0 "   e n c o d i n g = " U T F - 1 6 " ? > < G e m i n i   x m l n s = " h t t p : / / g e m i n i / p i v o t c u s t o m i z a t i o n / T a b l e X M L _ D i m _ D i s t r i c t _ 5 3 4 2 0 2 2 0 - 3 b b e - 4 7 e b - a 7 e 8 - 7 6 4 b c 7 7 5 8 2 e 4 " > < C u s t o m C o n t e n t > < ! [ C D A T A [ < T a b l e W i d g e t G r i d S e r i a l i z a t i o n   x m l n s : x s d = " h t t p : / / w w w . w 3 . o r g / 2 0 0 1 / X M L S c h e m a "   x m l n s : x s i = " h t t p : / / w w w . w 3 . o r g / 2 0 0 1 / X M L S c h e m a - i n s t a n c e " > < C o l u m n S u g g e s t e d T y p e   / > < C o l u m n F o r m a t   / > < C o l u m n A c c u r a c y   / > < C o l u m n C u r r e n c y S y m b o l   / > < C o l u m n P o s i t i v e P a t t e r n   / > < C o l u m n N e g a t i v e P a t t e r n   / > < C o l u m n W i d t h s > < i t e m > < k e y > < s t r i n g > d i s t _ c o d e < / s t r i n g > < / k e y > < v a l u e > < i n t > 1 3 7 < / i n t > < / v a l u e > < / i t e m > < i t e m > < k e y > < s t r i n g > d i s t r i c t < / s t r i n g > < / k e y > < v a l u e > < i n t > 1 1 1 < / i n t > < / v a l u e > < / i t e m > < / C o l u m n W i d t h s > < C o l u m n D i s p l a y I n d e x > < i t e m > < k e y > < s t r i n g > d i s t _ c o d e < / s t r i n g > < / k e y > < v a l u e > < i n t > 0 < / i n t > < / v a l u e > < / i t e m > < i t e m > < k e y > < s t r i n g > d i s t r i c t < / 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c 5 0 2 f 3 1 1 - 3 2 f a - 4 7 b e - 9 7 c 6 - 2 7 6 b 6 0 b 8 f 8 e 8 " > < 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32.xml>��< ? x m l   v e r s i o n = " 1 . 0 "   e n c o d i n g = " U T F - 1 6 " ? > < G e m i n i   x m l n s = " h t t p : / / g e m i n i / p i v o t c u s t o m i z a t i o n / f 8 6 d c c 7 9 - 7 3 b b - 4 2 2 2 - 9 6 3 6 - 9 1 7 8 6 0 1 6 b e c 7 " > < 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 T r u e 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33.xml>��< ? x m l   v e r s i o n = " 1 . 0 "   e n c o d i n g = " U T F - 1 6 " ? > < G e m i n i   x m l n s = " h t t p : / / g e m i n i / p i v o t c u s t o m i z a t i o n / I s S a n d b o x E m b e d d e d " > < C u s t o m C o n t e n t > < ! [ C D A T A [ y e s ] ] > < / C u s t o m C o n t e n t > < / G e m i n i > 
</file>

<file path=customXml/item34.xml>��< ? x m l   v e r s i o n = " 1 . 0 "   e n c o d i n g = " U T F - 1 6 " ? > < G e m i n i   x m l n s = " h t t p : / / g e m i n i / p i v o t c u s t o m i z a t i o n / a 7 2 3 7 c c 9 - 7 9 4 6 - 4 c 1 8 - 8 a 1 3 - d 2 1 3 6 b c a f 5 d 3 " > < 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35.xml>��< ? x m l   v e r s i o n = " 1 . 0 "   e n c o d i n g = " U T F - 1 6 " ? > < G e m i n i   x m l n s = " h t t p : / / g e m i n i / p i v o t c u s t o m i z a t i o n / c 7 3 5 7 e 9 2 - 1 f b 6 - 4 4 d 7 - 9 c 0 2 - 6 e 5 1 7 b 6 b a 6 d 3 " > < 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 T r u e < / V i s i b l e > < / i t e m > < i t e m > < M e a s u r e N a m e > N e t i n v e s t 2 0 2 0 < / M e a s u r e N a m e > < D i s p l a y N a m e > N e t i n v e s t 2 0 2 0 < / D i s p l a y N a m e > < V i s i b l e > T r u e 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C a l c u l a t e d F i e l d s > < S A H o s t H a s h > 0 < / S A H o s t H a s h > < G e m i n i F i e l d L i s t V i s i b l e > T r u e < / G e m i n i F i e l d L i s t V i s i b l e > < / S e t t i n g s > ] ] > < / C u s t o m C o n t e n t > < / G e m i n i > 
</file>

<file path=customXml/item36.xml>��< ? x m l   v e r s i o n = " 1 . 0 "   e n c o d i n g = " U T F - 1 6 " ? > < G e m i n i   x m l n s = " h t t p : / / g e m i n i / p i v o t c u s t o m i z a t i o n / a 2 d a 5 f c d - 9 2 8 4 - 4 6 6 9 - 8 0 7 9 - 1 a 1 a f 3 3 8 9 a d c " > < 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C a l c u l a t e d F i e l d s > < S A H o s t H a s h > 0 < / S A H o s t H a s h > < G e m i n i F i e l d L i s t V i s i b l e > T r u e < / G e m i n i F i e l d L i s t V i s i b l e > < / S e t t i n g s > ] ] > < / C u s t o m C o n t e n t > < / G e m i n i > 
</file>

<file path=customXml/item37.xml>��< ? x m l   v e r s i o n = " 1 . 0 "   e n c o d i n g = " U T F - 1 6 " ? > < G e m i n i   x m l n s = " h t t p : / / g e m i n i / p i v o t c u s t o m i z a t i o n / 3 f 3 e 2 1 7 f - 2 3 e c - 4 d 4 f - b 9 3 1 - 3 f 8 7 1 f 0 7 4 c 3 2 " > < 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C a l c u l a t e d F i e l d s > < S A H o s t H a s h > 0 < / S A H o s t H a s h > < G e m i n i F i e l d L i s t V i s i b l e > T r u e < / G e m i n i F i e l d L i s t V i s i b l e > < / S e t t i n g s > ] ] > < / C u s t o m C o n t e n t > < / G e m i n i > 
</file>

<file path=customXml/item38.xml>��< ? x m l   v e r s i o n = " 1 . 0 "   e n c o d i n g = " U T F - 1 6 " ? > < G e m i n i   x m l n s = " h t t p : / / g e m i n i / p i v o t c u s t o m i z a t i o n / 7 d 5 e 3 8 e 4 - 5 5 2 0 - 4 c 2 1 - a f 8 7 - 7 b d 2 7 0 c 7 d 8 2 3 " > < 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 D i e s e l P T < / M e a s u r e N a m e > < D i s p l a y N a m e > D i e s e l P T < / D i s p l a y N a m e > < V i s i b l e > T r u e < / V i s i b l e > < / i t e m > < i t e m > < M e a s u r e N a m e > P e t r o l F T < / M e a s u r e N a m e > < D i s p l a y N a m e > P e t r o l F T 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39.xml>��< ? x m l   v e r s i o n = " 1 . 0 "   e n c o d i n g = " U T F - 1 6 " ? > < G e m i n i   x m l n s = " h t t p : / / g e m i n i / p i v o t c u s t o m i z a t i o n / 0 a 4 5 0 5 f 1 - b f 5 b - 4 c c d - a b 8 d - 7 5 1 3 5 e c 8 8 9 b c " > < 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4.xml>��< ? x m l   v e r s i o n = " 1 . 0 "   e n c o d i n g = " U T F - 1 6 " ? > < G e m i n i   x m l n s = " h t t p : / / g e m i n i / p i v o t c u s t o m i z a t i o n / e a 9 3 7 b c 3 - c 3 5 6 - 4 6 f 5 - b d 2 b - 0 0 8 9 a 7 2 7 b 3 a a " > < 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40.xml>��< ? x m l   v e r s i o n = " 1 . 0 "   e n c o d i n g = " U T F - 1 6 " ? > < G e m i n i   x m l n s = " h t t p : / / g e m i n i / p i v o t c u s t o m i z a t i o n / e c 0 2 b e a 2 - 5 3 2 c - 4 4 f a - 9 d d c - 8 c 9 6 a 1 4 6 b 1 4 b " > < 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C a l c u l a t e d F i e l d s > < S A H o s t H a s h > 0 < / S A H o s t H a s h > < G e m i n i F i e l d L i s t V i s i b l e > T r u e < / G e m i n i F i e l d L i s t V i s i b l e > < / S e t t i n g s > ] ] > < / C u s t o m C o n t e n t > < / G e m i n i > 
</file>

<file path=customXml/item41.xml>��< ? x m l   v e r s i o n = " 1 . 0 "   e n c o d i n g = " U T F - 1 6 " ? > < G e m i n i   x m l n s = " h t t p : / / g e m i n i / p i v o t c u s t o m i z a t i o n / 2 6 b 7 8 b 8 2 - 9 7 4 a - 4 6 9 2 - 9 5 3 2 - 3 e 3 9 3 e d 5 7 3 4 8 " > < 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42.xml>��< ? x m l   v e r s i o n = " 1 . 0 "   e n c o d i n g = " U T F - 1 6 " ? > < G e m i n i   x m l n s = " h t t p : / / g e m i n i / p i v o t c u s t o m i z a t i o n / T a b l e O r d e r " > < C u s t o m C o n t e n t > < ! [ C D A T A [ D i m _ D a t e _ 0 d b 2 c c c 2 - 0 8 1 d - 4 8 8 d - 8 5 f 2 - 0 a 1 5 4 4 5 1 0 7 d 7 , D i m _ D i s t r i c t _ 5 3 4 2 0 2 2 0 - 3 b b e - 4 7 e b - a 7 e 8 - 7 6 4 b c 7 7 5 8 2 e 4 , F a c t _ S t a m p _ 1 6 7 6 9 2 0 b - 3 4 e 6 - 4 e c 5 - a 5 9 5 - 4 d 7 b c b 5 8 e 5 2 b , F a c t _ T r a n s p o r t _ 9 1 8 5 a c 8 0 - 5 b 3 a - 4 9 3 a - b 3 0 1 - c e e c 9 f 8 4 3 3 c 9 , F a c t _ T S I p a s s _ 2 7 2 7 4 5 b f - 8 e 6 d - 4 3 9 2 - 8 2 a b - 2 0 4 7 f 8 a c 0 c 2 5 ] ] > < / C u s t o m C o n t e n t > < / G e m i n i > 
</file>

<file path=customXml/item43.xml>��< ? x m l   v e r s i o n = " 1 . 0 "   e n c o d i n g = " U T F - 1 6 " ? > < G e m i n i   x m l n s = " h t t p : / / g e m i n i / p i v o t c u s t o m i z a t i o n / 3 3 6 a 9 4 5 3 - 5 c 5 9 - 4 9 f 2 - a f 7 8 - f 3 f 9 6 6 4 8 2 1 0 0 " > < 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44.xml>��< ? x m l   v e r s i o n = " 1 . 0 "   e n c o d i n g = " U T F - 1 6 " ? > < G e m i n i   x m l n s = " h t t p : / / g e m i n i / p i v o t c u s t o m i z a t i o n / a e e 7 8 c b 6 - b 4 d 0 - 4 1 3 c - 8 c 3 c - 9 f 9 c e c e b 9 5 8 b " > < 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45.xml>��< ? x m l   v e r s i o n = " 1 . 0 "   e n c o d i n g = " U T F - 1 6 " ? > < G e m i n i   x m l n s = " h t t p : / / g e m i n i / p i v o t c u s t o m i z a t i o n / b 4 6 2 7 6 6 b - 2 3 b 5 - 4 f 6 f - 9 2 8 0 - 7 4 f 6 1 0 6 3 c 9 d 5 " > < 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46.xml>��< ? x m l   v e r s i o n = " 1 . 0 "   e n c o d i n g = " U T F - 1 6 " ? > < G e m i n i   x m l n s = " h t t p : / / g e m i n i / p i v o t c u s t o m i z a t i o n / e 8 3 9 e f 4 5 - 0 d 7 e - 4 0 e 4 - b 0 4 f - a 1 f c 2 3 1 6 d 0 c 3 " > < 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47.xml>��< ? x m l   v e r s i o n = " 1 . 0 "   e n c o d i n g = " U T F - 1 6 " ? > < G e m i n i   x m l n s = " h t t p : / / g e m i n i / p i v o t c u s t o m i z a t i o n / 5 a 6 1 b 3 2 f - b c b 4 - 4 7 6 9 - 9 9 2 f - f 0 6 e d 2 4 8 a 0 b 2 " > < 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C a l c u l a t e d F i e l d s > < S A H o s t H a s h > 0 < / S A H o s t H a s h > < G e m i n i F i e l d L i s t V i s i b l e > T r u e < / G e m i n i F i e l d L i s t V i s i b l e > < / S e t t i n g s > ] ] > < / C u s t o m C o n t e n t > < / G e m i n i > 
</file>

<file path=customXml/item48.xml>��< ? x m l   v e r s i o n = " 1 . 0 "   e n c o d i n g = " U T F - 1 6 " ? > < G e m i n i   x m l n s = " h t t p : / / g e m i n i / p i v o t c u s t o m i z a t i o n / a 4 5 c f 5 6 f - 0 e f e - 4 d 6 7 - 9 b 6 6 - 4 6 5 2 d 3 0 4 c e 2 9 " > < 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49.xml>��< ? x m l   v e r s i o n = " 1 . 0 "   e n c o d i n g = " U T F - 1 6 " ? > < G e m i n i   x m l n s = " h t t p : / / g e m i n i / p i v o t c u s t o m i z a t i o n / 4 c 9 5 f c c 7 - f 4 6 1 - 4 4 3 f - 9 6 0 8 - b c 4 a 6 3 9 2 9 5 2 5 " > < 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5.xml>��< ? x m l   v e r s i o n = " 1 . 0 "   e n c o d i n g = " U T F - 1 6 " ? > < G e m i n i   x m l n s = " h t t p : / / g e m i n i / p i v o t c u s t o m i z a t i o n / T a b l e X M L _ F a c t _ T r a n s p o r t _ 9 1 8 5 a c 8 0 - 5 b 3 a - 4 9 3 a - b 3 0 1 - c e e c 9 f 8 4 3 3 c 9 " > < C u s t o m C o n t e n t > < ! [ C D A T A [ < T a b l e W i d g e t G r i d S e r i a l i z a t i o n   x m l n s : x s d = " h t t p : / / w w w . w 3 . o r g / 2 0 0 1 / X M L S c h e m a "   x m l n s : x s i = " h t t p : / / w w w . w 3 . o r g / 2 0 0 1 / X M L S c h e m a - i n s t a n c e " > < C o l u m n S u g g e s t e d T y p e   / > < C o l u m n F o r m a t   / > < C o l u m n A c c u r a c y   / > < C o l u m n C u r r e n c y S y m b o l   / > < C o l u m n P o s i t i v e P a t t e r n   / > < C o l u m n N e g a t i v e P a t t e r n   / > < C o l u m n W i d t h s > < i t e m > < k e y > < s t r i n g > d i s t _ c o d e < / s t r i n g > < / k e y > < v a l u e > < i n t > 1 3 7 < / i n t > < / v a l u e > < / i t e m > < i t e m > < k e y > < s t r i n g > d i s t r i c t < / s t r i n g > < / k e y > < v a l u e > < i n t > 1 1 1 < / i n t > < / v a l u e > < / i t e m > < i t e m > < k e y > < s t r i n g > m o n t h < / s t r i n g > < / k e y > < v a l u e > < i n t > 1 1 0 < / i n t > < / v a l u e > < / i t e m > < i t e m > < k e y > < s t r i n g > S t a r t   o f   M o n t h < / s t r i n g > < / k e y > < v a l u e > < i n t > 1 8 3 < / i n t > < / v a l u e > < / i t e m > < i t e m > < k e y > < s t r i n g > M o n t h   N a m e < / s t r i n g > < / k e y > < v a l u e > < i n t > 1 7 0 < / i n t > < / v a l u e > < / i t e m > < i t e m > < k e y > < s t r i n g > F y t r a n s < / s t r i n g > < / k e y > < v a l u e > < i n t > 1 1 6 < / i n t > < / v a l u e > < / i t e m > < i t e m > < k e y > < s t r i n g > f u e l _ t y p e _ p e t r o l < / s t r i n g > < / k e y > < v a l u e > < i n t > 2 0 1 < / i n t > < / v a l u e > < / i t e m > < i t e m > < k e y > < s t r i n g > f u e l _ t y p e _ d i e s e l < / s t r i n g > < / k e y > < v a l u e > < i n t > 1 9 9 < / i n t > < / v a l u e > < / i t e m > < i t e m > < k e y > < s t r i n g > f u e l _ t y p e _ e l e c t r i c < / s t r i n g > < / k e y > < v a l u e > < i n t > 2 1 1 < / i n t > < / v a l u e > < / i t e m > < i t e m > < k e y > < s t r i n g > f u e l _ t y p e _ o t h e r s < / s t r i n g > < / k e y > < v a l u e > < i n t > 2 0 5 < / i n t > < / v a l u e > < / i t e m > < i t e m > < k e y > < s t r i n g > v e h i c l e C l a s s _ M o t o r C y c l e < / s t r i n g > < / k e y > < v a l u e > < i n t > 2 7 4 < / i n t > < / v a l u e > < / i t e m > < i t e m > < k e y > < s t r i n g > v e h i c l e C l a s s _ M o t o r C a r < / s t r i n g > < / k e y > < v a l u e > < i n t > 2 5 8 < / i n t > < / v a l u e > < / i t e m > < i t e m > < k e y > < s t r i n g > v e h i c l e C l a s s _ A u t o R i c k s h a w < / s t r i n g > < / k e y > < v a l u e > < i n t > 2 9 7 < / i n t > < / v a l u e > < / i t e m > < i t e m > < k e y > < s t r i n g > v e h i c l e C l a s s _ A g r i c u l t u r e < / s t r i n g > < / k e y > < v a l u e > < i n t > 2 6 9 < / i n t > < / v a l u e > < / i t e m > < i t e m > < k e y > < s t r i n g > v e h i c l e C l a s s _ o t h e r s < / s t r i n g > < / k e y > < v a l u e > < i n t > 2 2 8 < / i n t > < / v a l u e > < / i t e m > < i t e m > < k e y > < s t r i n g > s e a t C a p a c i t y _ 1 _ t o _ 3 < / s t r i n g > < / k e y > < v a l u e > < i n t > 2 3 8 < / i n t > < / v a l u e > < / i t e m > < i t e m > < k e y > < s t r i n g > s e a t C a p a c i t y _ 4 _ t o _ 6 < / s t r i n g > < / k e y > < v a l u e > < i n t > 2 3 8 < / i n t > < / v a l u e > < / i t e m > < i t e m > < k e y > < s t r i n g > s e a t C a p a c i t y _ a b o v e _ 6 < / s t r i n g > < / k e y > < v a l u e > < i n t > 2 5 3 < / i n t > < / v a l u e > < / i t e m > < i t e m > < k e y > < s t r i n g > B r a n d _ n e w _ v e h i c l e s < / s t r i n g > < / k e y > < v a l u e > < i n t > 2 3 7 < / i n t > < / v a l u e > < / i t e m > < i t e m > < k e y > < s t r i n g > P r e - o w n e d _ v e h i c l e s < / s t r i n g > < / k e y > < v a l u e > < i n t > 2 3 2 < / i n t > < / v a l u e > < / i t e m > < i t e m > < k e y > < s t r i n g > c a t e g o r y _ N o n - T r a n s p o r t < / s t r i n g > < / k e y > < v a l u e > < i n t > 2 7 2 < / i n t > < / v a l u e > < / i t e m > < i t e m > < k e y > < s t r i n g > c a t e g o r y _ T r a n s p o r t < / s t r i n g > < / k e y > < v a l u e > < i n t > 2 2 7 < / i n t > < / v a l u e > < / i t e m > < i t e m > < k e y > < s t r i n g > m o n t h   ( Y e a r ) < / s t r i n g > < / k e y > < v a l u e > < i n t > 1 6 8 < / i n t > < / v a l u e > < / i t e m > < i t e m > < k e y > < s t r i n g > m o n t h   ( Q u a r t e r ) < / s t r i n g > < / k e y > < v a l u e > < i n t > 2 0 1 < / i n t > < / v a l u e > < / i t e m > < i t e m > < k e y > < s t r i n g > m o n t h   ( M o n t h   I n d e x ) < / s t r i n g > < / k e y > < v a l u e > < i n t > 2 4 7 < / i n t > < / v a l u e > < / i t e m > < i t e m > < k e y > < s t r i n g > m o n t h   ( M o n t h ) < / s t r i n g > < / k e y > < v a l u e > < i n t > 1 9 1 < / i n t > < / v a l u e > < / i t e m > < i t e m > < k e y > < s t r i n g > V e h i c l e   s o l d < / s t r i n g > < / k e y > < v a l u e > < i n t > 1 5 6 < / i n t > < / v a l u e > < / i t e m > < i t e m > < k e y > < s t r i n g > S t a r t   o f   M o n t h   ( Y e a r ) < / s t r i n g > < / k e y > < v a l u e > < i n t > 2 4 1 < / i n t > < / v a l u e > < / i t e m > < i t e m > < k e y > < s t r i n g > S t a r t   o f   M o n t h   ( Q u a r t e r ) < / s t r i n g > < / k e y > < v a l u e > < i n t > 2 7 4 < / i n t > < / v a l u e > < / i t e m > < i t e m > < k e y > < s t r i n g > S t a r t   o f   M o n t h   ( M o n t h   I n d e x ) < / s t r i n g > < / k e y > < v a l u e > < i n t > 3 2 0 < / i n t > < / v a l u e > < / i t e m > < i t e m > < k e y > < s t r i n g > S t a r t   o f   M o n t h   ( M o n t h ) < / s t r i n g > < / k e y > < v a l u e > < i n t > 2 6 4 < / i n t > < / v a l u e > < / i t e m > < / C o l u m n W i d t h s > < C o l u m n D i s p l a y I n d e x > < i t e m > < k e y > < s t r i n g > d i s t _ c o d e < / s t r i n g > < / k e y > < v a l u e > < i n t > 0 < / i n t > < / v a l u e > < / i t e m > < i t e m > < k e y > < s t r i n g > d i s t r i c t < / s t r i n g > < / k e y > < v a l u e > < i n t > 1 < / i n t > < / v a l u e > < / i t e m > < i t e m > < k e y > < s t r i n g > m o n t h < / s t r i n g > < / k e y > < v a l u e > < i n t > 2 < / i n t > < / v a l u e > < / i t e m > < i t e m > < k e y > < s t r i n g > S t a r t   o f   M o n t h < / s t r i n g > < / k e y > < v a l u e > < i n t > 3 < / i n t > < / v a l u e > < / i t e m > < i t e m > < k e y > < s t r i n g > M o n t h   N a m e < / s t r i n g > < / k e y > < v a l u e > < i n t > 4 < / i n t > < / v a l u e > < / i t e m > < i t e m > < k e y > < s t r i n g > F y t r a n s < / s t r i n g > < / k e y > < v a l u e > < i n t > 5 < / i n t > < / v a l u e > < / i t e m > < i t e m > < k e y > < s t r i n g > f u e l _ t y p e _ p e t r o l < / s t r i n g > < / k e y > < v a l u e > < i n t > 6 < / i n t > < / v a l u e > < / i t e m > < i t e m > < k e y > < s t r i n g > f u e l _ t y p e _ d i e s e l < / s t r i n g > < / k e y > < v a l u e > < i n t > 7 < / i n t > < / v a l u e > < / i t e m > < i t e m > < k e y > < s t r i n g > f u e l _ t y p e _ e l e c t r i c < / s t r i n g > < / k e y > < v a l u e > < i n t > 8 < / i n t > < / v a l u e > < / i t e m > < i t e m > < k e y > < s t r i n g > f u e l _ t y p e _ o t h e r s < / s t r i n g > < / k e y > < v a l u e > < i n t > 9 < / i n t > < / v a l u e > < / i t e m > < i t e m > < k e y > < s t r i n g > v e h i c l e C l a s s _ M o t o r C y c l e < / s t r i n g > < / k e y > < v a l u e > < i n t > 1 0 < / i n t > < / v a l u e > < / i t e m > < i t e m > < k e y > < s t r i n g > v e h i c l e C l a s s _ M o t o r C a r < / s t r i n g > < / k e y > < v a l u e > < i n t > 1 1 < / i n t > < / v a l u e > < / i t e m > < i t e m > < k e y > < s t r i n g > v e h i c l e C l a s s _ A u t o R i c k s h a w < / s t r i n g > < / k e y > < v a l u e > < i n t > 1 2 < / i n t > < / v a l u e > < / i t e m > < i t e m > < k e y > < s t r i n g > v e h i c l e C l a s s _ A g r i c u l t u r e < / s t r i n g > < / k e y > < v a l u e > < i n t > 1 3 < / i n t > < / v a l u e > < / i t e m > < i t e m > < k e y > < s t r i n g > v e h i c l e C l a s s _ o t h e r s < / s t r i n g > < / k e y > < v a l u e > < i n t > 1 4 < / i n t > < / v a l u e > < / i t e m > < i t e m > < k e y > < s t r i n g > s e a t C a p a c i t y _ 1 _ t o _ 3 < / s t r i n g > < / k e y > < v a l u e > < i n t > 1 5 < / i n t > < / v a l u e > < / i t e m > < i t e m > < k e y > < s t r i n g > s e a t C a p a c i t y _ 4 _ t o _ 6 < / s t r i n g > < / k e y > < v a l u e > < i n t > 1 6 < / i n t > < / v a l u e > < / i t e m > < i t e m > < k e y > < s t r i n g > s e a t C a p a c i t y _ a b o v e _ 6 < / s t r i n g > < / k e y > < v a l u e > < i n t > 1 7 < / i n t > < / v a l u e > < / i t e m > < i t e m > < k e y > < s t r i n g > B r a n d _ n e w _ v e h i c l e s < / s t r i n g > < / k e y > < v a l u e > < i n t > 1 8 < / i n t > < / v a l u e > < / i t e m > < i t e m > < k e y > < s t r i n g > P r e - o w n e d _ v e h i c l e s < / s t r i n g > < / k e y > < v a l u e > < i n t > 1 9 < / i n t > < / v a l u e > < / i t e m > < i t e m > < k e y > < s t r i n g > c a t e g o r y _ N o n - T r a n s p o r t < / s t r i n g > < / k e y > < v a l u e > < i n t > 2 0 < / i n t > < / v a l u e > < / i t e m > < i t e m > < k e y > < s t r i n g > c a t e g o r y _ T r a n s p o r t < / s t r i n g > < / k e y > < v a l u e > < i n t > 2 1 < / i n t > < / v a l u e > < / i t e m > < i t e m > < k e y > < s t r i n g > m o n t h   ( Y e a r ) < / s t r i n g > < / k e y > < v a l u e > < i n t > 2 2 < / i n t > < / v a l u e > < / i t e m > < i t e m > < k e y > < s t r i n g > m o n t h   ( Q u a r t e r ) < / s t r i n g > < / k e y > < v a l u e > < i n t > 2 3 < / i n t > < / v a l u e > < / i t e m > < i t e m > < k e y > < s t r i n g > m o n t h   ( M o n t h   I n d e x ) < / s t r i n g > < / k e y > < v a l u e > < i n t > 2 4 < / i n t > < / v a l u e > < / i t e m > < i t e m > < k e y > < s t r i n g > m o n t h   ( M o n t h ) < / s t r i n g > < / k e y > < v a l u e > < i n t > 2 5 < / i n t > < / v a l u e > < / i t e m > < i t e m > < k e y > < s t r i n g > V e h i c l e   s o l d < / s t r i n g > < / k e y > < v a l u e > < i n t > 2 6 < / i n t > < / v a l u e > < / i t e m > < i t e m > < k e y > < s t r i n g > S t a r t   o f   M o n t h   ( Y e a r ) < / s t r i n g > < / k e y > < v a l u e > < i n t > 2 7 < / i n t > < / v a l u e > < / i t e m > < i t e m > < k e y > < s t r i n g > S t a r t   o f   M o n t h   ( Q u a r t e r ) < / s t r i n g > < / k e y > < v a l u e > < i n t > 2 8 < / i n t > < / v a l u e > < / i t e m > < i t e m > < k e y > < s t r i n g > S t a r t   o f   M o n t h   ( M o n t h   I n d e x ) < / s t r i n g > < / k e y > < v a l u e > < i n t > 2 9 < / i n t > < / v a l u e > < / i t e m > < i t e m > < k e y > < s t r i n g > S t a r t   o f   M o n t h   ( M o n t h ) < / s t r i n g > < / k e y > < v a l u e > < i n t > 3 0 < / 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c b d 6 c 8 6 1 - 6 2 0 9 - 4 c 8 9 - 8 f 8 b - 5 a 7 6 e f 5 d 8 b 9 7 " > < 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C a l c u l a t e d F i e l d s > < S A H o s t H a s h > 0 < / S A H o s t H a s h > < G e m i n i F i e l d L i s t V i s i b l e > T r u e < / G e m i n i F i e l d L i s t V i s i b l e > < / S e t t i n g s > ] ] > < / C u s t o m C o n t e n t > < / G e m i n i > 
</file>

<file path=customXml/item51.xml>��< ? x m l   v e r s i o n = " 1 . 0 "   e n c o d i n g = " U T F - 1 6 " ? > < G e m i n i   x m l n s = " h t t p : / / g e m i n i / p i v o t c u s t o m i z a t i o n / 4 a 4 0 b d 1 2 - c 8 c 8 - 4 6 9 1 - b c d c - d 9 6 8 0 7 7 3 2 a 6 9 " > < 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52.xml>��< ? x m l   v e r s i o n = " 1 . 0 "   e n c o d i n g = " U T F - 1 6 " ? > < G e m i n i   x m l n s = " h t t p : / / g e m i n i / p i v o t c u s t o m i z a t i o n / 3 0 1 c 4 e 2 f - 8 6 3 6 - 4 9 1 9 - 9 8 e f - 1 7 4 8 8 2 f 1 3 4 b 1 " > < 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53.xml>��< ? x m l   v e r s i o n = " 1 . 0 "   e n c o d i n g = " U T F - 1 6 " ? > < G e m i n i   x m l n s = " h t t p : / / g e m i n i / p i v o t c u s t o m i z a t i o n / e 2 3 d 1 d a f - b b e 0 - 4 a a f - b a 8 2 - e 9 a 6 c c 6 5 b d 2 7 " > < 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54.xml>��< ? x m l   v e r s i o n = " 1 . 0 "   e n c o d i n g = " U T F - 1 6 " ? > < G e m i n i   x m l n s = " h t t p : / / g e m i n i / p i v o t c u s t o m i z a t i o n / 0 5 1 8 2 0 b 0 - 6 4 a 2 - 4 a d 9 - a e 6 3 - 4 c 8 8 f 4 6 1 3 2 e b " > < 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55.xml>��< ? x m l   v e r s i o n = " 1 . 0 "   e n c o d i n g = " U T F - 1 6 " ? > < G e m i n i   x m l n s = " h t t p : / / g e m i n i / p i v o t c u s t o m i z a t i o n / 1 9 3 2 a f 8 a - b c 2 2 - 4 0 b 6 - a 3 8 2 - 0 1 9 1 4 0 f b f 1 a 8 " > < 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56.xml>��< ? x m l   v e r s i o n = " 1 . 0 "   e n c o d i n g = " U T F - 1 6 " ? > < G e m i n i   x m l n s = " h t t p : / / g e m i n i / p i v o t c u s t o m i z a t i o n / a d 5 4 d 8 3 2 - 1 5 3 a - 4 0 b 4 - a a b 6 - 2 8 7 0 a 0 b 1 8 6 c b " > < 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 P e t r o l 2 1 < / M e a s u r e N a m e > < D i s p l a y N a m e > P e t r o l 2 1 < / D i s p l a y N a m e > < V i s i b l e > F a l s e < / V i s i b l e > < / i t e m > < i t e m > < M e a s u r e N a m e > P e t r o l 2 2 < / M e a s u r e N a m e > < D i s p l a y N a m e > P e t r o l 2 2 < / D i s p l a y N a m e > < V i s i b l e > F a l s e < / V i s i b l e > < / i t e m > < i t e m > < M e a s u r e N a m e > D i e s e l 2 0 2 1 < / M e a s u r e N a m e > < D i s p l a y N a m e > D i e s e l 2 0 2 1 < / D i s p l a y N a m e > < V i s i b l e > F a l s e < / V i s i b l e > < / i t e m > < i t e m > < M e a s u r e N a m e > D i s e a l 2 2 < / M e a s u r e N a m e > < D i s p l a y N a m e > D i s e a l 2 2 < / D i s p l a y N a m e > < V i s i b l e > F a l s e < / V i s i b l e > < / i t e m > < i t e m > < M e a s u r e N a m e > E l e c t r i c 2 0 2 1 < / M e a s u r e N a m e > < D i s p l a y N a m e > E l e c t r i c 2 0 2 1 < / D i s p l a y N a m e > < V i s i b l e > F a l s e < / V i s i b l e > < / i t e m > < i t e m > < M e a s u r e N a m e > E l e c t r i i c 2 2 < / M e a s u r e N a m e > < D i s p l a y N a m e > E l e c t r i i c 2 2 < / D i s p l a y N a m e > < V i s i b l e > F a l s e < / V i s i b l e > < / i t e m > < / C a l c u l a t e d F i e l d s > < S A H o s t H a s h > 0 < / S A H o s t H a s h > < G e m i n i F i e l d L i s t V i s i b l e > T r u e < / G e m i n i F i e l d L i s t V i s i b l e > < / S e t t i n g s > ] ] > < / C u s t o m C o n t e n t > < / G e m i n i > 
</file>

<file path=customXml/item57.xml>��< ? x m l   v e r s i o n = " 1 . 0 "   e n c o d i n g = " U T F - 1 6 " ? > < G e m i n i   x m l n s = " h t t p : / / g e m i n i / p i v o t c u s t o m i z a t i o n / 1 a 1 9 2 6 e 9 - 3 f d 7 - 4 e b 2 - a e 3 e - 5 0 8 f 1 6 6 7 a d 3 e " > < 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58.xml>��< ? x m l   v e r s i o n = " 1 . 0 "   e n c o d i n g = " U T F - 1 6 " ? > < G e m i n i   x m l n s = " h t t p : / / g e m i n i / p i v o t c u s t o m i z a t i o n / 2 7 5 5 9 f 2 4 - 9 5 5 e - 4 f 8 b - 8 a 4 2 - 9 3 7 d 7 a c a b 9 c 7 " > < 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C a l c u l a t e d F i e l d s > < S A H o s t H a s h > 0 < / S A H o s t H a s h > < G e m i n i F i e l d L i s t V i s i b l e > T r u e < / G e m i n i F i e l d L i s t V i s i b l e > < / S e t t i n g s > ] ] > < / C u s t o m C o n t e n t > < / G e m i n i > 
</file>

<file path=customXml/item59.xml>��< ? x m l   v e r s i o n = " 1 . 0 "   e n c o d i n g = " U T F - 1 6 " ? > < G e m i n i   x m l n s = " h t t p : / / g e m i n i / p i v o t c u s t o m i z a t i o n / S h o w I m p l i c i t M e a s u r e s " > < C u s t o m C o n t e n t > < ! [ C D A T A [ F a l s e ] ] > < / C u s t o m C o n t e n t > < / G e m i n i > 
</file>

<file path=customXml/item6.xml>��< ? x m l   v e r s i o n = " 1 . 0 "   e n c o d i n g = " U T F - 1 6 " ? > < G e m i n i   x m l n s = " h t t p : / / g e m i n i / p i v o t c u s t o m i z a t i o n / 4 5 6 3 b 0 f b - c 0 a a - 4 9 8 4 - a 3 d 7 - 3 6 1 f e 4 7 a 6 6 f 4 " > < 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6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1.xml>��< ? x m l   v e r s i o n = " 1 . 0 "   e n c o d i n g = " U T F - 1 6 " ? > < G e m i n i   x m l n s = " h t t p : / / g e m i n i / p i v o t c u s t o m i z a t i o n / T a b l e X M L _ D i m _ D a t e _ 0 d b 2 c c c 2 - 0 8 1 d - 4 8 8 d - 8 5 f 2 - 0 a 1 5 4 4 5 1 0 7 d 7 " > < 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 1 1 0 < / i n t > < / v a l u e > < / i t e m > < i t e m > < k e y > < s t r i n g > M m m < / s t r i n g > < / k e y > < v a l u e > < i n t > 1 0 4 < / i n t > < / v a l u e > < / i t e m > < i t e m > < k e y > < s t r i n g > q u a r t e r < / s t r i n g > < / k e y > < v a l u e > < i n t > 1 1 8 < / i n t > < / v a l u e > < / i t e m > < i t e m > < k e y > < s t r i n g > f i s c a l _ y e a r < / s t r i n g > < / k e y > < v a l u e > < i n t > 1 4 6 < / i n t > < / v a l u e > < / i t e m > < / C o l u m n W i d t h s > < C o l u m n D i s p l a y I n d e x > < i t e m > < k e y > < s t r i n g > m o n t h < / s t r i n g > < / k e y > < v a l u e > < i n t > 0 < / i n t > < / v a l u e > < / i t e m > < i t e m > < k e y > < s t r i n g > M m m < / s t r i n g > < / k e y > < v a l u e > < i n t > 1 < / i n t > < / v a l u e > < / i t e m > < i t e m > < k e y > < s t r i n g > q u a r t e r < / s t r i n g > < / k e y > < v a l u e > < i n t > 2 < / i n t > < / v a l u e > < / i t e m > < i t e m > < k e y > < s t r i n g > f i s c a l _ y e a r < / s t r i n g > < / k e y > < v a l u e > < i n t > 3 < / i n t > < / v a l u e > < / i t e m > < / C o l u m n D i s p l a y I n d e x > < C o l u m n F r o z e n   / > < C o l u m n C h e c k e d   / > < C o l u m n F i l t e r   / > < S e l e c t i o n F i l t e r   / > < F i l t e r P a r a m e t e r s   / > < I s S o r t D e s c e n d i n g > f a l s e < / I s S o r t D e s c e n d i n g > < / T a b l e W i d g e t G r i d S e r i a l i z a t i o n > ] ] > < / C u s t o m C o n t e n t > < / G e m i n i > 
</file>

<file path=customXml/item62.xml>��< ? x m l   v e r s i o n = " 1 . 0 "   e n c o d i n g = " U T F - 1 6 "   s t a n d a l o n e = " n o " ? > < D a t a M a s h u p   x m l n s = " h t t p : / / s c h e m a s . m i c r o s o f t . c o m / D a t a M a s h u p " > A A A A A C s L 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4 e i + q w A A A D 3 A A A A E g A A A E N v b m Z p Z y 9 Q Y W N r Y W d l L n h t b I S P s Q 6 C M B i E d x P f g X S n L X U j P 2 V w M h F j Y m J c G 2 i g E f 4 a W o R 3 c / C R f A U h i r o 5 3 t 2 X 3 N 3 j d o d 0 a O r g q l t n L C Y k o p w E z i s s V G 1 R J w Q t S e V y A X u V n 1 W p g 5 F G F w + u S E j l / S V m r O 9 7 2 q + o b U s m O I / Y K d s e 8 k o 3 i n x g 8 x 8 O D U 6 1 u S Y S j q 8 1 U t B I c C q E o B z Y b E J m 8 A u I c f C U / p i w 7 m r f t V p q D D c 7 Y L M E 9 v 4 g n w A A A P / / A w B Q S w M E F A A C A A g A A A A h A O + O 2 f I 7 B g A A Q y 0 A A B M A A A B G b 3 J t d W x h c y 9 T Z W N 0 a W 9 u M S 5 t 7 F p t T 9 t I E P 6 O 1 P 9 g u V 9 S N Y 3 O A a q 7 q 3 I S D e X g W l 5 K u E p V i C x j T x K r t j d d r 0 M j l P 9 + s 3 b i t 9 0 1 x i V A T / C F M D u e f W b m m f X O h B B s 5 p J A G y S / j X d b W + H U o u B o 7 4 l F H a 2 n e c B e b G n 4 M y A R t Q E l B 8 R z g H Y O X A / C l t 7 / 8 / L f E G h 4 + f f p 2 Z H 2 8 f x o c H i y d 3 k a w D 5 1 5 3 C 5 D + E 3 R m a X s T n 9 1 Y s t N 8 i b y / b b d 3 1 z 3 2 I g 3 T J + u p 0 I X 9 5 p y 0 v T Q c M O N 2 y H c x 1 t J U Z v h i / 1 x B H t z G J T v X c 3 q 3 r 7 x P K h p 6 + N d 7 j x 0 X L Y J w G D g I 1 S r E f + j F C G / v U H X / j u / X D e 2 S d 2 5 K N W 6 6 d c a Q / 3 w X N 9 l w H t 6 W 2 9 r f W J F / l B 2 N t p a x 8 C m z h u M O k Z 3 d 1 u W / s c E Q Y D t v C g l 3 3 s n J A A R q 9 S p G e U + I Q j P Q Q L w x J y t B f W F S q u V l b y V s m p t j Z c K e x 5 3 s C 2 P I u G P U a j v O 3 + 1 A o m q H + x m E F m 9 4 J a Q T g m 1 E + Q 8 0 V u X Q D S v r n R f Q z s F P d i q K T x G C z b 2 o 1 + 7 P t r G Y M f L J Z 9 j y z E R g X 5 2 A 0 R n L k A q 7 i 2 z J G y h L T E T j d k 1 L X Z Z h i 6 M h 5 u j q b r H R 6 Q q w W n l I T t N i P s n U h V p C w S K l k 2 B J o k 8 m 6 J I k 2 q p I D v r l V i N C s T H n E T Q w m C X + t c 1 O S + k S P / g W U z c 8 A s f 3 b v 1 B 9 z 0 y E 3 v R n i 5 + w / D O 3 L D i l J / / b / e E q r 6 S c / v 5 1 V m E O T w g S f B a S b a Q e c p E c B e 7 v T 4 b u p N S n M R U 1 I o m / a U 8 v z E L r c n q A l 2 M o V / T F Q H p f P E V A X c i E / Q S v g / E P c Q C z 3 f D B w x / w L R F j U 8 6 v 4 L L f 4 0 Q 2 c z i c Y s 9 M I n c 2 w f P g x s w K n 9 E r K I C X L 8 e c k X y 0 B v r h f 7 n Q o n h W 5 G J w D o Q 6 P + p r B 2 Z 6 r p Z W 8 p c L Y L v I j f y K l 9 K h i R B U H V F m X 5 z n n 1 p 7 D c f a j k B E / 8 w i l a f R E x 9 H s B W G W h 4 I o 3 g U s e 6 o N V d B H r 4 c y d C M 5 C E O O o o A z B X A O c w g i q I a A H s s g c H E G 4 S j A M 4 6 X M 5 7 z l G l k r B 3 H K b k V D H + D 6 q W H V n D 4 d b 4 T L 5 2 O 4 4 X W M M 4 z b p u d A x U M M y o o p s J b i 2 Q C 3 I e h n c C b U h a X k n T E C D X + M q v J z j g f u a f y u Y j F X F p O B D + m 5 X T s y r e V 4 c N 9 D x a a L z A A n 4 u 1 w t a w G P h R + 4 9 X F e n v V q S / C L F h 0 n N o n w Y B i p l T n F L b N Y n Q j V 3 8 W k j F V 2 x + W s O 1 3 6 O q 6 G / X j P 7 2 f U Q / h v n E c y C h v F E z F d t F q x 2 j S V U K V n f q H I 9 5 s L U S V S z o X z N t G O D C z c U n c / m 9 h S 9 k Q Z N E G E O W O q y o x x 0 V C Y q 7 8 m D C h M d i n X x 3 r A 0 L T o y 0 v z T j t / W P x q Y Q a P o n c q 3 j r u C F I H 9 i t 6 h / D I 4 b + e k j + q E 7 m e r K Y B j q a B R 9 x E C U C F z m R r G X F P Y p t Z N x V 8 H 7 k 8 2 0 l C w 1 v 7 G u M t 3 i A R v L o l v K 3 t L 4 / b m 5 v N H H E X g m F 5 k z Y J R 4 Y h O Y a T j Y G E G l B n h g 8 9 O y S o d g C X K w Z Y 0 5 T F 0 b G z L P C k P z m D B C + w v 8 u 5 Z i P K 2 s U t u L G D l 3 7 W 9 Y X d e 3 q U 7 Q g c h j E b 1 t b 5 U n I V i s b 8 0 s 2 2 U L 0 z A Z M b d v U d r h S m 9 v U b K u 8 L C Q a b 1 H f j h m A N f m C p 4 E 0 x m F N + Q 6 w B e L W s d G U k w I X Z j I + D f p 2 V O h p 9 B 5 H g o 8 x l B A U s m y 2 p V X q 6 w + K y p S W Y O V V V d V Z 4 r K U t S S o n p U 9 S K v E H l N q K t A x v v 7 G p J 8 S Q C k M 4 p y M k e v h + V c F k T r V B a E S R R R p E i k f M W i Z X k + j c J a l s X y U r q 9 J I d l a Z L C s n S V Q R S L C U T h S 1 k G Y 7 k i h 7 g m 5 n D U Y K B Q H j T 9 3 C i h 2 U w n v + f d e 5 b n 0 + I R T g u h 3 J c N Z 4 v y g d a 9 D B h r j F m V Y 8 W s 8 Q 2 b D L d q j N S E o e r B I r 7 u V w x w w u I E p 2 a b K 8 z O M s + W D c d x Q r P b b C R U H i a u / X 8 u 6 a d W 0 u c Q Y J a k Z O M L F T O V b t z L l a 8 G + u q j F m J 3 r i + X T Q Y W Z U x I w q L V u w 0 o B k c z T N d m x h M X A 9 M 9 2 x s M N j e d W O / w g M O J g l P K 2 c T u 8 2 i C N 7 8 2 H i u C s h v M s X n k G d D c Q L N T h S D y r 4 D G K s l H k 4 x N 8 G c e W U C 5 2 3 3 u U B + j Q 0 0 T K s u h N G n 3 8 m X f r 3 l B v 5 9 g P a H L Z O O 7 5 M 9 e J W v + s 8 D B V 8 b f Z b W / C m x w k T R U X 5 V s / h 5 Z u j W m v k o u m E 2 Y V 7 w 0 C M 6 8 + w 8 A A P / / A w B Q S w E C L Q A U A A Y A C A A A A C E A K t 2 q Q N I A A A A 3 A Q A A E w A A A A A A A A A A A A A A A A A A A A A A W 0 N v b n R l b n R f V H l w Z X N d L n h t b F B L A Q I t A B Q A A g A I A A A A I Q C 7 h 6 L 6 r A A A A P c A A A A S A A A A A A A A A A A A A A A A A A s D A A B D b 2 5 m a W c v U G F j a 2 F n Z S 5 4 b W x Q S w E C L Q A U A A I A C A A A A C E A 7 4 7 Z 8 j s G A A B D L Q A A E w A A A A A A A A A A A A A A A A D n A w A A R m 9 y b X V s Y X M v U 2 V j d G l v b j E u b V B L B Q Y A A A A A A w A D A M I A A A B T C 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2 k A A A A A A A C t a 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J v Y X J k P C 9 J d G V t U G F 0 a D 4 8 L 0 l 0 Z W 1 M b 2 N h d G l v b j 4 8 U 3 R h Y m x l R W 5 0 c m l l c z 4 8 R W 5 0 c n k g V H l w Z T 0 i Q W R k Z W R U b 0 R h d G F N b 2 R l b C I g V m F s d W U 9 I m w w I i 8 + P E V u d H J 5 I F R 5 c G U 9 I k J 1 Z m Z l c k 5 l e H R S Z W Z y Z X N o I i B W Y W x 1 Z T 0 i b D E i L z 4 8 R W 5 0 c n k g V H l w Z T 0 i R m l s b E N v d W 5 0 I i B W Y W x 1 Z T 0 i b D U i L z 4 8 R W 5 0 c n k g V H l w Z T 0 i R m l s b E V u Y W J s Z W Q i I F Z h b H V l P S J s M C I v P j x F b n R y e S B U e X B l P S J G a W x s R X J y b 3 J D b 2 R l I i B W Y W x 1 Z T 0 i c 1 V u a 2 5 v d 2 4 i L z 4 8 R W 5 0 c n k g V H l w Z T 0 i R m l s b E V y c m 9 y Q 2 9 1 b n Q i I F Z h b H V l P S J s M C I v P j x F b n R y e S B U e X B l P S J G a W x s T G F z d F V w Z G F 0 Z W Q i I F Z h b H V l P S J k M j A y M y 0 w O S 0 y N 1 Q x N z o w O D o x M y 4 w M z Y 4 N D Q x W i I v P j x F b n R y e S B U e X B l P S J G a W x s Q 2 9 s d W 1 u V H l w Z X M i I F Z h b H V l P S J z Q m d Z S E J 3 Y 0 c i L z 4 8 R W 5 0 c n k g V H l w Z T 0 i R m l s b E N v b H V t b k 5 h b W V z I i B W Y W x 1 Z T 0 i c 1 s m c X V v d D t O Y W 1 l J n F 1 b 3 Q 7 L C Z x d W 9 0 O 0 V 4 d G V u c 2 l v b i Z x d W 9 0 O y w m c X V v d D t E Y X R l I G F j Y 2 V z c 2 V k J n F 1 b 3 Q 7 L C Z x d W 9 0 O 0 R h d G U g b W 9 k a W Z p Z W Q m c X V v d D s s J n F 1 b 3 Q 7 R G F 0 Z S B j c m V h d G V k J n F 1 b 3 Q 7 L C Z x d W 9 0 O 0 Z v b G R l c i B Q Y X R o 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Q m 9 h c m Q v Q X V 0 b 1 J l b W 9 2 Z W R D b 2 x 1 b W 5 z M S 5 7 T m F t Z S w w f S Z x d W 9 0 O y w m c X V v d D t T Z W N 0 a W 9 u M S 9 C b 2 F y Z C 9 B d X R v U m V t b 3 Z l Z E N v b H V t b n M x L n t F e H R l b n N p b 2 4 s M X 0 m c X V v d D s s J n F 1 b 3 Q 7 U 2 V j d G l v b j E v Q m 9 h c m Q v Q X V 0 b 1 J l b W 9 2 Z W R D b 2 x 1 b W 5 z M S 5 7 R G F 0 Z S B h Y 2 N l c 3 N l Z C w y f S Z x d W 9 0 O y w m c X V v d D t T Z W N 0 a W 9 u M S 9 C b 2 F y Z C 9 B d X R v U m V t b 3 Z l Z E N v b H V t b n M x L n t E Y X R l I G 1 v Z G l m a W V k L D N 9 J n F 1 b 3 Q 7 L C Z x d W 9 0 O 1 N l Y 3 R p b 2 4 x L 0 J v Y X J k L 0 F 1 d G 9 S Z W 1 v d m V k Q 2 9 s d W 1 u c z E u e 0 R h d G U g Y 3 J l Y X R l Z C w 0 f S Z x d W 9 0 O y w m c X V v d D t T Z W N 0 a W 9 u M S 9 C b 2 F y Z C 9 B d X R v U m V t b 3 Z l Z E N v b H V t b n M x L n t G b 2 x k Z X I g U G F 0 a C w 1 f S Z x d W 9 0 O 1 0 s J n F 1 b 3 Q 7 Q 2 9 s d W 1 u Q 2 9 1 b n Q m c X V v d D s 6 N i w m c X V v d D t L Z X l D b 2 x 1 b W 5 O Y W 1 l c y Z x d W 9 0 O z p b X S w m c X V v d D t D b 2 x 1 b W 5 J Z G V u d G l 0 a W V z J n F 1 b 3 Q 7 O l s m c X V v d D t T Z W N 0 a W 9 u M S 9 C b 2 F y Z C 9 B d X R v U m V t b 3 Z l Z E N v b H V t b n M x L n t O Y W 1 l L D B 9 J n F 1 b 3 Q 7 L C Z x d W 9 0 O 1 N l Y 3 R p b 2 4 x L 0 J v Y X J k L 0 F 1 d G 9 S Z W 1 v d m V k Q 2 9 s d W 1 u c z E u e 0 V 4 d G V u c 2 l v b i w x f S Z x d W 9 0 O y w m c X V v d D t T Z W N 0 a W 9 u M S 9 C b 2 F y Z C 9 B d X R v U m V t b 3 Z l Z E N v b H V t b n M x L n t E Y X R l I G F j Y 2 V z c 2 V k L D J 9 J n F 1 b 3 Q 7 L C Z x d W 9 0 O 1 N l Y 3 R p b 2 4 x L 0 J v Y X J k L 0 F 1 d G 9 S Z W 1 v d m V k Q 2 9 s d W 1 u c z E u e 0 R h d G U g b W 9 k a W Z p Z W Q s M 3 0 m c X V v d D s s J n F 1 b 3 Q 7 U 2 V j d G l v b j E v Q m 9 h c m Q v Q X V 0 b 1 J l b W 9 2 Z W R D b 2 x 1 b W 5 z M S 5 7 R G F 0 Z S B j c m V h d G V k L D R 9 J n F 1 b 3 Q 7 L C Z x d W 9 0 O 1 N l Y 3 R p b 2 4 x L 0 J v Y X J k L 0 F 1 d G 9 S Z W 1 v d m V k Q 2 9 s d W 1 u c z E u e 0 Z v b G R l c i B Q Y X R o L D 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E a W 1 f R G F 0 Z T w v S X R l b V B h d G g + P C 9 J d G V t T G 9 j Y X R p b 2 4 + P F N 0 Y W J s Z U V u d H J p Z X M + P E V u d H J 5 I F R 5 c G U 9 I k F k Z G V k V G 9 E Y X R h T W 9 k Z W w i I F Z h b H V l P S J s M S I v P j x F b n R y e S B U e X B l P S J C d W Z m Z X J O Z X h 0 U m V m c m V z a C I g V m F s d W U 9 I m w x I i 8 + P E V u d H J 5 I F R 5 c G U 9 I k Z p b G x D b 3 V u d C I g V m F s d W U 9 I m w 0 O C I v P j x F b n R y e S B U e X B l P S J G a W x s R W 5 h Y m x l Z C I g V m F s d W U 9 I m w w I i 8 + P E V u d H J 5 I F R 5 c G U 9 I k Z p b G x F c n J v c k N v Z G U i I F Z h b H V l P S J z V W 5 r b m 9 3 b i I v P j x F b n R y e S B U e X B l P S J G a W x s R X J y b 3 J D b 3 V u d C I g V m F s d W U 9 I m w w I i 8 + P E V u d H J 5 I F R 5 c G U 9 I k Z p b G x M Y X N 0 V X B k Y X R l Z C I g V m F s d W U 9 I m Q y M D I z L T A 5 L T I 3 V D E 3 O j E x O j U y L j g 4 N z Y 2 N D R a I i 8 + P E V u d H J 5 I F R 5 c G U 9 I k Z p b G x D b 2 x 1 b W 5 U e X B l c y I g V m F s d W U 9 I n N D U V l H Q m c 9 P S I v P j x F b n R y e S B U e X B l P S J G a W x s Q 2 9 s d W 1 u T m F t Z X M i I F Z h b H V l P S J z W y Z x d W 9 0 O 2 1 v b n R o J n F 1 b 3 Q 7 L C Z x d W 9 0 O 0 1 t b S Z x d W 9 0 O y w m c X V v d D t x d W F y d G V y J n F 1 b 3 Q 7 L C Z x d W 9 0 O 2 Z p c 2 N h b F 9 5 Z W F y 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R G l t X 0 R h d G U v Q 2 h h b m d l Z C B U e X B l L n t t b 2 5 0 a C w w f S Z x d W 9 0 O y w m c X V v d D t T Z W N 0 a W 9 u M S 9 E a W 1 f R G F 0 Z S 9 D a G F u Z 2 V k I F R 5 c G U u e 0 1 t b S w x f S Z x d W 9 0 O y w m c X V v d D t T Z W N 0 a W 9 u M S 9 E a W 1 f R G F 0 Z S 9 D a G F u Z 2 V k I F R 5 c G U u e 3 F 1 Y X J 0 Z X I s M n 0 m c X V v d D s s J n F 1 b 3 Q 7 U 2 V j d G l v b j E v R G l t X 0 R h d G U v Q 2 h h b m d l Z C B U e X B l L n t m a X N j Y W x f e W V h c i w z f S Z x d W 9 0 O 1 0 s J n F 1 b 3 Q 7 Q 2 9 s d W 1 u Q 2 9 1 b n Q m c X V v d D s 6 N C w m c X V v d D t L Z X l D b 2 x 1 b W 5 O Y W 1 l c y Z x d W 9 0 O z p b X S w m c X V v d D t D b 2 x 1 b W 5 J Z G V u d G l 0 a W V z J n F 1 b 3 Q 7 O l s m c X V v d D t T Z W N 0 a W 9 u M S 9 E a W 1 f R G F 0 Z S 9 D a G F u Z 2 V k I F R 5 c G U u e 2 1 v b n R o L D B 9 J n F 1 b 3 Q 7 L C Z x d W 9 0 O 1 N l Y 3 R p b 2 4 x L 0 R p b V 9 E Y X R l L 0 N o Y W 5 n Z W Q g V H l w Z S 5 7 T W 1 t L D F 9 J n F 1 b 3 Q 7 L C Z x d W 9 0 O 1 N l Y 3 R p b 2 4 x L 0 R p b V 9 E Y X R l L 0 N o Y W 5 n Z W Q g V H l w Z S 5 7 c X V h c n R l c i w y f S Z x d W 9 0 O y w m c X V v d D t T Z W N 0 a W 9 u M S 9 E a W 1 f R G F 0 Z S 9 D a G F u Z 2 V k I F R 5 c G U u e 2 Z p c 2 N h b F 9 5 Z W F y 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U h U G l 2 b 3 R U Y W J s Z T M i L z 4 8 L 1 N 0 Y W J s Z U V u d H J p Z X M + P C 9 J d G V t P j x J d G V t P j x J d G V t T G 9 j Y X R p b 2 4 + P E l 0 Z W 1 U e X B l P k Z v c m 1 1 b G E 8 L 0 l 0 Z W 1 U e X B l P j x J d G V t U G F 0 a D 5 T Z W N 0 a W 9 u M S 9 E a W 1 f R G l z d H J p Y 3 Q 8 L 0 l 0 Z W 1 Q Y X R o P j w v S X R l b U x v Y 2 F 0 a W 9 u P j x T d G F i b G V F b n R y a W V z P j x F b n R y e S B U e X B l P S J B Z G R l Z F R v R G F 0 Y U 1 v Z G V s I i B W Y W x 1 Z T 0 i b D E i L z 4 8 R W 5 0 c n k g V H l w Z T 0 i Q n V m Z m V y T m V 4 d F J l Z n J l c 2 g i I F Z h b H V l P S J s M S I v P j x F b n R y e S B U e X B l P S J G a W x s Q 2 9 1 b n Q i I F Z h b H V l P S J s M z M i L z 4 8 R W 5 0 c n k g V H l w Z T 0 i R m l s b E V u Y W J s Z W Q i I F Z h b H V l P S J s M C I v P j x F b n R y e S B U e X B l P S J G a W x s R X J y b 3 J D b 2 R l I i B W Y W x 1 Z T 0 i c 1 V u a 2 5 v d 2 4 i L z 4 8 R W 5 0 c n k g V H l w Z T 0 i R m l s b E V y c m 9 y Q 2 9 1 b n Q i I F Z h b H V l P S J s M C I v P j x F b n R y e S B U e X B l P S J G a W x s T G F z d F V w Z G F 0 Z W Q i I F Z h b H V l P S J k M j A y M y 0 w O S 0 y N 1 Q x N z o x M T o 1 O S 4 z M D A z M D E z W i I v P j x F b n R y e S B U e X B l P S J G a W x s Q 2 9 s d W 1 u V H l w Z X M i I F Z h b H V l P S J z Q m d Z P S I v P j x F b n R y e S B U e X B l P S J G a W x s Q 2 9 s d W 1 u T m F t Z X M i I F Z h b H V l P S J z W y Z x d W 9 0 O 2 R p c 3 R f Y 2 9 k Z S Z x d W 9 0 O y w m c X V v d D t k a X N 0 c m l j d C 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I s J n F 1 b 3 Q 7 a 2 V 5 Q 2 9 s d W 1 u T m F t Z X M m c X V v d D s 6 W 1 0 s J n F 1 b 3 Q 7 c X V l c n l S Z W x h d G l v b n N o a X B z J n F 1 b 3 Q 7 O l t d L C Z x d W 9 0 O 2 N v b H V t b k l k Z W 5 0 a X R p Z X M m c X V v d D s 6 W y Z x d W 9 0 O 1 N l Y 3 R p b 2 4 x L 0 R p b V 9 E a X N 0 c m l j d C 9 D a G F u Z 2 V k I F R 5 c G U x L n t k a X N 0 X 2 N v Z G U s M H 0 m c X V v d D s s J n F 1 b 3 Q 7 U 2 V j d G l v b j E v R G l t X 0 R p c 3 R y a W N 0 L 0 N o Y W 5 n Z W Q g V H l w Z T E u e 2 R p c 3 R y a W N 0 L D F 9 J n F 1 b 3 Q 7 X S w m c X V v d D t D b 2 x 1 b W 5 D b 3 V u d C Z x d W 9 0 O z o y L C Z x d W 9 0 O 0 t l e U N v b H V t b k 5 h b W V z J n F 1 b 3 Q 7 O l t d L C Z x d W 9 0 O 0 N v b H V t b k l k Z W 5 0 a X R p Z X M m c X V v d D s 6 W y Z x d W 9 0 O 1 N l Y 3 R p b 2 4 x L 0 R p b V 9 E a X N 0 c m l j d C 9 D a G F u Z 2 V k I F R 5 c G U x L n t k a X N 0 X 2 N v Z G U s M H 0 m c X V v d D s s J n F 1 b 3 Q 7 U 2 V j d G l v b j E v R G l t X 0 R p c 3 R y a W N 0 L 0 N o Y W 5 n Z W Q g V H l w Z T E u e 2 R p c 3 R y a W N 0 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V G l w Y X N z c G l 2 b 3 Q g d G F i b G U h U G l 2 b 3 R U Y W J s Z T E 1 I i 8 + P C 9 T d G F i b G V F b n R y a W V z P j w v S X R l b T 4 8 S X R l b T 4 8 S X R l b U x v Y 2 F 0 a W 9 u P j x J d G V t V H l w Z T 5 G b 3 J t d W x h P C 9 J d G V t V H l w Z T 4 8 S X R l b V B h d G g + U 2 V j d G l v b j E v R m F j d F 9 T d G F t c D w v S X R l b V B h d G g + P C 9 J d G V t T G 9 j Y X R p b 2 4 + P F N 0 Y W J s Z U V u d H J p Z X M + P E V u d H J 5 I F R 5 c G U 9 I k F k Z G V k V G 9 E Y X R h T W 9 k Z W w i I F Z h b H V l P S J s M S I v P j x F b n R y e S B U e X B l P S J C d W Z m Z X J O Z X h 0 U m V m c m V z a C I g V m F s d W U 9 I m w x I i 8 + P E V u d H J 5 I F R 5 c G U 9 I k Z p b G x D b 3 V u d C I g V m F s d W U 9 I m w x N T A 0 I i 8 + P E V u d H J 5 I F R 5 c G U 9 I k Z p b G x F b m F i b G V k I i B W Y W x 1 Z T 0 i b D A i L z 4 8 R W 5 0 c n k g V H l w Z T 0 i R m l s b E V y c m 9 y Q 2 9 k Z S I g V m F s d W U 9 I n N V b m t u b 3 d u I i 8 + P E V u d H J 5 I F R 5 c G U 9 I k Z p b G x F c n J v c k N v d W 5 0 I i B W Y W x 1 Z T 0 i b D A i L z 4 8 R W 5 0 c n k g V H l w Z T 0 i R m l s b E x h c 3 R V c G R h d G V k I i B W Y W x 1 Z T 0 i Z D I w M j M t M D k t M j d U M T c 6 M T I 6 M D Y u N j g 0 N D E z N l o i L z 4 8 R W 5 0 c n k g V H l w Z T 0 i R m l s b E N v b H V t b l R 5 c G V z I i B W Y W x 1 Z T 0 i c 0 J n W U p C Z 0 F E Q X d N R E F B Q U E i L z 4 8 R W 5 0 c n k g V H l w Z T 0 i R m l s b E N v b H V t b k 5 h b W V z I i B W Y W x 1 Z T 0 i c 1 s m c X V v d D t k a X N 0 X 2 N v Z G U m c X V v d D s s J n F 1 b 3 Q 7 Z G l z d H J p Y 3 Q m c X V v d D s s J n F 1 b 3 Q 7 b W 9 u d G g m c X V v d D s s J n F 1 b 3 Q 7 T W 9 u d G g g T m F t Z S Z x d W 9 0 O y w m c X V v d D t G W S Z x d W 9 0 O y w m c X V v d D t k b 2 N 1 b W V u d H N f c m V n a X N 0 Z X J l Z F 9 j b n Q m c X V v d D s s J n F 1 b 3 Q 7 Z G 9 j d W 1 l b n R z X 3 J l Z 2 l z d G V y Z W R f c m V 2 J n F 1 b 3 Q 7 L C Z x d W 9 0 O 2 V z d G F t c H N f Y 2 h h b G x h b n N f Y 2 5 0 J n F 1 b 3 Q 7 L C Z x d W 9 0 O 2 V z d G F t c H N f Y 2 h h b G x h b n N f c m V 2 J n F 1 b 3 Q 7 L C Z x d W 9 0 O 1 R v d G F s I E N v d W 5 0 J n F 1 b 3 Q 7 L C Z x d W 9 0 O 1 R v d G F s I F J l d m V u d W U m c X V v d D s s J n F 1 b 3 Q 7 U 2 V n b W V u d C 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y L C Z x d W 9 0 O 2 t l e U N v b H V t b k 5 h b W V z J n F 1 b 3 Q 7 O l t d L C Z x d W 9 0 O 3 F 1 Z X J 5 U m V s Y X R p b 2 5 z a G l w c y Z x d W 9 0 O z p b X S w m c X V v d D t j b 2 x 1 b W 5 J Z G V u d G l 0 a W V z J n F 1 b 3 Q 7 O l s m c X V v d D t T Z W N 0 a W 9 u M S 9 G Y W N 0 X 1 N 0 Y W 1 w L 0 N o Y W 5 n Z W Q g V H l w Z S 5 7 Z G l z d F 9 j b 2 R l L D B 9 J n F 1 b 3 Q 7 L C Z x d W 9 0 O 1 N l Y 3 R p b 2 4 x L 0 R p b V 9 E a X N 0 c m l j d C 9 D a G F u Z 2 V k I F R 5 c G U x L n t k a X N 0 c m l j d C w x f S Z x d W 9 0 O y w m c X V v d D t T Z W N 0 a W 9 u M S 9 G Y W N 0 X 1 N 0 Y W 1 w L 0 N o Y W 5 n Z W Q g V H l w Z S 5 7 b W 9 u d G g s M X 0 m c X V v d D s s J n F 1 b 3 Q 7 U 2 V j d G l v b j E v R m F j d F 9 T d G F t c C 9 J b n N l c n R l Z C B N b 2 5 0 a C B O Y W 1 l L n t N b 2 5 0 a C B O Y W 1 l L D E w f S Z x d W 9 0 O y w m c X V v d D t T Z W N 0 a W 9 u M S 9 G Y W N 0 X 1 N 0 Y W 1 w L 0 F k Z G V k I E N 1 c 3 R v b T M u e 0 Z Z L D E y f S Z x d W 9 0 O y w m c X V v d D t T Z W N 0 a W 9 u M S 9 G Y W N 0 X 1 N 0 Y W 1 w L 0 N o Y W 5 n Z W Q g V H l w Z S 5 7 Z G 9 j d W 1 l b n R z X 3 J l Z 2 l z d G V y Z W R f Y 2 5 0 L D J 9 J n F 1 b 3 Q 7 L C Z x d W 9 0 O 1 N l Y 3 R p b 2 4 x L 0 Z h Y 3 R f U 3 R h b X A v Q 2 h h b m d l Z C B U e X B l L n t k b 2 N 1 b W V u d H N f c m V n a X N 0 Z X J l Z F 9 y Z X Y s M 3 0 m c X V v d D s s J n F 1 b 3 Q 7 U 2 V j d G l v b j E v R m F j d F 9 T d G F t c C 9 D a G F u Z 2 V k I F R 5 c G U u e 2 V z d G F t c H N f Y 2 h h b G x h b n N f Y 2 5 0 L D R 9 J n F 1 b 3 Q 7 L C Z x d W 9 0 O 1 N l Y 3 R p b 2 4 x L 0 Z h Y 3 R f U 3 R h b X A v Q 2 h h b m d l Z C B U e X B l L n t l c 3 R h b X B z X 2 N o Y W x s Y W 5 z X 3 J l d i w 1 f S Z x d W 9 0 O y w m c X V v d D t T Z W N 0 a W 9 u M S 9 G Y W N 0 X 1 N 0 Y W 1 w L 0 F k Z G V k I E N 1 c 3 R v b S 5 7 V G 9 0 Y W w g Q 2 9 1 b n Q s N 3 0 m c X V v d D s s J n F 1 b 3 Q 7 U 2 V j d G l v b j E v R m F j d F 9 T d G F t c C 9 B Z G R l Z C B D d X N 0 b 2 0 x L n t U b 3 R h b C B S Z X Z l b n V l L D h 9 J n F 1 b 3 Q 7 L C Z x d W 9 0 O 1 N l Y 3 R p b 2 4 x L 0 Z h Y 3 R f U 3 R h b X A v Q W R k Z W Q g Q 3 V z d G 9 t N C 5 7 U 2 V n b W V u d C w x M 3 0 m c X V v d D t d L C Z x d W 9 0 O 0 N v b H V t b k N v d W 5 0 J n F 1 b 3 Q 7 O j E y L C Z x d W 9 0 O 0 t l e U N v b H V t b k 5 h b W V z J n F 1 b 3 Q 7 O l t d L C Z x d W 9 0 O 0 N v b H V t b k l k Z W 5 0 a X R p Z X M m c X V v d D s 6 W y Z x d W 9 0 O 1 N l Y 3 R p b 2 4 x L 0 Z h Y 3 R f U 3 R h b X A v Q 2 h h b m d l Z C B U e X B l L n t k a X N 0 X 2 N v Z G U s M H 0 m c X V v d D s s J n F 1 b 3 Q 7 U 2 V j d G l v b j E v R G l t X 0 R p c 3 R y a W N 0 L 0 N o Y W 5 n Z W Q g V H l w Z T E u e 2 R p c 3 R y a W N 0 L D F 9 J n F 1 b 3 Q 7 L C Z x d W 9 0 O 1 N l Y 3 R p b 2 4 x L 0 Z h Y 3 R f U 3 R h b X A v Q 2 h h b m d l Z C B U e X B l L n t t b 2 5 0 a C w x f S Z x d W 9 0 O y w m c X V v d D t T Z W N 0 a W 9 u M S 9 G Y W N 0 X 1 N 0 Y W 1 w L 0 l u c 2 V y d G V k I E 1 v b n R o I E 5 h b W U u e 0 1 v b n R o I E 5 h b W U s M T B 9 J n F 1 b 3 Q 7 L C Z x d W 9 0 O 1 N l Y 3 R p b 2 4 x L 0 Z h Y 3 R f U 3 R h b X A v Q W R k Z W Q g Q 3 V z d G 9 t M y 5 7 R l k s M T J 9 J n F 1 b 3 Q 7 L C Z x d W 9 0 O 1 N l Y 3 R p b 2 4 x L 0 Z h Y 3 R f U 3 R h b X A v Q 2 h h b m d l Z C B U e X B l L n t k b 2 N 1 b W V u d H N f c m V n a X N 0 Z X J l Z F 9 j b n Q s M n 0 m c X V v d D s s J n F 1 b 3 Q 7 U 2 V j d G l v b j E v R m F j d F 9 T d G F t c C 9 D a G F u Z 2 V k I F R 5 c G U u e 2 R v Y 3 V t Z W 5 0 c 1 9 y Z W d p c 3 R l c m V k X 3 J l d i w z f S Z x d W 9 0 O y w m c X V v d D t T Z W N 0 a W 9 u M S 9 G Y W N 0 X 1 N 0 Y W 1 w L 0 N o Y W 5 n Z W Q g V H l w Z S 5 7 Z X N 0 Y W 1 w c 1 9 j a G F s b G F u c 1 9 j b n Q s N H 0 m c X V v d D s s J n F 1 b 3 Q 7 U 2 V j d G l v b j E v R m F j d F 9 T d G F t c C 9 D a G F u Z 2 V k I F R 5 c G U u e 2 V z d G F t c H N f Y 2 h h b G x h b n N f c m V 2 L D V 9 J n F 1 b 3 Q 7 L C Z x d W 9 0 O 1 N l Y 3 R p b 2 4 x L 0 Z h Y 3 R f U 3 R h b X A v Q W R k Z W Q g Q 3 V z d G 9 t L n t U b 3 R h b C B D b 3 V u d C w 3 f S Z x d W 9 0 O y w m c X V v d D t T Z W N 0 a W 9 u M S 9 G Y W N 0 X 1 N 0 Y W 1 w L 0 F k Z G V k I E N 1 c 3 R v b T E u e 1 R v d G F s I F J l d m V u d W U s O H 0 m c X V v d D s s J n F 1 b 3 Q 7 U 2 V j d G l v b j E v R m F j d F 9 T d G F t c C 9 B Z G R l Z C B D d X N 0 b 2 0 0 L n t T Z W d t Z W 5 0 L D E 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I V B p d m 9 0 V G F i b G U y I i 8 + P C 9 T d G F i b G V F b n R y a W V z P j w v S X R l b T 4 8 S X R l b T 4 8 S X R l b U x v Y 2 F 0 a W 9 u P j x J d G V t V H l w Z T 5 G b 3 J t d W x h P C 9 J d G V t V H l w Z T 4 8 S X R l b V B h d G g + U 2 V j d G l v b j E v R m F j d F 9 U c m F u c 3 B v c n Q 8 L 0 l 0 Z W 1 Q Y X R o P j w v S X R l b U x v Y 2 F 0 a W 9 u P j x T d G F i b G V F b n R y a W V z P j x F b n R y e S B U e X B l P S J B Z G R l Z F R v R G F 0 Y U 1 v Z G V s I i B W Y W x 1 Z T 0 i b D E i L z 4 8 R W 5 0 c n k g V H l w Z T 0 i Q n V m Z m V y T m V 4 d F J l Z n J l c 2 g i I F Z h b H V l P S J s M S I v P j x F b n R y e S B U e X B l P S J G a W x s Q 2 9 1 b n Q i I F Z h b H V l P S J s M T Q 0 M C I v P j x F b n R y e S B U e X B l P S J G a W x s R W 5 h Y m x l Z C I g V m F s d W U 9 I m w w I i 8 + P E V u d H J 5 I F R 5 c G U 9 I k Z p b G x F c n J v c k N v Z G U i I F Z h b H V l P S J z V W 5 r b m 9 3 b i I v P j x F b n R y e S B U e X B l P S J G a W x s R X J y b 3 J D b 3 V u d C I g V m F s d W U 9 I m w w I i 8 + P E V u d H J 5 I F R 5 c G U 9 I k Z p b G x M Y X N 0 V X B k Y X R l Z C I g V m F s d W U 9 I m Q y M D I z L T A 5 L T I 4 V D E x O j E x O j U 1 L j g w M j M 1 M T V a I i 8 + P E V u d H J 5 I F R 5 c G U 9 I k Z p b G x D b 2 x 1 b W 5 U e X B l c y I g V m F s d W U 9 I n N C Z 1 l K Q 1 F Z Q U F 3 T U R B d 0 1 E Q X d N R E F 3 T U R B d 0 1 E Q X c 9 P S I v P j x F b n R y e S B U e X B l P S J G a W x s Q 2 9 s d W 1 u T m F t Z X M i I F Z h b H V l P S J z W y Z x d W 9 0 O 2 R p c 3 R f Y 2 9 k Z S Z x d W 9 0 O y w m c X V v d D t k a X N 0 c m l j d C Z x d W 9 0 O y w m c X V v d D t t b 2 5 0 a C Z x d W 9 0 O y w m c X V v d D t T d G F y d C B v Z i B N b 2 5 0 a C Z x d W 9 0 O y w m c X V v d D t N b 2 5 0 a C B O Y W 1 l J n F 1 b 3 Q 7 L C Z x d W 9 0 O 0 Z 5 d H J h b n M m c X V v d D s s J n F 1 b 3 Q 7 Z n V l b F 9 0 e X B l X 3 B l d H J v b C Z x d W 9 0 O y w m c X V v d D t m d W V s X 3 R 5 c G V f Z G l l c 2 V s J n F 1 b 3 Q 7 L C Z x d W 9 0 O 2 Z 1 Z W x f d H l w Z V 9 l b G V j d H J p Y y Z x d W 9 0 O y w m c X V v d D t m d W V s X 3 R 5 c G V f b 3 R o Z X J z J n F 1 b 3 Q 7 L C Z x d W 9 0 O 3 Z l a G l j b G V D b G F z c 1 9 N b 3 R v c k N 5 Y 2 x l J n F 1 b 3 Q 7 L C Z x d W 9 0 O 3 Z l a G l j b G V D b G F z c 1 9 N b 3 R v c k N h c i Z x d W 9 0 O y w m c X V v d D t 2 Z W h p Y 2 x l Q 2 x h c 3 N f Q X V 0 b 1 J p Y 2 t z a G F 3 J n F 1 b 3 Q 7 L C Z x d W 9 0 O 3 Z l a G l j b G V D b G F z c 1 9 B Z 3 J p Y 3 V s d H V y Z S Z x d W 9 0 O y w m c X V v d D t 2 Z W h p Y 2 x l Q 2 x h c 3 N f b 3 R o Z X J z J n F 1 b 3 Q 7 L C Z x d W 9 0 O 3 N l Y X R D Y X B h Y 2 l 0 e V 8 x X 3 R v X z M m c X V v d D s s J n F 1 b 3 Q 7 c 2 V h d E N h c G F j a X R 5 X z R f d G 9 f N i Z x d W 9 0 O y w m c X V v d D t z Z W F 0 Q 2 F w Y W N p d H l f Y W J v d m V f N i Z x d W 9 0 O y w m c X V v d D t C c m F u Z F 9 u Z X d f d m V o a W N s Z X M m c X V v d D s s J n F 1 b 3 Q 7 U H J l L W 9 3 b m V k X 3 Z l a G l j b G V z J n F 1 b 3 Q 7 L C Z x d W 9 0 O 2 N h d G V n b 3 J 5 X 0 5 v b i 1 U c m F u c 3 B v c n Q m c X V v d D s s J n F 1 b 3 Q 7 Y 2 F 0 Z W d v c n l f V H J h b n N w b 3 J 0 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Z W U 0 O T E w Z i 0 x N G Q 2 L T Q z N z E t Y W Q x Z C 0 z O T A z N m Y z M z A w N G U i L z 4 8 R W 5 0 c n k g V H l w Z T 0 i U m V s Y X R p b 2 5 z a G l w S W 5 m b 0 N v b n R h a W 5 l c i I g V m F s d W U 9 I n N 7 J n F 1 b 3 Q 7 Y 2 9 s d W 1 u Q 2 9 1 b n Q m c X V v d D s 6 M j I s J n F 1 b 3 Q 7 a 2 V 5 Q 2 9 s d W 1 u T m F t Z X M m c X V v d D s 6 W 1 0 s J n F 1 b 3 Q 7 c X V l c n l S Z W x h d G l v b n N o a X B z J n F 1 b 3 Q 7 O l t d L C Z x d W 9 0 O 2 N v b H V t b k l k Z W 5 0 a X R p Z X M m c X V v d D s 6 W y Z x d W 9 0 O 1 N l Y 3 R p b 2 4 x L 0 Z h Y 3 R f V H J h b n N w b 3 J 0 L 0 N o Y W 5 n Z W Q g V H l w Z S 5 7 Z G l z d F 9 j b 2 R l L D B 9 J n F 1 b 3 Q 7 L C Z x d W 9 0 O 1 N l Y 3 R p b 2 4 x L 0 R p b V 9 E a X N 0 c m l j d C 9 D a G F u Z 2 V k I F R 5 c G U x L n t k a X N 0 c m l j d C w x f S Z x d W 9 0 O y w m c X V v d D t T Z W N 0 a W 9 u M S 9 G Y W N 0 X 1 R y Y W 5 z c G 9 y d C 9 D a G F u Z 2 V k I F R 5 c G U u e 2 1 v b n R o L D F 9 J n F 1 b 3 Q 7 L C Z x d W 9 0 O 1 N l Y 3 R p b 2 4 x L 0 Z h Y 3 R f V H J h b n N w b 3 J 0 L 0 l u c 2 V y d G V k I F N 0 Y X J 0 I G 9 m I E 1 v b n R o L n t T d G F y d C B v Z i B N b 2 5 0 a C w y M X 0 m c X V v d D s s J n F 1 b 3 Q 7 U 2 V j d G l v b j E v R m F j d F 9 U c m F u c 3 B v c n Q v S W 5 z Z X J 0 Z W Q g T W 9 u d G g g T m F t Z S 5 7 T W 9 u d G g g T m F t Z S w y M H 0 m c X V v d D s s J n F 1 b 3 Q 7 U 2 V j d G l v b j E v R m F j d F 9 U c m F u c 3 B v c n Q v Q W R k Z W Q g Q 3 V z d G 9 t M i 5 7 R n l 0 c m F u c y w y M 3 0 m c X V v d D s s J n F 1 b 3 Q 7 U 2 V j d G l v b j E v R m F j d F 9 U c m F u c 3 B v c n Q v Q 2 h h b m d l Z C B U e X B l L n t m d W V s X 3 R 5 c G V f c G V 0 c m 9 s L D J 9 J n F 1 b 3 Q 7 L C Z x d W 9 0 O 1 N l Y 3 R p b 2 4 x L 0 Z h Y 3 R f V H J h b n N w b 3 J 0 L 0 N o Y W 5 n Z W Q g V H l w Z S 5 7 Z n V l b F 9 0 e X B l X 2 R p Z X N l b C w z f S Z x d W 9 0 O y w m c X V v d D t T Z W N 0 a W 9 u M S 9 G Y W N 0 X 1 R y Y W 5 z c G 9 y d C 9 D a G F u Z 2 V k I F R 5 c G U u e 2 Z 1 Z W x f d H l w Z V 9 l b G V j d H J p Y y w 0 f S Z x d W 9 0 O y w m c X V v d D t T Z W N 0 a W 9 u M S 9 G Y W N 0 X 1 R y Y W 5 z c G 9 y d C 9 D a G F u Z 2 V k I F R 5 c G U u e 2 Z 1 Z W x f d H l w Z V 9 v d G h l c n M s N X 0 m c X V v d D s s J n F 1 b 3 Q 7 U 2 V j d G l v b j E v R m F j d F 9 U c m F u c 3 B v c n Q v Q 2 h h b m d l Z C B U e X B l L n t 2 Z W h p Y 2 x l Q 2 x h c 3 N f T W 9 0 b 3 J D e W N s Z S w 2 f S Z x d W 9 0 O y w m c X V v d D t T Z W N 0 a W 9 u M S 9 G Y W N 0 X 1 R y Y W 5 z c G 9 y d C 9 D a G F u Z 2 V k I F R 5 c G U u e 3 Z l a G l j b G V D b G F z c 1 9 N b 3 R v c k N h c i w 3 f S Z x d W 9 0 O y w m c X V v d D t T Z W N 0 a W 9 u M S 9 G Y W N 0 X 1 R y Y W 5 z c G 9 y d C 9 D a G F u Z 2 V k I F R 5 c G U u e 3 Z l a G l j b G V D b G F z c 1 9 B d X R v U m l j a 3 N o Y X c s O H 0 m c X V v d D s s J n F 1 b 3 Q 7 U 2 V j d G l v b j E v R m F j d F 9 U c m F u c 3 B v c n Q v Q 2 h h b m d l Z C B U e X B l L n t 2 Z W h p Y 2 x l Q 2 x h c 3 N f Q W d y a W N 1 b H R 1 c m U s O X 0 m c X V v d D s s J n F 1 b 3 Q 7 U 2 V j d G l v b j E v R m F j d F 9 U c m F u c 3 B v c n Q v Q 2 h h b m d l Z C B U e X B l L n t 2 Z W h p Y 2 x l Q 2 x h c 3 N f b 3 R o Z X J z L D E w f S Z x d W 9 0 O y w m c X V v d D t T Z W N 0 a W 9 u M S 9 G Y W N 0 X 1 R y Y W 5 z c G 9 y d C 9 D a G F u Z 2 V k I F R 5 c G U u e 3 N l Y X R D Y X B h Y 2 l 0 e V 8 x X 3 R v X z M s M T F 9 J n F 1 b 3 Q 7 L C Z x d W 9 0 O 1 N l Y 3 R p b 2 4 x L 0 Z h Y 3 R f V H J h b n N w b 3 J 0 L 0 N o Y W 5 n Z W Q g V H l w Z S 5 7 c 2 V h d E N h c G F j a X R 5 X z R f d G 9 f N i w x M n 0 m c X V v d D s s J n F 1 b 3 Q 7 U 2 V j d G l v b j E v R m F j d F 9 U c m F u c 3 B v c n Q v Q 2 h h b m d l Z C B U e X B l L n t z Z W F 0 Q 2 F w Y W N p d H l f Y W J v d m V f N i w x M 3 0 m c X V v d D s s J n F 1 b 3 Q 7 U 2 V j d G l v b j E v R m F j d F 9 U c m F u c 3 B v c n Q v Q 2 h h b m d l Z C B U e X B l L n t C c m F u Z F 9 u Z X d f d m V o a W N s Z X M s M T R 9 J n F 1 b 3 Q 7 L C Z x d W 9 0 O 1 N l Y 3 R p b 2 4 x L 0 Z h Y 3 R f V H J h b n N w b 3 J 0 L 0 N o Y W 5 n Z W Q g V H l w Z S 5 7 U H J l L W 9 3 b m V k X 3 Z l a G l j b G V z L D E 1 f S Z x d W 9 0 O y w m c X V v d D t T Z W N 0 a W 9 u M S 9 G Y W N 0 X 1 R y Y W 5 z c G 9 y d C 9 D a G F u Z 2 V k I F R 5 c G U u e 2 N h d G V n b 3 J 5 X 0 5 v b i 1 U c m F u c 3 B v c n Q s M T Z 9 J n F 1 b 3 Q 7 L C Z x d W 9 0 O 1 N l Y 3 R p b 2 4 x L 0 Z h Y 3 R f V H J h b n N w b 3 J 0 L 0 N o Y W 5 n Z W Q g V H l w Z S 5 7 Y 2 F 0 Z W d v c n l f V H J h b n N w b 3 J 0 L D E 3 f S Z x d W 9 0 O 1 0 s J n F 1 b 3 Q 7 Q 2 9 s d W 1 u Q 2 9 1 b n Q m c X V v d D s 6 M j I s J n F 1 b 3 Q 7 S 2 V 5 Q 2 9 s d W 1 u T m F t Z X M m c X V v d D s 6 W 1 0 s J n F 1 b 3 Q 7 Q 2 9 s d W 1 u S W R l b n R p d G l l c y Z x d W 9 0 O z p b J n F 1 b 3 Q 7 U 2 V j d G l v b j E v R m F j d F 9 U c m F u c 3 B v c n Q v Q 2 h h b m d l Z C B U e X B l L n t k a X N 0 X 2 N v Z G U s M H 0 m c X V v d D s s J n F 1 b 3 Q 7 U 2 V j d G l v b j E v R G l t X 0 R p c 3 R y a W N 0 L 0 N o Y W 5 n Z W Q g V H l w Z T E u e 2 R p c 3 R y a W N 0 L D F 9 J n F 1 b 3 Q 7 L C Z x d W 9 0 O 1 N l Y 3 R p b 2 4 x L 0 Z h Y 3 R f V H J h b n N w b 3 J 0 L 0 N o Y W 5 n Z W Q g V H l w Z S 5 7 b W 9 u d G g s M X 0 m c X V v d D s s J n F 1 b 3 Q 7 U 2 V j d G l v b j E v R m F j d F 9 U c m F u c 3 B v c n Q v S W 5 z Z X J 0 Z W Q g U 3 R h c n Q g b 2 Y g T W 9 u d G g u e 1 N 0 Y X J 0 I G 9 m I E 1 v b n R o L D I x f S Z x d W 9 0 O y w m c X V v d D t T Z W N 0 a W 9 u M S 9 G Y W N 0 X 1 R y Y W 5 z c G 9 y d C 9 J b n N l c n R l Z C B N b 2 5 0 a C B O Y W 1 l L n t N b 2 5 0 a C B O Y W 1 l L D I w f S Z x d W 9 0 O y w m c X V v d D t T Z W N 0 a W 9 u M S 9 G Y W N 0 X 1 R y Y W 5 z c G 9 y d C 9 B Z G R l Z C B D d X N 0 b 2 0 y L n t G e X R y Y W 5 z L D I z f S Z x d W 9 0 O y w m c X V v d D t T Z W N 0 a W 9 u M S 9 G Y W N 0 X 1 R y Y W 5 z c G 9 y d C 9 D a G F u Z 2 V k I F R 5 c G U u e 2 Z 1 Z W x f d H l w Z V 9 w Z X R y b 2 w s M n 0 m c X V v d D s s J n F 1 b 3 Q 7 U 2 V j d G l v b j E v R m F j d F 9 U c m F u c 3 B v c n Q v Q 2 h h b m d l Z C B U e X B l L n t m d W V s X 3 R 5 c G V f Z G l l c 2 V s L D N 9 J n F 1 b 3 Q 7 L C Z x d W 9 0 O 1 N l Y 3 R p b 2 4 x L 0 Z h Y 3 R f V H J h b n N w b 3 J 0 L 0 N o Y W 5 n Z W Q g V H l w Z S 5 7 Z n V l b F 9 0 e X B l X 2 V s Z W N 0 c m l j L D R 9 J n F 1 b 3 Q 7 L C Z x d W 9 0 O 1 N l Y 3 R p b 2 4 x L 0 Z h Y 3 R f V H J h b n N w b 3 J 0 L 0 N o Y W 5 n Z W Q g V H l w Z S 5 7 Z n V l b F 9 0 e X B l X 2 9 0 a G V y c y w 1 f S Z x d W 9 0 O y w m c X V v d D t T Z W N 0 a W 9 u M S 9 G Y W N 0 X 1 R y Y W 5 z c G 9 y d C 9 D a G F u Z 2 V k I F R 5 c G U u e 3 Z l a G l j b G V D b G F z c 1 9 N b 3 R v c k N 5 Y 2 x l L D Z 9 J n F 1 b 3 Q 7 L C Z x d W 9 0 O 1 N l Y 3 R p b 2 4 x L 0 Z h Y 3 R f V H J h b n N w b 3 J 0 L 0 N o Y W 5 n Z W Q g V H l w Z S 5 7 d m V o a W N s Z U N s Y X N z X 0 1 v d G 9 y Q 2 F y L D d 9 J n F 1 b 3 Q 7 L C Z x d W 9 0 O 1 N l Y 3 R p b 2 4 x L 0 Z h Y 3 R f V H J h b n N w b 3 J 0 L 0 N o Y W 5 n Z W Q g V H l w Z S 5 7 d m V o a W N s Z U N s Y X N z X 0 F 1 d G 9 S a W N r c 2 h h d y w 4 f S Z x d W 9 0 O y w m c X V v d D t T Z W N 0 a W 9 u M S 9 G Y W N 0 X 1 R y Y W 5 z c G 9 y d C 9 D a G F u Z 2 V k I F R 5 c G U u e 3 Z l a G l j b G V D b G F z c 1 9 B Z 3 J p Y 3 V s d H V y Z S w 5 f S Z x d W 9 0 O y w m c X V v d D t T Z W N 0 a W 9 u M S 9 G Y W N 0 X 1 R y Y W 5 z c G 9 y d C 9 D a G F u Z 2 V k I F R 5 c G U u e 3 Z l a G l j b G V D b G F z c 1 9 v d G h l c n M s M T B 9 J n F 1 b 3 Q 7 L C Z x d W 9 0 O 1 N l Y 3 R p b 2 4 x L 0 Z h Y 3 R f V H J h b n N w b 3 J 0 L 0 N o Y W 5 n Z W Q g V H l w Z S 5 7 c 2 V h d E N h c G F j a X R 5 X z F f d G 9 f M y w x M X 0 m c X V v d D s s J n F 1 b 3 Q 7 U 2 V j d G l v b j E v R m F j d F 9 U c m F u c 3 B v c n Q v Q 2 h h b m d l Z C B U e X B l L n t z Z W F 0 Q 2 F w Y W N p d H l f N F 9 0 b 1 8 2 L D E y f S Z x d W 9 0 O y w m c X V v d D t T Z W N 0 a W 9 u M S 9 G Y W N 0 X 1 R y Y W 5 z c G 9 y d C 9 D a G F u Z 2 V k I F R 5 c G U u e 3 N l Y X R D Y X B h Y 2 l 0 e V 9 h Y m 9 2 Z V 8 2 L D E z f S Z x d W 9 0 O y w m c X V v d D t T Z W N 0 a W 9 u M S 9 G Y W N 0 X 1 R y Y W 5 z c G 9 y d C 9 D a G F u Z 2 V k I F R 5 c G U u e 0 J y Y W 5 k X 2 5 l d 1 9 2 Z W h p Y 2 x l c y w x N H 0 m c X V v d D s s J n F 1 b 3 Q 7 U 2 V j d G l v b j E v R m F j d F 9 U c m F u c 3 B v c n Q v Q 2 h h b m d l Z C B U e X B l L n t Q c m U t b 3 d u Z W R f d m V o a W N s Z X M s M T V 9 J n F 1 b 3 Q 7 L C Z x d W 9 0 O 1 N l Y 3 R p b 2 4 x L 0 Z h Y 3 R f V H J h b n N w b 3 J 0 L 0 N o Y W 5 n Z W Q g V H l w Z S 5 7 Y 2 F 0 Z W d v c n l f T m 9 u L V R y Y W 5 z c G 9 y d C w x N n 0 m c X V v d D s s J n F 1 b 3 Q 7 U 2 V j d G l v b j E v R m F j d F 9 U c m F u c 3 B v c n Q v Q 2 h h b m d l Z C B U e X B l L n t j Y X R l Z 2 9 y e V 9 U c m F u c 3 B v c n Q s M T 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U h U G l 2 b 3 R U Y W J s Z T E 0 I i 8 + P C 9 T d G F i b G V F b n R y a W V z P j w v S X R l b T 4 8 S X R l b T 4 8 S X R l b U x v Y 2 F 0 a W 9 u P j x J d G V t V H l w Z T 5 G b 3 J t d W x h P C 9 J d G V t V H l w Z T 4 8 S X R l b V B h d G g + U 2 V j d G l v b j E v R m F j d F 9 U U 0 l w Y X N z P C 9 J d G V t U G F 0 a D 4 8 L 0 l 0 Z W 1 M b 2 N h d G l v b j 4 8 U 3 R h Y m x l R W 5 0 c m l l c z 4 8 R W 5 0 c n k g V H l w Z T 0 i Q W R k Z W R U b 0 R h d G F N b 2 R l b C I g V m F s d W U 9 I m w x I i 8 + P E V u d H J 5 I F R 5 c G U 9 I k J 1 Z m Z l c k 5 l e H R S Z W Z y Z X N o I i B W Y W x 1 Z T 0 i b D E i L z 4 8 R W 5 0 c n k g V H l w Z T 0 i R m l s b E N v d W 5 0 I i B W Y W x 1 Z T 0 i b D U 3 N T M i L z 4 8 R W 5 0 c n k g V H l w Z T 0 i R m l s b E V u Y W J s Z W Q i I F Z h b H V l P S J s M C I v P j x F b n R y e S B U e X B l P S J G a W x s R X J y b 3 J D b 2 R l I i B W Y W x 1 Z T 0 i c 1 V u a 2 5 v d 2 4 i L z 4 8 R W 5 0 c n k g V H l w Z T 0 i R m l s b E V y c m 9 y Q 2 9 1 b n Q i I F Z h b H V l P S J s M C I v P j x F b n R y e S B U e X B l P S J G a W x s T G F z d F V w Z G F 0 Z W Q i I F Z h b H V l P S J k M j A y M y 0 w O S 0 y O V Q w N T o z N T o y O C 4 0 O T k 2 O D g 1 W i I v P j x F b n R y e S B U e X B l P S J G a W x s Q 2 9 s d W 1 u V H l w Z X M i I F Z h b H V l P S J z Q m d Z S k J n Q U p C Z 1 V E I i 8 + P E V u d H J 5 I F R 5 c G U 9 I k Z p b G x D b 2 x 1 b W 5 O Y W 1 l c y I g V m F s d W U 9 I n N b J n F 1 b 3 Q 7 Z G l z d F 9 j b 2 R l J n F 1 b 3 Q 7 L C Z x d W 9 0 O 2 R p c 3 R y a W N 0 J n F 1 b 3 Q 7 L C Z x d W 9 0 O 2 1 v b n R o J n F 1 b 3 Q 7 L C Z x d W 9 0 O 0 1 v b n R o I E 5 h b W U m c X V v d D s s J n F 1 b 3 Q 7 R l l 0 c G F z c y Z x d W 9 0 O y w m c X V v d D t T d G F y d C B v Z i B N b 2 5 0 a C Z x d W 9 0 O y w m c X V v d D t z Z W N 0 b 3 I m c X V v d D s s J n F 1 b 3 Q 7 a W 5 2 Z X N 0 b W V u d C B p b i B j c i Z x d W 9 0 O y w m c X V v d D t u d W 1 i Z X J f b 2 Z f Z W 1 w b G 9 5 Z W V 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Y z d k O W E z M C 0 0 Z W U z L T Q y O D k t Y j g z M S 1 l O G M 3 M T d m N j I 4 Z T U i L z 4 8 R W 5 0 c n k g V H l w Z T 0 i U m V s Y X R p b 2 5 z a G l w S W 5 m b 0 N v b n R h a W 5 l c i I g V m F s d W U 9 I n N 7 J n F 1 b 3 Q 7 Y 2 9 s d W 1 u Q 2 9 1 b n Q m c X V v d D s 6 O S w m c X V v d D t r Z X l D b 2 x 1 b W 5 O Y W 1 l c y Z x d W 9 0 O z p b X S w m c X V v d D t x d W V y e V J l b G F 0 a W 9 u c 2 h p c H M m c X V v d D s 6 W 1 0 s J n F 1 b 3 Q 7 Y 2 9 s d W 1 u S W R l b n R p d G l l c y Z x d W 9 0 O z p b J n F 1 b 3 Q 7 U 2 V j d G l v b j E v R m F j d F 9 U U 0 l w Y X N z L 0 N o Y W 5 n Z W Q g V H l w Z S 5 7 Z G l z d F 9 j b 2 R l L D B 9 J n F 1 b 3 Q 7 L C Z x d W 9 0 O 1 N l Y 3 R p b 2 4 x L 0 R p b V 9 E a X N 0 c m l j d C 9 D a G F u Z 2 V k I F R 5 c G U x L n t k a X N 0 c m l j d C w x f S Z x d W 9 0 O y w m c X V v d D t T Z W N 0 a W 9 u M S 9 G Y W N 0 X 1 R T S X B h c 3 M v Q 2 h h b m d l Z C B U e X B l L n t t b 2 5 0 a C w x f S Z x d W 9 0 O y w m c X V v d D t T Z W N 0 a W 9 u M S 9 G Y W N 0 X 1 R T S X B h c 3 M v S W 5 z Z X J 0 Z W Q g T W 9 u d G g g T m F t Z S 5 7 T W 9 u d G g g T m F t Z S w 2 f S Z x d W 9 0 O y w m c X V v d D t T Z W N 0 a W 9 u M S 9 G Y W N 0 X 1 R T S X B h c 3 M v Q W R k Z W Q g Q 3 V z d G 9 t M S 5 7 R l l 0 c G F z c y w 5 f S Z x d W 9 0 O y w m c X V v d D t T Z W N 0 a W 9 u M S 9 G Y W N 0 X 1 R T S X B h c 3 M v S W 5 z Z X J 0 Z W Q g U 3 R h c n Q g b 2 Y g T W 9 u d G g u e 1 N 0 Y X J 0 I G 9 m I E 1 v b n R o L D d 9 J n F 1 b 3 Q 7 L C Z x d W 9 0 O 1 N l Y 3 R p b 2 4 x L 0 Z h Y 3 R f V F N J c G F z c y 9 D a G F u Z 2 V k I F R 5 c G U u e 3 N l Y 3 R v c i w y f S Z x d W 9 0 O y w m c X V v d D t T Z W N 0 a W 9 u M S 9 G Y W N 0 X 1 R T S X B h c 3 M v Q 2 h h b m d l Z C B U e X B l L n t p b n Z l c 3 R t Z W 5 0 I G l u I G N y L D N 9 J n F 1 b 3 Q 7 L C Z x d W 9 0 O 1 N l Y 3 R p b 2 4 x L 0 Z h Y 3 R f V F N J c G F z c y 9 D a G F u Z 2 V k I F R 5 c G U u e 2 5 1 b W J l c l 9 v Z l 9 l b X B s b 3 l l Z X M s N H 0 m c X V v d D t d L C Z x d W 9 0 O 0 N v b H V t b k N v d W 5 0 J n F 1 b 3 Q 7 O j k s J n F 1 b 3 Q 7 S 2 V 5 Q 2 9 s d W 1 u T m F t Z X M m c X V v d D s 6 W 1 0 s J n F 1 b 3 Q 7 Q 2 9 s d W 1 u S W R l b n R p d G l l c y Z x d W 9 0 O z p b J n F 1 b 3 Q 7 U 2 V j d G l v b j E v R m F j d F 9 U U 0 l w Y X N z L 0 N o Y W 5 n Z W Q g V H l w Z S 5 7 Z G l z d F 9 j b 2 R l L D B 9 J n F 1 b 3 Q 7 L C Z x d W 9 0 O 1 N l Y 3 R p b 2 4 x L 0 R p b V 9 E a X N 0 c m l j d C 9 D a G F u Z 2 V k I F R 5 c G U x L n t k a X N 0 c m l j d C w x f S Z x d W 9 0 O y w m c X V v d D t T Z W N 0 a W 9 u M S 9 G Y W N 0 X 1 R T S X B h c 3 M v Q 2 h h b m d l Z C B U e X B l L n t t b 2 5 0 a C w x f S Z x d W 9 0 O y w m c X V v d D t T Z W N 0 a W 9 u M S 9 G Y W N 0 X 1 R T S X B h c 3 M v S W 5 z Z X J 0 Z W Q g T W 9 u d G g g T m F t Z S 5 7 T W 9 u d G g g T m F t Z S w 2 f S Z x d W 9 0 O y w m c X V v d D t T Z W N 0 a W 9 u M S 9 G Y W N 0 X 1 R T S X B h c 3 M v Q W R k Z W Q g Q 3 V z d G 9 t M S 5 7 R l l 0 c G F z c y w 5 f S Z x d W 9 0 O y w m c X V v d D t T Z W N 0 a W 9 u M S 9 G Y W N 0 X 1 R T S X B h c 3 M v S W 5 z Z X J 0 Z W Q g U 3 R h c n Q g b 2 Y g T W 9 u d G g u e 1 N 0 Y X J 0 I G 9 m I E 1 v b n R o L D d 9 J n F 1 b 3 Q 7 L C Z x d W 9 0 O 1 N l Y 3 R p b 2 4 x L 0 Z h Y 3 R f V F N J c G F z c y 9 D a G F u Z 2 V k I F R 5 c G U u e 3 N l Y 3 R v c i w y f S Z x d W 9 0 O y w m c X V v d D t T Z W N 0 a W 9 u M S 9 G Y W N 0 X 1 R T S X B h c 3 M v Q 2 h h b m d l Z C B U e X B l L n t p b n Z l c 3 R t Z W 5 0 I G l u I G N y L D N 9 J n F 1 b 3 Q 7 L C Z x d W 9 0 O 1 N l Y 3 R p b 2 4 x L 0 Z h Y 3 R f V F N J c G F z c y 9 D a G F u Z 2 V k I F R 5 c G U u e 2 5 1 b W J l c l 9 v Z l 9 l b X B s b 3 l l Z X M 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U a X B h c 3 N w a X Z v d C B 0 Y W J s Z S F Q a X Z v d F R h Y m x l M j g i L z 4 8 L 1 N 0 Y W J s Z U V u d H J p Z X M + P C 9 J d G V t P j x J d G V t P j x J d G V t T G 9 j Y X R p b 2 4 + P E l 0 Z W 1 U e X B l P k Z v c m 1 1 b G E 8 L 0 l 0 Z W 1 U e X B l P j x J d G V t U G F 0 a D 5 T Z W N 0 a W 9 u M S 9 C b 2 F y Z C 9 T b 3 V y Y 2 U 8 L 0 l 0 Z W 1 Q Y X R o P j w v S X R l b U x v Y 2 F 0 a W 9 u P j x T d G F i b G V F b n R y a W V z L z 4 8 L 0 l 0 Z W 0 + P E l 0 Z W 0 + P E l 0 Z W 1 M b 2 N h d G l v b j 4 8 S X R l b V R 5 c G U + R m 9 y b X V s Y T w v S X R l b V R 5 c G U + P E l 0 Z W 1 Q Y X R o P l N l Y 3 R p b 2 4 x L 0 R p b V 9 E Y X R l L 1 N v d X J j Z T w v S X R l b V B h d G g + P C 9 J d G V t T G 9 j Y X R p b 2 4 + P F N 0 Y W J s Z U V u d H J p Z X M v P j w v S X R l b T 4 8 S X R l b T 4 8 S X R l b U x v Y 2 F 0 a W 9 u P j x J d G V t V H l w Z T 5 G b 3 J t d W x h P C 9 J d G V t V H l w Z T 4 8 S X R l b V B h d G g + U 2 V j d G l v b j E v R G l t X 0 R h d G U v Q y U z Q S U 1 Q 1 V z Z X J z J T V D R 0 9 Q S S U y M E t S S V N I T k E l N U N P b m V E c m l 2 Z S U 1 Q 0 R l c 2 t 0 b 3 A l N U N C b 2 F y Z C U 1 Q 1 9 k a W 1 f Z G F 0 Z S U y M G N z d j w v S X R l b V B h d G g + P C 9 J d G V t T G 9 j Y X R p b 2 4 + P F N 0 Y W J s Z U V u d H J p Z X M v P j w v S X R l b T 4 8 S X R l b T 4 8 S X R l b U x v Y 2 F 0 a W 9 u P j x J d G V t V H l w Z T 5 G b 3 J t d W x h P C 9 J d G V t V H l w Z T 4 8 S X R l b V B h d G g + U 2 V j d G l v b j E v R G l t X 0 R h d G U v S W 1 w b 3 J 0 Z W Q l M j B D U 1 Y 8 L 0 l 0 Z W 1 Q Y X R o P j w v S X R l b U x v Y 2 F 0 a W 9 u P j x T d G F i b G V F b n R y a W V z L z 4 8 L 0 l 0 Z W 0 + P E l 0 Z W 0 + P E l 0 Z W 1 M b 2 N h d G l v b j 4 8 S X R l b V R 5 c G U + R m 9 y b X V s Y T w v S X R l b V R 5 c G U + P E l 0 Z W 1 Q Y X R o P l N l Y 3 R p b 2 4 x L 0 R p b V 9 E Y X R l L 1 B y b 2 1 v d G V k J T I w S G V h Z G V y c z w v S X R l b V B h d G g + P C 9 J d G V t T G 9 j Y X R p b 2 4 + P F N 0 Y W J s Z U V u d H J p Z X M v P j w v S X R l b T 4 8 S X R l b T 4 8 S X R l b U x v Y 2 F 0 a W 9 u P j x J d G V t V H l w Z T 5 G b 3 J t d W x h P C 9 J d G V t V H l w Z T 4 8 S X R l b V B h d G g + U 2 V j d G l v b j E v R G l t X 0 R h d G U v Q 2 h h b m d l Z C U y M F R 5 c G U 8 L 0 l 0 Z W 1 Q Y X R o P j w v S X R l b U x v Y 2 F 0 a W 9 u P j x T d G F i b G V F b n R y a W V z L z 4 8 L 0 l 0 Z W 0 + P E l 0 Z W 0 + P E l 0 Z W 1 M b 2 N h d G l v b j 4 8 S X R l b V R 5 c G U + R m 9 y b X V s Y T w v S X R l b V R 5 c G U + P E l 0 Z W 1 Q Y X R o P l N l Y 3 R p b 2 4 x L 0 R p b V 9 E a X N 0 c m l j d C 9 T b 3 V y Y 2 U 8 L 0 l 0 Z W 1 Q Y X R o P j w v S X R l b U x v Y 2 F 0 a W 9 u P j x T d G F i b G V F b n R y a W V z L z 4 8 L 0 l 0 Z W 0 + P E l 0 Z W 0 + P E l 0 Z W 1 M b 2 N h d G l v b j 4 8 S X R l b V R 5 c G U + R m 9 y b X V s Y T w v S X R l b V R 5 c G U + P E l 0 Z W 1 Q Y X R o P l N l Y 3 R p b 2 4 x L 0 R p b V 9 E a X N 0 c m l j d C 9 D J T N B J T V D V X N l c n M l N U N H T 1 B J J T I w S 1 J J U 0 h O Q S U 1 Q 0 9 u Z U R y a X Z l J T V D R G V z a 3 R v c C U 1 Q 0 J v Y X J k J T V D X 2 R p b V 9 k a X N 0 c m l j d H M l M j B j c 3 Y 8 L 0 l 0 Z W 1 Q Y X R o P j w v S X R l b U x v Y 2 F 0 a W 9 u P j x T d G F i b G V F b n R y a W V z L z 4 8 L 0 l 0 Z W 0 + P E l 0 Z W 0 + P E l 0 Z W 1 M b 2 N h d G l v b j 4 8 S X R l b V R 5 c G U + R m 9 y b X V s Y T w v S X R l b V R 5 c G U + P E l 0 Z W 1 Q Y X R o P l N l Y 3 R p b 2 4 x L 0 R p b V 9 E a X N 0 c m l j d C 9 J b X B v c n R l Z C U y M E N T V j w v S X R l b V B h d G g + P C 9 J d G V t T G 9 j Y X R p b 2 4 + P F N 0 Y W J s Z U V u d H J p Z X M v P j w v S X R l b T 4 8 S X R l b T 4 8 S X R l b U x v Y 2 F 0 a W 9 u P j x J d G V t V H l w Z T 5 G b 3 J t d W x h P C 9 J d G V t V H l w Z T 4 8 S X R l b V B h d G g + U 2 V j d G l v b j E v R G l t X 0 R p c 3 R y a W N 0 L 0 N o Y W 5 n Z W Q l M j B U e X B l P C 9 J d G V t U G F 0 a D 4 8 L 0 l 0 Z W 1 M b 2 N h d G l v b j 4 8 U 3 R h Y m x l R W 5 0 c m l l c y 8 + P C 9 J d G V t P j x J d G V t P j x J d G V t T G 9 j Y X R p b 2 4 + P E l 0 Z W 1 U e X B l P k Z v c m 1 1 b G E 8 L 0 l 0 Z W 1 U e X B l P j x J d G V t U G F 0 a D 5 T Z W N 0 a W 9 u M S 9 E a W 1 f R G l z d H J p Y 3 Q v U H J v b W 9 0 Z W Q l M j B I Z W F k Z X J z P C 9 J d G V t U G F 0 a D 4 8 L 0 l 0 Z W 1 M b 2 N h d G l v b j 4 8 U 3 R h Y m x l R W 5 0 c m l l c y 8 + P C 9 J d G V t P j x J d G V t P j x J d G V t T G 9 j Y X R p b 2 4 + P E l 0 Z W 1 U e X B l P k Z v c m 1 1 b G E 8 L 0 l 0 Z W 1 U e X B l P j x J d G V t U G F 0 a D 5 T Z W N 0 a W 9 u M S 9 E a W 1 f R G l z d H J p Y 3 Q v Q 2 h h b m d l Z C U y M F R 5 c G U x P C 9 J d G V t U G F 0 a D 4 8 L 0 l 0 Z W 1 M b 2 N h d G l v b j 4 8 U 3 R h Y m x l R W 5 0 c m l l c y 8 + P C 9 J d G V t P j x J d G V t P j x J d G V t T G 9 j Y X R p b 2 4 + P E l 0 Z W 1 U e X B l P k Z v c m 1 1 b G E 8 L 0 l 0 Z W 1 U e X B l P j x J d G V t U G F 0 a D 5 T Z W N 0 a W 9 u M S 9 G Y W N 0 X 1 N 0 Y W 1 w L 1 N v d X J j Z T w v S X R l b V B h d G g + P C 9 J d G V t T G 9 j Y X R p b 2 4 + P F N 0 Y W J s Z U V u d H J p Z X M v P j w v S X R l b T 4 8 S X R l b T 4 8 S X R l b U x v Y 2 F 0 a W 9 u P j x J d G V t V H l w Z T 5 G b 3 J t d W x h P C 9 J d G V t V H l w Z T 4 8 S X R l b V B h d G g + U 2 V j d G l v b j E v R m F j d F 9 T d G F t c C 9 D J T N B J T V D V X N l c n M l N U N H T 1 B J J T I w S 1 J J U 0 h O Q S U 1 Q 0 9 u Z U R y a X Z l J T V D R G V z a 3 R v c C U 1 Q 0 J v Y X J k J T V D X 2 Z h Y 3 R f c 3 R h b X B z J T I w Y 3 N 2 P C 9 J d G V t U G F 0 a D 4 8 L 0 l 0 Z W 1 M b 2 N h d G l v b j 4 8 U 3 R h Y m x l R W 5 0 c m l l c y 8 + P C 9 J d G V t P j x J d G V t P j x J d G V t T G 9 j Y X R p b 2 4 + P E l 0 Z W 1 U e X B l P k Z v c m 1 1 b G E 8 L 0 l 0 Z W 1 U e X B l P j x J d G V t U G F 0 a D 5 T Z W N 0 a W 9 u M S 9 G Y W N 0 X 1 N 0 Y W 1 w L 0 l t c G 9 y d G V k J T I w Q 1 N W P C 9 J d G V t U G F 0 a D 4 8 L 0 l 0 Z W 1 M b 2 N h d G l v b j 4 8 U 3 R h Y m x l R W 5 0 c m l l c y 8 + P C 9 J d G V t P j x J d G V t P j x J d G V t T G 9 j Y X R p b 2 4 + P E l 0 Z W 1 U e X B l P k Z v c m 1 1 b G E 8 L 0 l 0 Z W 1 U e X B l P j x J d G V t U G F 0 a D 5 T Z W N 0 a W 9 u M S 9 G Y W N 0 X 1 N 0 Y W 1 w L 1 B y b 2 1 v d G V k J T I w S G V h Z G V y c z w v S X R l b V B h d G g + P C 9 J d G V t T G 9 j Y X R p b 2 4 + P F N 0 Y W J s Z U V u d H J p Z X M v P j w v S X R l b T 4 8 S X R l b T 4 8 S X R l b U x v Y 2 F 0 a W 9 u P j x J d G V t V H l w Z T 5 G b 3 J t d W x h P C 9 J d G V t V H l w Z T 4 8 S X R l b V B h d G g + U 2 V j d G l v b j E v R m F j d F 9 T d G F t c C 9 D a G F u Z 2 V k J T I w V H l w Z T w v S X R l b V B h d G g + P C 9 J d G V t T G 9 j Y X R p b 2 4 + P F N 0 Y W J s Z U V u d H J p Z X M v P j w v S X R l b T 4 8 S X R l b T 4 8 S X R l b U x v Y 2 F 0 a W 9 u P j x J d G V t V H l w Z T 5 G b 3 J t d W x h P C 9 J d G V t V H l w Z T 4 8 S X R l b V B h d G g + U 2 V j d G l v b j E v R m F j d F 9 U c m F u c 3 B v c n Q v U 2 9 1 c m N l P C 9 J d G V t U G F 0 a D 4 8 L 0 l 0 Z W 1 M b 2 N h d G l v b j 4 8 U 3 R h Y m x l R W 5 0 c m l l c y 8 + P C 9 J d G V t P j x J d G V t P j x J d G V t T G 9 j Y X R p b 2 4 + P E l 0 Z W 1 U e X B l P k Z v c m 1 1 b G E 8 L 0 l 0 Z W 1 U e X B l P j x J d G V t U G F 0 a D 5 T Z W N 0 a W 9 u M S 9 G Y W N 0 X 1 R y Y W 5 z c G 9 y d C 9 D J T N B J T V D V X N l c n M l N U N H T 1 B J J T I w S 1 J J U 0 h O Q S U 1 Q 0 9 u Z U R y a X Z l J T V D R G V z a 3 R v c C U 1 Q 0 J v Y X J k J T V D X 2 Z h Y 3 R f d H J h b n N w b 3 J 0 J T I w Y 3 N 2 P C 9 J d G V t U G F 0 a D 4 8 L 0 l 0 Z W 1 M b 2 N h d G l v b j 4 8 U 3 R h Y m x l R W 5 0 c m l l c y 8 + P C 9 J d G V t P j x J d G V t P j x J d G V t T G 9 j Y X R p b 2 4 + P E l 0 Z W 1 U e X B l P k Z v c m 1 1 b G E 8 L 0 l 0 Z W 1 U e X B l P j x J d G V t U G F 0 a D 5 T Z W N 0 a W 9 u M S 9 G Y W N 0 X 1 R y Y W 5 z c G 9 y d C 9 J b X B v c n R l Z C U y M E N T V j w v S X R l b V B h d G g + P C 9 J d G V t T G 9 j Y X R p b 2 4 + P F N 0 Y W J s Z U V u d H J p Z X M v P j w v S X R l b T 4 8 S X R l b T 4 8 S X R l b U x v Y 2 F 0 a W 9 u P j x J d G V t V H l w Z T 5 G b 3 J t d W x h P C 9 J d G V t V H l w Z T 4 8 S X R l b V B h d G g + U 2 V j d G l v b j E v R m F j d F 9 U c m F u c 3 B v c n Q v U H J v b W 9 0 Z W Q l M j B I Z W F k Z X J z P C 9 J d G V t U G F 0 a D 4 8 L 0 l 0 Z W 1 M b 2 N h d G l v b j 4 8 U 3 R h Y m x l R W 5 0 c m l l c y 8 + P C 9 J d G V t P j x J d G V t P j x J d G V t T G 9 j Y X R p b 2 4 + P E l 0 Z W 1 U e X B l P k Z v c m 1 1 b G E 8 L 0 l 0 Z W 1 U e X B l P j x J d G V t U G F 0 a D 5 T Z W N 0 a W 9 u M S 9 G Y W N 0 X 1 R y Y W 5 z c G 9 y d C 9 D a G F u Z 2 V k J T I w V H l w Z T w v S X R l b V B h d G g + P C 9 J d G V t T G 9 j Y X R p b 2 4 + P F N 0 Y W J s Z U V u d H J p Z X M v P j w v S X R l b T 4 8 S X R l b T 4 8 S X R l b U x v Y 2 F 0 a W 9 u P j x J d G V t V H l w Z T 5 G b 3 J t d W x h P C 9 J d G V t V H l w Z T 4 8 S X R l b V B h d G g + U 2 V j d G l v b j E v R m F j d F 9 U U 0 l w Y X N z L 1 N v d X J j Z T w v S X R l b V B h d G g + P C 9 J d G V t T G 9 j Y X R p b 2 4 + P F N 0 Y W J s Z U V u d H J p Z X M v P j w v S X R l b T 4 8 S X R l b T 4 8 S X R l b U x v Y 2 F 0 a W 9 u P j x J d G V t V H l w Z T 5 G b 3 J t d W x h P C 9 J d G V t V H l w Z T 4 8 S X R l b V B h d G g + U 2 V j d G l v b j E v R m F j d F 9 U U 0 l w Y X N z L 0 M l M 0 E l N U N V c 2 V y c y U 1 Q 0 d P U E k l M j B L U k l T S E 5 B J T V D T 2 5 l R H J p d m U l N U N E Z X N r d G 9 w J T V D Q m 9 h c m Q l N U N f Z m F j d F 9 U U 1 9 p U E F T U y U y M G N z d j w v S X R l b V B h d G g + P C 9 J d G V t T G 9 j Y X R p b 2 4 + P F N 0 Y W J s Z U V u d H J p Z X M v P j w v S X R l b T 4 8 S X R l b T 4 8 S X R l b U x v Y 2 F 0 a W 9 u P j x J d G V t V H l w Z T 5 G b 3 J t d W x h P C 9 J d G V t V H l w Z T 4 8 S X R l b V B h d G g + U 2 V j d G l v b j E v R m F j d F 9 U U 0 l w Y X N z L 0 l t c G 9 y d G V k J T I w Q 1 N W P C 9 J d G V t U G F 0 a D 4 8 L 0 l 0 Z W 1 M b 2 N h d G l v b j 4 8 U 3 R h Y m x l R W 5 0 c m l l c y 8 + P C 9 J d G V t P j x J d G V t P j x J d G V t T G 9 j Y X R p b 2 4 + P E l 0 Z W 1 U e X B l P k Z v c m 1 1 b G E 8 L 0 l 0 Z W 1 U e X B l P j x J d G V t U G F 0 a D 5 T Z W N 0 a W 9 u M S 9 G Y W N 0 X 1 R T S X B h c 3 M v U H J v b W 9 0 Z W Q l M j B I Z W F k Z X J z P C 9 J d G V t U G F 0 a D 4 8 L 0 l 0 Z W 1 M b 2 N h d G l v b j 4 8 U 3 R h Y m x l R W 5 0 c m l l c y 8 + P C 9 J d G V t P j x J d G V t P j x J d G V t T G 9 j Y X R p b 2 4 + P E l 0 Z W 1 U e X B l P k Z v c m 1 1 b G E 8 L 0 l 0 Z W 1 U e X B l P j x J d G V t U G F 0 a D 5 T Z W N 0 a W 9 u M S 9 G Y W N 0 X 1 R T S X B h c 3 M v Q 2 h h b m d l Z C U y M F R 5 c G U 8 L 0 l 0 Z W 1 Q Y X R o P j w v S X R l b U x v Y 2 F 0 a W 9 u P j x T d G F i b G V F b n R y a W V z L z 4 8 L 0 l 0 Z W 0 + P E l 0 Z W 0 + P E l 0 Z W 1 M b 2 N h d G l v b j 4 8 S X R l b V R 5 c G U + R m 9 y b X V s Y T w v S X R l b V R 5 c G U + P E l 0 Z W 1 Q Y X R o P l N l Y 3 R p b 2 4 x L 0 Z h Y 3 R f U 3 R h b X A v T W V y Z 2 V k J T I w U X V l c m l l c z w v S X R l b V B h d G g + P C 9 J d G V t T G 9 j Y X R p b 2 4 + P F N 0 Y W J s Z U V u d H J p Z X M v P j w v S X R l b T 4 8 S X R l b T 4 8 S X R l b U x v Y 2 F 0 a W 9 u P j x J d G V t V H l w Z T 5 G b 3 J t d W x h P C 9 J d G V t V H l w Z T 4 8 S X R l b V B h d G g + U 2 V j d G l v b j E v R m F j d F 9 T d G F t c C 9 F e H B h b m R l Z C U y M E R p b V 9 E a X N 0 c m l j d D w v S X R l b V B h d G g + P C 9 J d G V t T G 9 j Y X R p b 2 4 + P F N 0 Y W J s Z U V u d H J p Z X M v P j w v S X R l b T 4 8 S X R l b T 4 8 S X R l b U x v Y 2 F 0 a W 9 u P j x J d G V t V H l w Z T 5 G b 3 J t d W x h P C 9 J d G V t V H l w Z T 4 8 S X R l b V B h d G g + U 2 V j d G l v b j E v R m F j d F 9 T d G F t c C 9 S Z W 9 y Z G V y Z W Q l M j B D b 2 x 1 b W 5 z P C 9 J d G V t U G F 0 a D 4 8 L 0 l 0 Z W 1 M b 2 N h d G l v b j 4 8 U 3 R h Y m x l R W 5 0 c m l l c y 8 + P C 9 J d G V t P j x J d G V t P j x J d G V t T G 9 j Y X R p b 2 4 + P E l 0 Z W 1 U e X B l P k Z v c m 1 1 b G E 8 L 0 l 0 Z W 1 U e X B l P j x J d G V t U G F 0 a D 5 T Z W N 0 a W 9 u M S 9 G Y W N 0 X 1 R y Y W 5 z c G 9 y d C 9 N Z X J n Z W Q l M j B R d W V y a W V z P C 9 J d G V t U G F 0 a D 4 8 L 0 l 0 Z W 1 M b 2 N h d G l v b j 4 8 U 3 R h Y m x l R W 5 0 c m l l c y 8 + P C 9 J d G V t P j x J d G V t P j x J d G V t T G 9 j Y X R p b 2 4 + P E l 0 Z W 1 U e X B l P k Z v c m 1 1 b G E 8 L 0 l 0 Z W 1 U e X B l P j x J d G V t U G F 0 a D 5 T Z W N 0 a W 9 u M S 9 G Y W N 0 X 1 R y Y W 5 z c G 9 y d C 9 F e H B h b m R l Z C U y M E R p b V 9 E a X N 0 c m l j d D w v S X R l b V B h d G g + P C 9 J d G V t T G 9 j Y X R p b 2 4 + P F N 0 Y W J s Z U V u d H J p Z X M v P j w v S X R l b T 4 8 S X R l b T 4 8 S X R l b U x v Y 2 F 0 a W 9 u P j x J d G V t V H l w Z T 5 G b 3 J t d W x h P C 9 J d G V t V H l w Z T 4 8 S X R l b V B h d G g + U 2 V j d G l v b j E v R m F j d F 9 U c m F u c 3 B v c n Q v U m V v c m R l c m V k J T I w Q 2 9 s d W 1 u c z w v S X R l b V B h d G g + P C 9 J d G V t T G 9 j Y X R p b 2 4 + P F N 0 Y W J s Z U V u d H J p Z X M v P j w v S X R l b T 4 8 S X R l b T 4 8 S X R l b U x v Y 2 F 0 a W 9 u P j x J d G V t V H l w Z T 5 G b 3 J t d W x h P C 9 J d G V t V H l w Z T 4 8 S X R l b V B h d G g + U 2 V j d G l v b j E v R m F j d F 9 U U 0 l w Y X N z L 0 1 l c m d l Z C U y M F F 1 Z X J p Z X M 8 L 0 l 0 Z W 1 Q Y X R o P j w v S X R l b U x v Y 2 F 0 a W 9 u P j x T d G F i b G V F b n R y a W V z L z 4 8 L 0 l 0 Z W 0 + P E l 0 Z W 0 + P E l 0 Z W 1 M b 2 N h d G l v b j 4 8 S X R l b V R 5 c G U + R m 9 y b X V s Y T w v S X R l b V R 5 c G U + P E l 0 Z W 1 Q Y X R o P l N l Y 3 R p b 2 4 x L 0 Z h Y 3 R f V F N J c G F z c y 9 F e H B h b m R l Z C U y M E R p b V 9 E a X N 0 c m l j d D w v S X R l b V B h d G g + P C 9 J d G V t T G 9 j Y X R p b 2 4 + P F N 0 Y W J s Z U V u d H J p Z X M v P j w v S X R l b T 4 8 S X R l b T 4 8 S X R l b U x v Y 2 F 0 a W 9 u P j x J d G V t V H l w Z T 5 G b 3 J t d W x h P C 9 J d G V t V H l w Z T 4 8 S X R l b V B h d G g + U 2 V j d G l v b j E v R m F j d F 9 U U 0 l w Y X N z L 1 J l b 3 J k Z X J l Z C U y M E N v b H V t b n M 8 L 0 l 0 Z W 1 Q Y X R o P j w v S X R l b U x v Y 2 F 0 a W 9 u P j x T d G F i b G V F b n R y a W V z L z 4 8 L 0 l 0 Z W 0 + P E l 0 Z W 0 + P E l 0 Z W 1 M b 2 N h d G l v b j 4 8 S X R l b V R 5 c G U + R m 9 y b X V s Y T w v S X R l b V R 5 c G U + P E l 0 Z W 1 Q Y X R o P l N l Y 3 R p b 2 4 x L 0 Z h Y 3 R f U 3 R h b X A v Q W R k Z W Q l M j B D d X N 0 b 2 0 8 L 0 l 0 Z W 1 Q Y X R o P j w v S X R l b U x v Y 2 F 0 a W 9 u P j x T d G F i b G V F b n R y a W V z L z 4 8 L 0 l 0 Z W 0 + P E l 0 Z W 0 + P E l 0 Z W 1 M b 2 N h d G l v b j 4 8 S X R l b V R 5 c G U + R m 9 y b X V s Y T w v S X R l b V R 5 c G U + P E l 0 Z W 1 Q Y X R o P l N l Y 3 R p b 2 4 x L 0 Z h Y 3 R f U 3 R h b X A v Q W R k Z W Q l M j B D d X N 0 b 2 0 x P C 9 J d G V t U G F 0 a D 4 8 L 0 l 0 Z W 1 M b 2 N h d G l v b j 4 8 U 3 R h Y m x l R W 5 0 c m l l c y 8 + P C 9 J d G V t P j x J d G V t P j x J d G V t T G 9 j Y X R p b 2 4 + P E l 0 Z W 1 U e X B l P k Z v c m 1 1 b G E 8 L 0 l 0 Z W 1 U e X B l P j x J d G V t U G F 0 a D 5 T Z W N 0 a W 9 u M S 9 G Y W N 0 X 1 R y Y W 5 z c G 9 y d C 9 B Z G R l Z C U y M E N 1 c 3 R v b T w v S X R l b V B h d G g + P C 9 J d G V t T G 9 j Y X R p b 2 4 + P F N 0 Y W J s Z U V u d H J p Z X M v P j w v S X R l b T 4 8 S X R l b T 4 8 S X R l b U x v Y 2 F 0 a W 9 u P j x J d G V t V H l w Z T 5 G b 3 J t d W x h P C 9 J d G V t V H l w Z T 4 8 S X R l b V B h d G g + U 2 V j d G l v b j E v R m F j d F 9 U U 0 l w Y X N z L 0 l u c 2 V y d G V k J T I w T W 9 u d G g l M j B O Y W 1 l P C 9 J d G V t U G F 0 a D 4 8 L 0 l 0 Z W 1 M b 2 N h d G l v b j 4 8 U 3 R h Y m x l R W 5 0 c m l l c y 8 + P C 9 J d G V t P j x J d G V t P j x J d G V t T G 9 j Y X R p b 2 4 + P E l 0 Z W 1 U e X B l P k Z v c m 1 1 b G E 8 L 0 l 0 Z W 1 U e X B l P j x J d G V t U G F 0 a D 5 T Z W N 0 a W 9 u M S 9 G Y W N 0 X 1 R T S X B h c 3 M v U m V v c m R l c m V k J T I w Q 2 9 s d W 1 u c z E 8 L 0 l 0 Z W 1 Q Y X R o P j w v S X R l b U x v Y 2 F 0 a W 9 u P j x T d G F i b G V F b n R y a W V z L z 4 8 L 0 l 0 Z W 0 + P E l 0 Z W 0 + P E l 0 Z W 1 M b 2 N h d G l v b j 4 8 S X R l b V R 5 c G U + R m 9 y b X V s Y T w v S X R l b V R 5 c G U + P E l 0 Z W 1 Q Y X R o P l N l Y 3 R p b 2 4 x L 0 Z h Y 3 R f V H J h b n N w b 3 J 0 L 0 l u c 2 V y d G V k J T I w T W 9 u d G g l M j B O Y W 1 l P C 9 J d G V t U G F 0 a D 4 8 L 0 l 0 Z W 1 M b 2 N h d G l v b j 4 8 U 3 R h Y m x l R W 5 0 c m l l c y 8 + P C 9 J d G V t P j x J d G V t P j x J d G V t T G 9 j Y X R p b 2 4 + P E l 0 Z W 1 U e X B l P k Z v c m 1 1 b G E 8 L 0 l 0 Z W 1 U e X B l P j x J d G V t U G F 0 a D 5 T Z W N 0 a W 9 u M S 9 G Y W N 0 X 1 R y Y W 5 z c G 9 y d C 9 S Z W 9 y Z G V y Z W Q l M j B D b 2 x 1 b W 5 z M T w v S X R l b V B h d G g + P C 9 J d G V t T G 9 j Y X R p b 2 4 + P F N 0 Y W J s Z U V u d H J p Z X M v P j w v S X R l b T 4 8 S X R l b T 4 8 S X R l b U x v Y 2 F 0 a W 9 u P j x J d G V t V H l w Z T 5 G b 3 J t d W x h P C 9 J d G V t V H l w Z T 4 8 S X R l b V B h d G g + U 2 V j d G l v b j E v R m F j d F 9 T d G F t c C 9 J b n N l c n R l Z C U y M F N 0 Y X J 0 J T I w b 2 Y l M j B N b 2 5 0 a D w v S X R l b V B h d G g + P C 9 J d G V t T G 9 j Y X R p b 2 4 + P F N 0 Y W J s Z U V u d H J p Z X M v P j w v S X R l b T 4 8 S X R l b T 4 8 S X R l b U x v Y 2 F 0 a W 9 u P j x J d G V t V H l w Z T 5 G b 3 J t d W x h P C 9 J d G V t V H l w Z T 4 8 S X R l b V B h d G g + U 2 V j d G l v b j E v R m F j d F 9 T d G F t c C 9 S Z W 9 y Z G V y Z W Q l M j B D b 2 x 1 b W 5 z M T w v S X R l b V B h d G g + P C 9 J d G V t T G 9 j Y X R p b 2 4 + P F N 0 Y W J s Z U V u d H J p Z X M v P j w v S X R l b T 4 8 S X R l b T 4 8 S X R l b U x v Y 2 F 0 a W 9 u P j x J d G V t V H l w Z T 5 G b 3 J t d W x h P C 9 J d G V t V H l w Z T 4 8 S X R l b V B h d G g + U 2 V j d G l v b j E v R m F j d F 9 T d G F t c C 9 J b n N l c n R l Z C U y M E 1 v b n R o J T I w T m F t Z T w v S X R l b V B h d G g + P C 9 J d G V t T G 9 j Y X R p b 2 4 + P F N 0 Y W J s Z U V u d H J p Z X M v P j w v S X R l b T 4 8 S X R l b T 4 8 S X R l b U x v Y 2 F 0 a W 9 u P j x J d G V t V H l w Z T 5 G b 3 J t d W x h P C 9 J d G V t V H l w Z T 4 8 S X R l b V B h d G g + U 2 V j d G l v b j E v R m F j d F 9 T d G F t c C 9 B Z G R l Z C U y M E N 1 c 3 R v b T I 8 L 0 l 0 Z W 1 Q Y X R o P j w v S X R l b U x v Y 2 F 0 a W 9 u P j x T d G F i b G V F b n R y a W V z L z 4 8 L 0 l 0 Z W 0 + P E l 0 Z W 0 + P E l 0 Z W 1 M b 2 N h d G l v b j 4 8 S X R l b V R 5 c G U + R m 9 y b X V s Y T w v S X R l b V R 5 c G U + P E l 0 Z W 1 Q Y X R o P l N l Y 3 R p b 2 4 x L 0 Z h Y 3 R f U 3 R h b X A v U m V v c m R l c m V k J T I w Q 2 9 s d W 1 u c z I 8 L 0 l 0 Z W 1 Q Y X R o P j w v S X R l b U x v Y 2 F 0 a W 9 u P j x T d G F i b G V F b n R y a W V z L z 4 8 L 0 l 0 Z W 0 + P E l 0 Z W 0 + P E l 0 Z W 1 M b 2 N h d G l v b j 4 8 S X R l b V R 5 c G U + R m 9 y b X V s Y T w v S X R l b V R 5 c G U + P E l 0 Z W 1 Q Y X R o P l N l Y 3 R p b 2 4 x L 0 Z h Y 3 R f U 3 R h b X A v Q W R k Z W Q l M j B D d X N 0 b 2 0 z P C 9 J d G V t U G F 0 a D 4 8 L 0 l 0 Z W 1 M b 2 N h d G l v b j 4 8 U 3 R h Y m x l R W 5 0 c m l l c y 8 + P C 9 J d G V t P j x J d G V t P j x J d G V t T G 9 j Y X R p b 2 4 + P E l 0 Z W 1 U e X B l P k Z v c m 1 1 b G E 8 L 0 l 0 Z W 1 U e X B l P j x J d G V t U G F 0 a D 5 T Z W N 0 a W 9 u M S 9 G Y W N 0 X 1 N 0 Y W 1 w L 1 J l b 3 J k Z X J l Z C U y M E N v b H V t b n M z P C 9 J d G V t U G F 0 a D 4 8 L 0 l 0 Z W 1 M b 2 N h d G l v b j 4 8 U 3 R h Y m x l R W 5 0 c m l l c y 8 + P C 9 J d G V t P j x J d G V t P j x J d G V t T G 9 j Y X R p b 2 4 + P E l 0 Z W 1 U e X B l P k Z v c m 1 1 b G E 8 L 0 l 0 Z W 1 U e X B l P j x J d G V t U G F 0 a D 5 T Z W N 0 a W 9 u M S 9 G Y W N 0 X 1 N 0 Y W 1 w L 0 l u c 2 V y d G V k J T I w T W 9 u d G g l M j B O Y W 1 l M T w v S X R l b V B h d G g + P C 9 J d G V t T G 9 j Y X R p b 2 4 + P F N 0 Y W J s Z U V u d H J p Z X M v P j w v S X R l b T 4 8 S X R l b T 4 8 S X R l b U x v Y 2 F 0 a W 9 u P j x J d G V t V H l w Z T 5 G b 3 J t d W x h P C 9 J d G V t V H l w Z T 4 8 S X R l b V B h d G g + U 2 V j d G l v b j E v R m F j d F 9 T d G F t c C 9 S Z W 9 y Z G V y Z W Q l M j B D b 2 x 1 b W 5 z N D w v S X R l b V B h d G g + P C 9 J d G V t T G 9 j Y X R p b 2 4 + P F N 0 Y W J s Z U V u d H J p Z X M v P j w v S X R l b T 4 8 S X R l b T 4 8 S X R l b U x v Y 2 F 0 a W 9 u P j x J d G V t V H l w Z T 5 G b 3 J t d W x h P C 9 J d G V t V H l w Z T 4 8 S X R l b V B h d G g + U 2 V j d G l v b j E v R m F j d F 9 T d G F t c C 9 S Z W 1 v d m V k J T I w Q 2 9 s d W 1 u c z w v S X R l b V B h d G g + P C 9 J d G V t T G 9 j Y X R p b 2 4 + P F N 0 Y W J s Z U V u d H J p Z X M v P j w v S X R l b T 4 8 S X R l b T 4 8 S X R l b U x v Y 2 F 0 a W 9 u P j x J d G V t V H l w Z T 5 G b 3 J t d W x h P C 9 J d G V t V H l w Z T 4 8 S X R l b V B h d G g + U 2 V j d G l v b j E v R m F j d F 9 T d G F t c C 9 B Z G R l Z C U y M E N 1 c 3 R v b T Q 8 L 0 l 0 Z W 1 Q Y X R o P j w v S X R l b U x v Y 2 F 0 a W 9 u P j x T d G F i b G V F b n R y a W V z L z 4 8 L 0 l 0 Z W 0 + P E l 0 Z W 0 + P E l 0 Z W 1 M b 2 N h d G l v b j 4 8 S X R l b V R 5 c G U + R m 9 y b X V s Y T w v S X R l b V R 5 c G U + P E l 0 Z W 1 Q Y X R o P l N l Y 3 R p b 2 4 x L 0 Z h Y 3 R f U 3 R h b X A v U m V t b 3 Z l Z C U y M E N v b H V t b n M x P C 9 J d G V t U G F 0 a D 4 8 L 0 l 0 Z W 1 M b 2 N h d G l v b j 4 8 U 3 R h Y m x l R W 5 0 c m l l c y 8 + P C 9 J d G V t P j x J d G V t P j x J d G V t T G 9 j Y X R p b 2 4 + P E l 0 Z W 1 U e X B l P k Z v c m 1 1 b G E 8 L 0 l 0 Z W 1 U e X B l P j x J d G V t U G F 0 a D 5 T Z W N 0 a W 9 u M S 9 G Y W N 0 X 1 R y Y W 5 z c G 9 y d C 9 J b n N l c n R l Z C U y M F N 0 Y X J 0 J T I w b 2 Y l M j B N b 2 5 0 a D w v S X R l b V B h d G g + P C 9 J d G V t T G 9 j Y X R p b 2 4 + P F N 0 Y W J s Z U V u d H J p Z X M v P j w v S X R l b T 4 8 S X R l b T 4 8 S X R l b U x v Y 2 F 0 a W 9 u P j x J d G V t V H l w Z T 5 G b 3 J t d W x h P C 9 J d G V t V H l w Z T 4 8 S X R l b V B h d G g + U 2 V j d G l v b j E v R m F j d F 9 U c m F u c 3 B v c n Q v Q W R k Z W Q l M j B D d X N 0 b 2 0 x P C 9 J d G V t U G F 0 a D 4 8 L 0 l 0 Z W 1 M b 2 N h d G l v b j 4 8 U 3 R h Y m x l R W 5 0 c m l l c y 8 + P C 9 J d G V t P j x J d G V t P j x J d G V t T G 9 j Y X R p b 2 4 + P E l 0 Z W 1 U e X B l P k Z v c m 1 1 b G E 8 L 0 l 0 Z W 1 U e X B l P j x J d G V t U G F 0 a D 5 T Z W N 0 a W 9 u M S 9 G Y W N 0 X 1 R y Y W 5 z c G 9 y d C 9 B Z G R l Z C U y M E N 1 c 3 R v b T I 8 L 0 l 0 Z W 1 Q Y X R o P j w v S X R l b U x v Y 2 F 0 a W 9 u P j x T d G F i b G V F b n R y a W V z L z 4 8 L 0 l 0 Z W 0 + P E l 0 Z W 0 + P E l 0 Z W 1 M b 2 N h d G l v b j 4 8 S X R l b V R 5 c G U + R m 9 y b X V s Y T w v S X R l b V R 5 c G U + P E l 0 Z W 1 Q Y X R o P l N l Y 3 R p b 2 4 x L 0 Z h Y 3 R f V H J h b n N w b 3 J 0 L 1 J l b W 9 2 Z W Q l M j B D b 2 x 1 b W 5 z P C 9 J d G V t U G F 0 a D 4 8 L 0 l 0 Z W 1 M b 2 N h d G l v b j 4 8 U 3 R h Y m x l R W 5 0 c m l l c y 8 + P C 9 J d G V t P j x J d G V t P j x J d G V t T G 9 j Y X R p b 2 4 + P E l 0 Z W 1 U e X B l P k Z v c m 1 1 b G E 8 L 0 l 0 Z W 1 U e X B l P j x J d G V t U G F 0 a D 5 T Z W N 0 a W 9 u M S 9 G Y W N 0 X 1 R y Y W 5 z c G 9 y d C 9 S Z W 9 y Z G V y Z W Q l M j B D b 2 x 1 b W 5 z M j w v S X R l b V B h d G g + P C 9 J d G V t T G 9 j Y X R p b 2 4 + P F N 0 Y W J s Z U V u d H J p Z X M v P j w v S X R l b T 4 8 S X R l b T 4 8 S X R l b U x v Y 2 F 0 a W 9 u P j x J d G V t V H l w Z T 5 G b 3 J t d W x h P C 9 J d G V t V H l w Z T 4 8 S X R l b V B h d G g + U 2 V j d G l v b j E v R m F j d F 9 U U 0 l w Y X N z L 0 l u c 2 V y d G V k J T I w U 3 R h c n Q l M j B v Z i U y M E 1 v b n R o P C 9 J d G V t U G F 0 a D 4 8 L 0 l 0 Z W 1 M b 2 N h d G l v b j 4 8 U 3 R h Y m x l R W 5 0 c m l l c y 8 + P C 9 J d G V t P j x J d G V t P j x J d G V t T G 9 j Y X R p b 2 4 + P E l 0 Z W 1 U e X B l P k Z v c m 1 1 b G E 8 L 0 l 0 Z W 1 U e X B l P j x J d G V t U G F 0 a D 5 T Z W N 0 a W 9 u M S 9 G Y W N 0 X 1 R T S X B h c 3 M v Q W R k Z W Q l M j B D d X N 0 b 2 0 8 L 0 l 0 Z W 1 Q Y X R o P j w v S X R l b U x v Y 2 F 0 a W 9 u P j x T d G F i b G V F b n R y a W V z L z 4 8 L 0 l 0 Z W 0 + P E l 0 Z W 0 + P E l 0 Z W 1 M b 2 N h d G l v b j 4 8 S X R l b V R 5 c G U + R m 9 y b X V s Y T w v S X R l b V R 5 c G U + P E l 0 Z W 1 Q Y X R o P l N l Y 3 R p b 2 4 x L 0 Z h Y 3 R f V F N J c G F z c y 9 B Z G R l Z C U y M E N 1 c 3 R v b T E 8 L 0 l 0 Z W 1 Q Y X R o P j w v S X R l b U x v Y 2 F 0 a W 9 u P j x T d G F i b G V F b n R y a W V z L z 4 8 L 0 l 0 Z W 0 + P E l 0 Z W 0 + P E l 0 Z W 1 M b 2 N h d G l v b j 4 8 S X R l b V R 5 c G U + R m 9 y b X V s Y T w v S X R l b V R 5 c G U + P E l 0 Z W 1 Q Y X R o P l N l Y 3 R p b 2 4 x L 0 Z h Y 3 R f V F N J c G F z c y 9 S Z W 1 v d m V k J T I w Q 2 9 s d W 1 u c z w v S X R l b V B h d G g + P C 9 J d G V t T G 9 j Y X R p b 2 4 + P F N 0 Y W J s Z U V u d H J p Z X M v P j w v S X R l b T 4 8 S X R l b T 4 8 S X R l b U x v Y 2 F 0 a W 9 u P j x J d G V t V H l w Z T 5 G b 3 J t d W x h P C 9 J d G V t V H l w Z T 4 8 S X R l b V B h d G g + U 2 V j d G l v b j E v R m F j d F 9 U c m F u c 3 B v c n Q v U m V u Y W 1 l Z C U y M E N v b H V t b n M 8 L 0 l 0 Z W 1 Q Y X R o P j w v S X R l b U x v Y 2 F 0 a W 9 u P j x T d G F i b G V F b n R y a W V z L z 4 8 L 0 l 0 Z W 0 + P E l 0 Z W 0 + P E l 0 Z W 1 M b 2 N h d G l v b j 4 8 S X R l b V R 5 c G U + R m 9 y b X V s Y T w v S X R l b V R 5 c G U + P E l 0 Z W 1 Q Y X R o P l N l Y 3 R p b 2 4 x L 0 Z h Y 3 R f V H J h b n N w b 3 J 0 L 1 J l b W 9 2 Z W Q l M j B D b 2 x 1 b W 5 z M T w v S X R l b V B h d G g + P C 9 J d G V t T G 9 j Y X R p b 2 4 + P F N 0 Y W J s Z U V u d H J p Z X M v P j w v S X R l b T 4 8 S X R l b T 4 8 S X R l b U x v Y 2 F 0 a W 9 u P j x J d G V t V H l w Z T 5 G b 3 J t d W x h P C 9 J d G V t V H l w Z T 4 8 S X R l b V B h d G g + U 2 V j d G l v b j E v R m F j d F 9 U U 0 l w Y X N z L 1 J l b 3 J k Z X J l Z C U y M E N v b H V t b n M y 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K G g J o r 7 m S S 7 2 0 J o Z w 8 m S 8 A A A A A A I A A A A A A B B m A A A A A Q A A I A A A A G g E 4 D u y c L I N W U 8 w 9 g / v E T 3 L R + / Q 7 I 0 i s B V E R B C g R o c T A A A A A A 6 A A A A A A g A A I A A A A N z r g G A L U y D 4 d t P E p Y g h t R F D R I C F Q g e 7 x H 9 Q X y z w b S o J U A A A A B y z r 2 P r s 6 f U m z O U F 8 5 S s K R E t c T n 8 V I X e 3 d u V 3 z z P x / + U Z / k o H 7 o Q P m Y r 9 z G s z n I B z o L 2 b 7 a M B W n q 1 Z i b y X i u t W J m t 1 1 4 D H m / e M p Y 7 J K x W s g Q A A A A K G 4 g 8 + 5 s G q e t Y U h O S L G o O Y H Y v V Y p d T X R i 5 Y E j Q m 5 4 u / D U L F 0 W 8 9 M A g k 2 q N 9 n r X o T 6 I Z y X 2 n v / 5 h 4 n 7 f l l J s l l s = < / D a t a M a s h u p > 
</file>

<file path=customXml/item63.xml>��< ? x m l   v e r s i o n = " 1 . 0 "   e n c o d i n g = " U T F - 1 6 " ? > < G e m i n i   x m l n s = " h t t p : / / g e m i n i / p i v o t c u s t o m i z a t i o n / 1 8 f 1 b b b f - 3 6 3 1 - 4 f 1 6 - 9 f d 6 - d 0 4 d e 1 6 5 c 7 f d " > < 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64.xml>��< ? x m l   v e r s i o n = " 1 . 0 "   e n c o d i n g = " U T F - 1 6 " ? > < G e m i n i   x m l n s = " h t t p : / / g e m i n i / p i v o t c u s t o m i z a t i o n / 1 c 9 2 f 1 8 7 - a 2 b 3 - 4 b e 2 - a 0 d d - 5 7 c 4 7 1 c 1 f e f f " > < 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C a l c u l a t e d F i e l d s > < S A H o s t H a s h > 0 < / S A H o s t H a s h > < G e m i n i F i e l d L i s t V i s i b l e > T r u e < / G e m i n i F i e l d L i s t V i s i b l e > < / S e t t i n g s > ] ] > < / C u s t o m C o n t e n t > < / G e m i n i > 
</file>

<file path=customXml/item65.xml>��< ? x m l   v e r s i o n = " 1 . 0 "   e n c o d i n g = " U T F - 1 6 " ? > < G e m i n i   x m l n s = " h t t p : / / g e m i n i / p i v o t c u s t o m i z a t i o n / c 9 3 6 6 9 7 8 - 5 8 5 4 - 4 6 2 d - 9 a 6 e - f 6 a a d 4 c 8 a 4 f d " > < 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C a l c u l a t e d F i e l d s > < S A H o s t H a s h > 0 < / S A H o s t H a s h > < G e m i n i F i e l d L i s t V i s i b l e > T r u e < / G e m i n i F i e l d L i s t V i s i b l e > < / S e t t i n g s > ] ] > < / C u s t o m C o n t e n t > < / G e m i n i > 
</file>

<file path=customXml/item66.xml>��< ? x m l   v e r s i o n = " 1 . 0 "   e n c o d i n g = " U T F - 1 6 " ? > < G e m i n i   x m l n s = " h t t p : / / g e m i n i / p i v o t c u s t o m i z a t i o n / C l i e n t W i n d o w X M L " > < C u s t o m C o n t e n t > < ! [ C D A T A [ F a c t _ T S I p a s s _ 2 7 2 7 4 5 b f - 8 e 6 d - 4 3 9 2 - 8 2 a b - 2 0 4 7 f 8 a c 0 c 2 5 ] ] > < / C u s t o m C o n t e n t > < / G e m i n i > 
</file>

<file path=customXml/item7.xml>��< ? x m l   v e r s i o n = " 1 . 0 "   e n c o d i n g = " U T F - 1 6 " ? > < G e m i n i   x m l n s = " h t t p : / / g e m i n i / p i v o t c u s t o m i z a t i o n / d 3 5 f 6 2 0 3 - 4 b 4 b - 4 0 2 b - 9 f f f - b f b 9 d e 9 e 4 7 f b " > < 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f e 4 5 8 d 0 5 - d 5 e c - 4 e a b - a 1 8 4 - 6 b d 1 8 8 e 1 b b f 8 " > < C u s t o m C o n t e n t > < ! [ C D A T A [ < ? x m l   v e r s i o n = " 1 . 0 "   e n c o d i n g = " u t f - 1 6 " ? > < S e t t i n g s > < C a l c u l a t e d F i e l d s > < i t e m > < M e a s u r e N a m e > N e t _ D o c _ R e v e n u e < / M e a s u r e N a m e > < D i s p l a y N a m e > N e t _ D o c _ R e v e n u e < / D i s p l a y N a m e > < V i s i b l e > F a l s e < / V i s i b l e > < / i t e m > < i t e m > < M e a s u r e N a m e > N e t _ D o c _ 2 0 1 9 < / M e a s u r e N a m e > < D i s p l a y N a m e > N e t _ D o c _ 2 0 1 9 < / D i s p l a y N a m e > < V i s i b l e > F a l s e < / V i s i b l e > < / i t e m > < i t e m > < M e a s u r e N a m e > N e t _ D o c _ 2 0 2 0 < / M e a s u r e N a m e > < D i s p l a y N a m e > N e t _ D o c _ 2 0 2 0 < / D i s p l a y N a m e > < V i s i b l e > F a l s e < / V i s i b l e > < / i t e m > < i t e m > < M e a s u r e N a m e > N e t _ D o c _ 2 0 2 1 < / M e a s u r e N a m e > < D i s p l a y N a m e > N e t _ D o c _ 2 0 2 1 < / D i s p l a y N a m e > < V i s i b l e > F a l s e < / V i s i b l e > < / i t e m > < i t e m > < M e a s u r e N a m e > N e t _ D o c _ 2 0 2 2 < / M e a s u r e N a m e > < D i s p l a y N a m e > N e t _ D o c _ 2 0 2 2 < / D i s p l a y N a m e > < V i s i b l e > F a l s e < / V i s i b l e > < / i t e m > < i t e m > < M e a s u r e N a m e > N e t _ E s t a m p _ R e v e n u e < / M e a s u r e N a m e > < D i s p l a y N a m e > N e t _ E s t a m p _ R e v e n u e < / D i s p l a y N a m e > < V i s i b l e > F a l s e < / V i s i b l e > < / i t e m > < i t e m > < M e a s u r e N a m e > N e t _ E s t a m p _ 2 0 1 9 < / M e a s u r e N a m e > < D i s p l a y N a m e > N e t _ E s t a m p _ 2 0 1 9 < / D i s p l a y N a m e > < V i s i b l e > F a l s e < / V i s i b l e > < / i t e m > < i t e m > < M e a s u r e N a m e > N e t _ E s t a m p _ 2 0 2 0 < / M e a s u r e N a m e > < D i s p l a y N a m e > N e t _ E s t a m p _ 2 0 2 0 < / D i s p l a y N a m e > < V i s i b l e > F a l s e < / V i s i b l e > < / i t e m > < i t e m > < M e a s u r e N a m e > N e t _ E s t a m p _ 2 0 2 1 < / M e a s u r e N a m e > < D i s p l a y N a m e > N e t _ E s t a m p _ 2 0 2 1 < / D i s p l a y N a m e > < V i s i b l e > F a l s e < / V i s i b l e > < / i t e m > < i t e m > < M e a s u r e N a m e > N e t _ E s t a m p _ 2 0 2 2 < / M e a s u r e N a m e > < D i s p l a y N a m e > N e t _ E s t a m p _ 2 0 2 2 < / D i s p l a y N a m e > < V i s i b l e > F a l s e < / V i s i b l e > < / i t e m > < i t e m > < M e a s u r e N a m e > % G r o w t h _ D o c < / M e a s u r e N a m e > < D i s p l a y N a m e > % G r o w t h _ D o c < / D i s p l a y N a m e > < V i s i b l e > F a l s e < / V i s i b l e > < / i t e m > < i t e m > < M e a s u r e N a m e > T o t a l   R e v < / M e a s u r e N a m e > < D i s p l a y N a m e > T o t a l   R e v < / D i s p l a y N a m e > < V i s i b l e > F a l s e < / V i s i b l e > < / i t e m > < i t e m > < M e a s u r e N a m e > C a t e g o r y < / M e a s u r e N a m e > < D i s p l a y N a m e > C a t e g o r y < / D i s p l a y N a m e > < V i s i b l e > F a l s e < / V i s i b l e > < / i t e m > < i t e m > < M e a s u r e N a m e > T o t a l _ v e h i c l e _ s o l d < / M e a s u r e N a m e > < D i s p l a y N a m e > T o t a l _ v e h i c l e _ s o l d < / D i s p l a y N a m e > < V i s i b l e > F a l s e < / V i s i b l e > < / i t e m > < i t e m > < M e a s u r e N a m e > F u e l t y p e _ s o l d < / M e a s u r e N a m e > < D i s p l a y N a m e > F u e l t y p e _ s o l d < / D i s p l a y N a m e > < V i s i b l e > F a l s e < / V i s i b l e > < / i t e m > < i t e m > < M e a s u r e N a m e > V e h i c l e c l a s s _ s o l d < / M e a s u r e N a m e > < D i s p l a y N a m e > V e h i c l e c l a s s _ s o l d < / D i s p l a y N a m e > < V i s i b l e > F a l s e < / V i s i b l e > < / i t e m > < i t e m > < M e a s u r e N a m e > S e a t c a p a c i t y _ s o l d < / M e a s u r e N a m e > < D i s p l a y N a m e > S e a t c a p a c i t y _ s o l d < / D i s p l a y N a m e > < V i s i b l e > F a l s e < / V i s i b l e > < / i t e m > < i t e m > < M e a s u r e N a m e > T r a n s & a m p ; N o n _ s o l d < / M e a s u r e N a m e > < D i s p l a y N a m e > T r a n s & a m p ; N o n _ s o l d < / D i s p l a y N a m e > < V i s i b l e > F a l s e < / V i s i b l e > < / i t e m > < i t e m > < M e a s u r e N a m e > P e t r o l F T < / M e a s u r e N a m e > < D i s p l a y N a m e > P e t r o l F T < / D i s p l a y N a m e > < V i s i b l e > F a l s e < / V i s i b l e > < / i t e m > < i t e m > < M e a s u r e N a m e > D i e s e l P T < / M e a s u r e N a m e > < D i s p l a y N a m e > D i e s e l P T < / D i s p l a y N a m e > < V i s i b l e > F a l s e < / V i s i b l e > < / i t e m > < i t e m > < M e a s u r e N a m e > E l e c t r i c P T < / M e a s u r e N a m e > < D i s p l a y N a m e > E l e c t r i c P T < / D i s p l a y N a m e > < V i s i b l e > F a l s e < / V i s i b l e > < / i t e m > < i t e m > < M e a s u r e N a m e > O t h e r P T < / M e a s u r e N a m e > < D i s p l a y N a m e > O t h e r P T < / D i s p l a y N a m e > < V i s i b l e > F a l s e < / V i s i b l e > < / i t e m > < i t e m > < M e a s u r e N a m e > N e t _ I n v e s t m e n t t p < / M e a s u r e N a m e > < D i s p l a y N a m e > N e t _ I n v e s t m e n t t p < / D i s p l a y N a m e > < V i s i b l e > F a l s e < / V i s i b l e > < / i t e m > < i t e m > < M e a s u r e N a m e > N e t i n v e s t 2 0 1 9 < / M e a s u r e N a m e > < D i s p l a y N a m e > N e t i n v e s t 2 0 1 9 < / D i s p l a y N a m e > < V i s i b l e > F a l s e < / V i s i b l e > < / i t e m > < i t e m > < M e a s u r e N a m e > N e t i n v e s t 2 0 2 0 < / M e a s u r e N a m e > < D i s p l a y N a m e > N e t i n v e s t 2 0 2 0 < / D i s p l a y N a m e > < V i s i b l e > F a l s e < / V i s i b l e > < / i t e m > < i t e m > < M e a s u r e N a m e > N e t i n v e s t 2 0 2 1 < / M e a s u r e N a m e > < D i s p l a y N a m e > N e t i n v e s t 2 0 2 1 < / D i s p l a y N a m e > < V i s i b l e > F a l s e < / V i s i b l e > < / i t e m > < i t e m > < M e a s u r e N a m e > N e t i n v e s t 2 0 2 2 < / M e a s u r e N a m e > < D i s p l a y N a m e > N e t i n v e s t 2 0 2 2 < / D i s p l a y N a m e > < V i s i b l e > F a l s e < / V i s i b l e > < / i t e m > < i t e m > < M e a s u r e N a m e > i n v e s t 2 0 1 9 & a m p ; 2 2 < / M e a s u r e N a m e > < D i s p l a y N a m e > i n v e s t 2 0 1 9 & a m p ; 2 2 < / D i s p l a y N a m e > < V i s i b l e > F a l s e < / V i s i b l e > < / i t e m > < i t e m > < M e a s u r e N a m e > S e g v a l u e < / M e a s u r e N a m e > < D i s p l a y N a m e > S e g v a l u e < / D i s p l a y N a m e > < V i s i b l e > F a l s e < / V i s i b l e > < / i t e m > < i t e m > < M e a s u r e N a m e > V c - M o t o r c y c l e P T < / M e a s u r e N a m e > < D i s p l a y N a m e > V c - M o t o r c y c l e P T < / D i s p l a y N a m e > < V i s i b l e > F a l s e < / V i s i b l e > < / i t e m > < i t e m > < M e a s u r e N a m e > V c - M o t o r c a r P T < / M e a s u r e N a m e > < D i s p l a y N a m e > V c - M o t o r c a r P T < / D i s p l a y N a m e > < V i s i b l e > F a l s e < / V i s i b l e > < / i t e m > < i t e m > < M e a s u r e N a m e > V c - A g r i c u l t u r e P T < / M e a s u r e N a m e > < D i s p l a y N a m e > V c - A g r i c u l t u r e P T < / D i s p l a y N a m e > < V i s i b l e > F a l s e < / V i s i b l e > < / i t e m > < i t e m > < M e a s u r e N a m e > V c - A u t o r i k s h a w P T < / M e a s u r e N a m e > < D i s p l a y N a m e > V c - A u t o r i k s h a w P T < / D i s p l a y N a m e > < V i s i b l e > F a l s e < / V i s i b l e > < / i t e m > < i t e m > < M e a s u r e N a m e > V c - O t h e r s P T < / M e a s u r e N a m e > < D i s p l a y N a m e > V c - O t h e r s P T < / D i s p l a y N a m e > < V i s i b l e > F a l s e < / V i s i b l e > < / i t e m > < i t e m > < M e a s u r e N a m e > f u e l t y p e a l l < / M e a s u r e N a m e > < D i s p l a y N a m e > f u e l t y p e a l l < / D i s p l a y N a m e > < V i s i b l e > F a l s e < / V i s i b l e > < / i t e m > < i t e m > < M e a s u r e N a m e > F u e l t y p e 2 0 2 1 < / M e a s u r e N a m e > < D i s p l a y N a m e > F u e l t y p e 2 0 2 1 < / D i s p l a y N a m e > < V i s i b l e > F a l s e < / V i s i b l e > < / i t e m > < i t e m > < M e a s u r e N a m e > F u e l t y p e 2 0 2 2 < / M e a s u r e N a m e > < D i s p l a y N a m e > F u e l t y p e 2 0 2 2 < / 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A4AD7A9-B2CD-4DB5-9C1E-0BDB0E79EABE}">
  <ds:schemaRefs/>
</ds:datastoreItem>
</file>

<file path=customXml/itemProps10.xml><?xml version="1.0" encoding="utf-8"?>
<ds:datastoreItem xmlns:ds="http://schemas.openxmlformats.org/officeDocument/2006/customXml" ds:itemID="{B00A7EF3-4C66-4E6D-A034-805370F6DF14}">
  <ds:schemaRefs/>
</ds:datastoreItem>
</file>

<file path=customXml/itemProps11.xml><?xml version="1.0" encoding="utf-8"?>
<ds:datastoreItem xmlns:ds="http://schemas.openxmlformats.org/officeDocument/2006/customXml" ds:itemID="{C7E6236D-FE48-4045-AFA5-69610596227D}">
  <ds:schemaRefs/>
</ds:datastoreItem>
</file>

<file path=customXml/itemProps12.xml><?xml version="1.0" encoding="utf-8"?>
<ds:datastoreItem xmlns:ds="http://schemas.openxmlformats.org/officeDocument/2006/customXml" ds:itemID="{3418D62F-0FE1-4362-9039-EF160FE3AA3D}">
  <ds:schemaRefs/>
</ds:datastoreItem>
</file>

<file path=customXml/itemProps13.xml><?xml version="1.0" encoding="utf-8"?>
<ds:datastoreItem xmlns:ds="http://schemas.openxmlformats.org/officeDocument/2006/customXml" ds:itemID="{FE17D28C-97B8-4A56-92C3-3CDC5359954D}">
  <ds:schemaRefs/>
</ds:datastoreItem>
</file>

<file path=customXml/itemProps14.xml><?xml version="1.0" encoding="utf-8"?>
<ds:datastoreItem xmlns:ds="http://schemas.openxmlformats.org/officeDocument/2006/customXml" ds:itemID="{83D0687A-A2E2-44E9-88F2-714AE4817EA7}">
  <ds:schemaRefs/>
</ds:datastoreItem>
</file>

<file path=customXml/itemProps15.xml><?xml version="1.0" encoding="utf-8"?>
<ds:datastoreItem xmlns:ds="http://schemas.openxmlformats.org/officeDocument/2006/customXml" ds:itemID="{06AAA0D7-8155-4963-965A-7C761F4DB682}">
  <ds:schemaRefs/>
</ds:datastoreItem>
</file>

<file path=customXml/itemProps16.xml><?xml version="1.0" encoding="utf-8"?>
<ds:datastoreItem xmlns:ds="http://schemas.openxmlformats.org/officeDocument/2006/customXml" ds:itemID="{54F12C46-BEBD-49D8-8684-B58FF8F8E059}">
  <ds:schemaRefs/>
</ds:datastoreItem>
</file>

<file path=customXml/itemProps17.xml><?xml version="1.0" encoding="utf-8"?>
<ds:datastoreItem xmlns:ds="http://schemas.openxmlformats.org/officeDocument/2006/customXml" ds:itemID="{1D4A6D74-DE55-400B-880E-25CFEA1F157E}">
  <ds:schemaRefs/>
</ds:datastoreItem>
</file>

<file path=customXml/itemProps18.xml><?xml version="1.0" encoding="utf-8"?>
<ds:datastoreItem xmlns:ds="http://schemas.openxmlformats.org/officeDocument/2006/customXml" ds:itemID="{3CE3FE08-16A4-41C6-AFD6-1095B38A8981}">
  <ds:schemaRefs/>
</ds:datastoreItem>
</file>

<file path=customXml/itemProps19.xml><?xml version="1.0" encoding="utf-8"?>
<ds:datastoreItem xmlns:ds="http://schemas.openxmlformats.org/officeDocument/2006/customXml" ds:itemID="{A863256E-1FC6-4255-B190-9981DC20CBF5}">
  <ds:schemaRefs/>
</ds:datastoreItem>
</file>

<file path=customXml/itemProps2.xml><?xml version="1.0" encoding="utf-8"?>
<ds:datastoreItem xmlns:ds="http://schemas.openxmlformats.org/officeDocument/2006/customXml" ds:itemID="{2F76C63C-FF06-443B-8FB9-9AEDC41BF891}">
  <ds:schemaRefs/>
</ds:datastoreItem>
</file>

<file path=customXml/itemProps20.xml><?xml version="1.0" encoding="utf-8"?>
<ds:datastoreItem xmlns:ds="http://schemas.openxmlformats.org/officeDocument/2006/customXml" ds:itemID="{94B2FAF5-B1DC-4115-8E8B-8FECF6266CB8}">
  <ds:schemaRefs/>
</ds:datastoreItem>
</file>

<file path=customXml/itemProps21.xml><?xml version="1.0" encoding="utf-8"?>
<ds:datastoreItem xmlns:ds="http://schemas.openxmlformats.org/officeDocument/2006/customXml" ds:itemID="{4D7CBBC1-DBE4-4FC3-9837-B2D00A3A8791}">
  <ds:schemaRefs/>
</ds:datastoreItem>
</file>

<file path=customXml/itemProps22.xml><?xml version="1.0" encoding="utf-8"?>
<ds:datastoreItem xmlns:ds="http://schemas.openxmlformats.org/officeDocument/2006/customXml" ds:itemID="{B65C15C0-6B8D-4018-B075-E419D804E775}">
  <ds:schemaRefs/>
</ds:datastoreItem>
</file>

<file path=customXml/itemProps23.xml><?xml version="1.0" encoding="utf-8"?>
<ds:datastoreItem xmlns:ds="http://schemas.openxmlformats.org/officeDocument/2006/customXml" ds:itemID="{7A5C32A4-961C-4997-8718-E39CC6BBA3B6}">
  <ds:schemaRefs/>
</ds:datastoreItem>
</file>

<file path=customXml/itemProps24.xml><?xml version="1.0" encoding="utf-8"?>
<ds:datastoreItem xmlns:ds="http://schemas.openxmlformats.org/officeDocument/2006/customXml" ds:itemID="{AEA548D5-BCC8-4059-86C0-E3CB1AB7AD70}">
  <ds:schemaRefs/>
</ds:datastoreItem>
</file>

<file path=customXml/itemProps25.xml><?xml version="1.0" encoding="utf-8"?>
<ds:datastoreItem xmlns:ds="http://schemas.openxmlformats.org/officeDocument/2006/customXml" ds:itemID="{5055CDC5-5FBE-4B55-844D-A80A83FBBCB8}">
  <ds:schemaRefs/>
</ds:datastoreItem>
</file>

<file path=customXml/itemProps26.xml><?xml version="1.0" encoding="utf-8"?>
<ds:datastoreItem xmlns:ds="http://schemas.openxmlformats.org/officeDocument/2006/customXml" ds:itemID="{0852BF59-B29A-4E9B-8C33-B1EF9E4AAB2F}">
  <ds:schemaRefs/>
</ds:datastoreItem>
</file>

<file path=customXml/itemProps27.xml><?xml version="1.0" encoding="utf-8"?>
<ds:datastoreItem xmlns:ds="http://schemas.openxmlformats.org/officeDocument/2006/customXml" ds:itemID="{BB34E181-1C9E-4928-B144-5BC23F779387}">
  <ds:schemaRefs/>
</ds:datastoreItem>
</file>

<file path=customXml/itemProps28.xml><?xml version="1.0" encoding="utf-8"?>
<ds:datastoreItem xmlns:ds="http://schemas.openxmlformats.org/officeDocument/2006/customXml" ds:itemID="{57FE501E-24DC-4147-8607-EC1C95BE03CD}">
  <ds:schemaRefs/>
</ds:datastoreItem>
</file>

<file path=customXml/itemProps29.xml><?xml version="1.0" encoding="utf-8"?>
<ds:datastoreItem xmlns:ds="http://schemas.openxmlformats.org/officeDocument/2006/customXml" ds:itemID="{BBB57B87-8564-440F-A25C-D88E37D4CE58}">
  <ds:schemaRefs/>
</ds:datastoreItem>
</file>

<file path=customXml/itemProps3.xml><?xml version="1.0" encoding="utf-8"?>
<ds:datastoreItem xmlns:ds="http://schemas.openxmlformats.org/officeDocument/2006/customXml" ds:itemID="{BDA23809-2C53-46BE-9015-63B19A80F99A}">
  <ds:schemaRefs/>
</ds:datastoreItem>
</file>

<file path=customXml/itemProps30.xml><?xml version="1.0" encoding="utf-8"?>
<ds:datastoreItem xmlns:ds="http://schemas.openxmlformats.org/officeDocument/2006/customXml" ds:itemID="{9E4C1F2C-E6CA-4CE3-8837-FA3FF076BD6E}">
  <ds:schemaRefs/>
</ds:datastoreItem>
</file>

<file path=customXml/itemProps31.xml><?xml version="1.0" encoding="utf-8"?>
<ds:datastoreItem xmlns:ds="http://schemas.openxmlformats.org/officeDocument/2006/customXml" ds:itemID="{C4F43213-CB93-4BFE-AC0A-9B91A8DC1761}">
  <ds:schemaRefs/>
</ds:datastoreItem>
</file>

<file path=customXml/itemProps32.xml><?xml version="1.0" encoding="utf-8"?>
<ds:datastoreItem xmlns:ds="http://schemas.openxmlformats.org/officeDocument/2006/customXml" ds:itemID="{2B5E2D35-C0A6-4295-B077-F915F1B2DC5E}">
  <ds:schemaRefs/>
</ds:datastoreItem>
</file>

<file path=customXml/itemProps33.xml><?xml version="1.0" encoding="utf-8"?>
<ds:datastoreItem xmlns:ds="http://schemas.openxmlformats.org/officeDocument/2006/customXml" ds:itemID="{8A713814-BF84-4575-B25D-69F166BAB923}">
  <ds:schemaRefs/>
</ds:datastoreItem>
</file>

<file path=customXml/itemProps34.xml><?xml version="1.0" encoding="utf-8"?>
<ds:datastoreItem xmlns:ds="http://schemas.openxmlformats.org/officeDocument/2006/customXml" ds:itemID="{E4BFB6C7-4707-4628-896A-7B1D5B38DD73}">
  <ds:schemaRefs/>
</ds:datastoreItem>
</file>

<file path=customXml/itemProps35.xml><?xml version="1.0" encoding="utf-8"?>
<ds:datastoreItem xmlns:ds="http://schemas.openxmlformats.org/officeDocument/2006/customXml" ds:itemID="{27ED4078-C282-4493-8479-83A204E3F826}">
  <ds:schemaRefs/>
</ds:datastoreItem>
</file>

<file path=customXml/itemProps36.xml><?xml version="1.0" encoding="utf-8"?>
<ds:datastoreItem xmlns:ds="http://schemas.openxmlformats.org/officeDocument/2006/customXml" ds:itemID="{CCA29D8A-82CE-4524-8E08-93074915798C}">
  <ds:schemaRefs/>
</ds:datastoreItem>
</file>

<file path=customXml/itemProps37.xml><?xml version="1.0" encoding="utf-8"?>
<ds:datastoreItem xmlns:ds="http://schemas.openxmlformats.org/officeDocument/2006/customXml" ds:itemID="{440F683B-443C-4319-813E-EB8577213C25}">
  <ds:schemaRefs/>
</ds:datastoreItem>
</file>

<file path=customXml/itemProps38.xml><?xml version="1.0" encoding="utf-8"?>
<ds:datastoreItem xmlns:ds="http://schemas.openxmlformats.org/officeDocument/2006/customXml" ds:itemID="{EA2F9528-9BFF-4EF6-A1D8-AD4AAD7A1803}">
  <ds:schemaRefs/>
</ds:datastoreItem>
</file>

<file path=customXml/itemProps39.xml><?xml version="1.0" encoding="utf-8"?>
<ds:datastoreItem xmlns:ds="http://schemas.openxmlformats.org/officeDocument/2006/customXml" ds:itemID="{C74B31EC-3E05-4E27-A253-06B86EDD985B}">
  <ds:schemaRefs/>
</ds:datastoreItem>
</file>

<file path=customXml/itemProps4.xml><?xml version="1.0" encoding="utf-8"?>
<ds:datastoreItem xmlns:ds="http://schemas.openxmlformats.org/officeDocument/2006/customXml" ds:itemID="{B0C6A5F4-1555-4972-81E9-C34734B37A86}">
  <ds:schemaRefs/>
</ds:datastoreItem>
</file>

<file path=customXml/itemProps40.xml><?xml version="1.0" encoding="utf-8"?>
<ds:datastoreItem xmlns:ds="http://schemas.openxmlformats.org/officeDocument/2006/customXml" ds:itemID="{59C9179B-FABE-4077-90EA-21ED96DA0E78}">
  <ds:schemaRefs/>
</ds:datastoreItem>
</file>

<file path=customXml/itemProps41.xml><?xml version="1.0" encoding="utf-8"?>
<ds:datastoreItem xmlns:ds="http://schemas.openxmlformats.org/officeDocument/2006/customXml" ds:itemID="{72399DD0-B7A3-42D7-805D-FBDA52F8C55B}">
  <ds:schemaRefs/>
</ds:datastoreItem>
</file>

<file path=customXml/itemProps42.xml><?xml version="1.0" encoding="utf-8"?>
<ds:datastoreItem xmlns:ds="http://schemas.openxmlformats.org/officeDocument/2006/customXml" ds:itemID="{28F541FC-2D6D-44A1-AF78-364B065DE1CC}">
  <ds:schemaRefs/>
</ds:datastoreItem>
</file>

<file path=customXml/itemProps43.xml><?xml version="1.0" encoding="utf-8"?>
<ds:datastoreItem xmlns:ds="http://schemas.openxmlformats.org/officeDocument/2006/customXml" ds:itemID="{21FBDF7C-7490-4049-BD46-7B83F0AE72D5}">
  <ds:schemaRefs/>
</ds:datastoreItem>
</file>

<file path=customXml/itemProps44.xml><?xml version="1.0" encoding="utf-8"?>
<ds:datastoreItem xmlns:ds="http://schemas.openxmlformats.org/officeDocument/2006/customXml" ds:itemID="{BBE492DF-A2A5-49A1-81F7-D15512698030}">
  <ds:schemaRefs/>
</ds:datastoreItem>
</file>

<file path=customXml/itemProps45.xml><?xml version="1.0" encoding="utf-8"?>
<ds:datastoreItem xmlns:ds="http://schemas.openxmlformats.org/officeDocument/2006/customXml" ds:itemID="{CFBB4EE7-F1ED-42CE-B2D9-20D7F2933AD5}">
  <ds:schemaRefs/>
</ds:datastoreItem>
</file>

<file path=customXml/itemProps46.xml><?xml version="1.0" encoding="utf-8"?>
<ds:datastoreItem xmlns:ds="http://schemas.openxmlformats.org/officeDocument/2006/customXml" ds:itemID="{10CE521D-7076-4C2B-8D85-262A245D7582}">
  <ds:schemaRefs/>
</ds:datastoreItem>
</file>

<file path=customXml/itemProps47.xml><?xml version="1.0" encoding="utf-8"?>
<ds:datastoreItem xmlns:ds="http://schemas.openxmlformats.org/officeDocument/2006/customXml" ds:itemID="{22855B36-5716-487D-A8ED-FA9C969972AA}">
  <ds:schemaRefs/>
</ds:datastoreItem>
</file>

<file path=customXml/itemProps48.xml><?xml version="1.0" encoding="utf-8"?>
<ds:datastoreItem xmlns:ds="http://schemas.openxmlformats.org/officeDocument/2006/customXml" ds:itemID="{AC368349-9DFF-43D0-8655-2CECF6871FC4}">
  <ds:schemaRefs/>
</ds:datastoreItem>
</file>

<file path=customXml/itemProps49.xml><?xml version="1.0" encoding="utf-8"?>
<ds:datastoreItem xmlns:ds="http://schemas.openxmlformats.org/officeDocument/2006/customXml" ds:itemID="{3DD249A4-DB52-4156-8179-6CCF7CF11DB8}">
  <ds:schemaRefs/>
</ds:datastoreItem>
</file>

<file path=customXml/itemProps5.xml><?xml version="1.0" encoding="utf-8"?>
<ds:datastoreItem xmlns:ds="http://schemas.openxmlformats.org/officeDocument/2006/customXml" ds:itemID="{AA240DBD-9BAA-49DB-9A27-71DFD643CD14}">
  <ds:schemaRefs/>
</ds:datastoreItem>
</file>

<file path=customXml/itemProps50.xml><?xml version="1.0" encoding="utf-8"?>
<ds:datastoreItem xmlns:ds="http://schemas.openxmlformats.org/officeDocument/2006/customXml" ds:itemID="{0EFF1434-E900-48F2-AE90-0E5D780B2BE5}">
  <ds:schemaRefs/>
</ds:datastoreItem>
</file>

<file path=customXml/itemProps51.xml><?xml version="1.0" encoding="utf-8"?>
<ds:datastoreItem xmlns:ds="http://schemas.openxmlformats.org/officeDocument/2006/customXml" ds:itemID="{68745CCE-6E41-4015-A236-1DC202C79B7D}">
  <ds:schemaRefs/>
</ds:datastoreItem>
</file>

<file path=customXml/itemProps52.xml><?xml version="1.0" encoding="utf-8"?>
<ds:datastoreItem xmlns:ds="http://schemas.openxmlformats.org/officeDocument/2006/customXml" ds:itemID="{636BB6F0-935B-4BE1-9C7A-16E030C2704E}">
  <ds:schemaRefs/>
</ds:datastoreItem>
</file>

<file path=customXml/itemProps53.xml><?xml version="1.0" encoding="utf-8"?>
<ds:datastoreItem xmlns:ds="http://schemas.openxmlformats.org/officeDocument/2006/customXml" ds:itemID="{276C07FC-EAD9-428A-B1C0-6B1E6CA67FD6}">
  <ds:schemaRefs/>
</ds:datastoreItem>
</file>

<file path=customXml/itemProps54.xml><?xml version="1.0" encoding="utf-8"?>
<ds:datastoreItem xmlns:ds="http://schemas.openxmlformats.org/officeDocument/2006/customXml" ds:itemID="{77BA6FF6-54A4-4F09-B5F6-305A5A8B82D4}">
  <ds:schemaRefs/>
</ds:datastoreItem>
</file>

<file path=customXml/itemProps55.xml><?xml version="1.0" encoding="utf-8"?>
<ds:datastoreItem xmlns:ds="http://schemas.openxmlformats.org/officeDocument/2006/customXml" ds:itemID="{19604C94-4BFE-4A61-88C7-133D526FD8E7}">
  <ds:schemaRefs/>
</ds:datastoreItem>
</file>

<file path=customXml/itemProps56.xml><?xml version="1.0" encoding="utf-8"?>
<ds:datastoreItem xmlns:ds="http://schemas.openxmlformats.org/officeDocument/2006/customXml" ds:itemID="{C610D293-F189-4995-A11F-4BE00E3A23A9}">
  <ds:schemaRefs/>
</ds:datastoreItem>
</file>

<file path=customXml/itemProps57.xml><?xml version="1.0" encoding="utf-8"?>
<ds:datastoreItem xmlns:ds="http://schemas.openxmlformats.org/officeDocument/2006/customXml" ds:itemID="{296FEE7C-0B14-4090-9C30-B3A983AB582C}">
  <ds:schemaRefs/>
</ds:datastoreItem>
</file>

<file path=customXml/itemProps58.xml><?xml version="1.0" encoding="utf-8"?>
<ds:datastoreItem xmlns:ds="http://schemas.openxmlformats.org/officeDocument/2006/customXml" ds:itemID="{688E2D62-288A-4B9D-A302-EB243039D26B}">
  <ds:schemaRefs/>
</ds:datastoreItem>
</file>

<file path=customXml/itemProps59.xml><?xml version="1.0" encoding="utf-8"?>
<ds:datastoreItem xmlns:ds="http://schemas.openxmlformats.org/officeDocument/2006/customXml" ds:itemID="{A82B7331-C9A5-4B20-BD05-E468ABED85CA}">
  <ds:schemaRefs/>
</ds:datastoreItem>
</file>

<file path=customXml/itemProps6.xml><?xml version="1.0" encoding="utf-8"?>
<ds:datastoreItem xmlns:ds="http://schemas.openxmlformats.org/officeDocument/2006/customXml" ds:itemID="{7D449D6E-C407-420A-B0B4-0FD85C7DC159}">
  <ds:schemaRefs/>
</ds:datastoreItem>
</file>

<file path=customXml/itemProps60.xml><?xml version="1.0" encoding="utf-8"?>
<ds:datastoreItem xmlns:ds="http://schemas.openxmlformats.org/officeDocument/2006/customXml" ds:itemID="{C02047A2-C6E0-4C0D-94CA-5786F5ED4DDA}">
  <ds:schemaRefs/>
</ds:datastoreItem>
</file>

<file path=customXml/itemProps61.xml><?xml version="1.0" encoding="utf-8"?>
<ds:datastoreItem xmlns:ds="http://schemas.openxmlformats.org/officeDocument/2006/customXml" ds:itemID="{A6EEA4A4-BBD2-4817-8D0D-2CDBC5CFAA56}">
  <ds:schemaRefs/>
</ds:datastoreItem>
</file>

<file path=customXml/itemProps62.xml><?xml version="1.0" encoding="utf-8"?>
<ds:datastoreItem xmlns:ds="http://schemas.openxmlformats.org/officeDocument/2006/customXml" ds:itemID="{271FB05E-B483-40A0-9555-9E7E8A73B7F7}">
  <ds:schemaRefs>
    <ds:schemaRef ds:uri="http://schemas.microsoft.com/DataMashup"/>
  </ds:schemaRefs>
</ds:datastoreItem>
</file>

<file path=customXml/itemProps63.xml><?xml version="1.0" encoding="utf-8"?>
<ds:datastoreItem xmlns:ds="http://schemas.openxmlformats.org/officeDocument/2006/customXml" ds:itemID="{1D3487EB-7116-435E-8AE1-7D230E2E1BD9}">
  <ds:schemaRefs/>
</ds:datastoreItem>
</file>

<file path=customXml/itemProps64.xml><?xml version="1.0" encoding="utf-8"?>
<ds:datastoreItem xmlns:ds="http://schemas.openxmlformats.org/officeDocument/2006/customXml" ds:itemID="{87D16D2E-A164-43B5-B78F-A2063C486C73}">
  <ds:schemaRefs/>
</ds:datastoreItem>
</file>

<file path=customXml/itemProps65.xml><?xml version="1.0" encoding="utf-8"?>
<ds:datastoreItem xmlns:ds="http://schemas.openxmlformats.org/officeDocument/2006/customXml" ds:itemID="{7BEE6A4A-2507-4DDC-A247-C674E201BF26}">
  <ds:schemaRefs/>
</ds:datastoreItem>
</file>

<file path=customXml/itemProps66.xml><?xml version="1.0" encoding="utf-8"?>
<ds:datastoreItem xmlns:ds="http://schemas.openxmlformats.org/officeDocument/2006/customXml" ds:itemID="{57D1950D-6BE6-416D-A6CE-A28B0354671F}">
  <ds:schemaRefs/>
</ds:datastoreItem>
</file>

<file path=customXml/itemProps7.xml><?xml version="1.0" encoding="utf-8"?>
<ds:datastoreItem xmlns:ds="http://schemas.openxmlformats.org/officeDocument/2006/customXml" ds:itemID="{A78EA130-FD4F-46FB-BE3C-9C765771B46E}">
  <ds:schemaRefs/>
</ds:datastoreItem>
</file>

<file path=customXml/itemProps8.xml><?xml version="1.0" encoding="utf-8"?>
<ds:datastoreItem xmlns:ds="http://schemas.openxmlformats.org/officeDocument/2006/customXml" ds:itemID="{0A8D3F4D-ACEF-404A-91C2-160A78786ECE}">
  <ds:schemaRefs/>
</ds:datastoreItem>
</file>

<file path=customXml/itemProps9.xml><?xml version="1.0" encoding="utf-8"?>
<ds:datastoreItem xmlns:ds="http://schemas.openxmlformats.org/officeDocument/2006/customXml" ds:itemID="{4E2B5BBA-8152-4709-88F2-AAA9659010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Tipasspivot table</vt:lpstr>
      <vt:lpstr>Dashboard</vt:lpstr>
      <vt:lpstr>KeyInsight and Recommendation</vt:lpstr>
      <vt:lpstr>Stamp</vt:lpstr>
      <vt:lpstr>Transport</vt:lpstr>
      <vt:lpstr>Tispass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GOPIKRISHNA SIRIPURAPU</dc:creator>
  <cp:lastModifiedBy>GOPIKRISHNA SIRIPURAPU</cp:lastModifiedBy>
  <dcterms:created xsi:type="dcterms:W3CDTF">2023-09-27T16:07:17Z</dcterms:created>
  <dcterms:modified xsi:type="dcterms:W3CDTF">2023-10-03T08:00:06Z</dcterms:modified>
</cp:coreProperties>
</file>