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01388938\Downloads\"/>
    </mc:Choice>
  </mc:AlternateContent>
  <xr:revisionPtr revIDLastSave="0" documentId="13_ncr:1_{FE0E72D8-5219-4FBA-9CC1-413F0F469311}" xr6:coauthVersionLast="47" xr6:coauthVersionMax="47" xr10:uidLastSave="{00000000-0000-0000-0000-000000000000}"/>
  <bookViews>
    <workbookView xWindow="-120" yWindow="-120" windowWidth="19440" windowHeight="15000" activeTab="1" xr2:uid="{00000000-000D-0000-FFFF-FFFF00000000}"/>
  </bookViews>
  <sheets>
    <sheet name="Sheet1" sheetId="73" r:id="rId1"/>
    <sheet name="Salaries 2018" sheetId="51" r:id="rId2"/>
    <sheet name="Summary Measures Salaries 2018" sheetId="70" r:id="rId3"/>
    <sheet name="Summary by Position" sheetId="72" r:id="rId4"/>
    <sheet name="BOX" sheetId="71" r:id="rId5"/>
  </sheets>
  <definedNames>
    <definedName name="_xlnm._FilterDatabase" localSheetId="1" hidden="1">'Salaries 2018'!$A$1:$D$878</definedName>
    <definedName name="_xlchart.v1.0" hidden="1">'Salaries 2018'!$C$2:$C$74</definedName>
    <definedName name="_xlchart.v1.1" hidden="1">'Salaries 2018'!$D$2:$D$74</definedName>
    <definedName name="_xlchart.v1.10" hidden="1">'Salaries 2018'!$C$2:$C$878</definedName>
    <definedName name="_xlchart.v1.11" hidden="1">'Salaries 2018'!$D$1</definedName>
    <definedName name="_xlchart.v1.12" hidden="1">'Salaries 2018'!$D$2:$D$878</definedName>
    <definedName name="_xlchart.v1.2" hidden="1">'Salaries 2018'!$C$2:$C$878</definedName>
    <definedName name="_xlchart.v1.3" hidden="1">'Salaries 2018'!$D$1</definedName>
    <definedName name="_xlchart.v1.4" hidden="1">'Salaries 2018'!$D$2:$D$878</definedName>
    <definedName name="_xlchart.v1.5" hidden="1">'Salaries 2018'!$C$2:$C$74</definedName>
    <definedName name="_xlchart.v1.6" hidden="1">'Salaries 2018'!$D$2:$D$74</definedName>
    <definedName name="_xlchart.v1.7" hidden="1">'Salaries 2018'!$C$2:$C$878</definedName>
    <definedName name="_xlchart.v1.8" hidden="1">'Salaries 2018'!$D$1</definedName>
    <definedName name="_xlchart.v1.9" hidden="1">'Salaries 2018'!$D$2:$D$878</definedName>
  </definedNames>
  <calcPr calcId="191029"/>
  <pivotCaches>
    <pivotCache cacheId="7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72" l="1" a="1"/>
  <c r="D11" i="72"/>
  <c r="E11" i="72" a="1"/>
  <c r="E11" i="72"/>
  <c r="F11" i="72" a="1"/>
  <c r="F11" i="72"/>
  <c r="G11" i="72" a="1"/>
  <c r="G11" i="72"/>
  <c r="H11" i="72" a="1"/>
  <c r="H11" i="72"/>
  <c r="I11" i="72" a="1"/>
  <c r="I11" i="72"/>
  <c r="J11" i="72" a="1"/>
  <c r="J11" i="72"/>
  <c r="D12" i="72" a="1"/>
  <c r="D12" i="72"/>
  <c r="E12" i="72" a="1"/>
  <c r="E12" i="72"/>
  <c r="F12" i="72" a="1"/>
  <c r="F12" i="72"/>
  <c r="G12" i="72" a="1"/>
  <c r="G12" i="72"/>
  <c r="H12" i="72" a="1"/>
  <c r="H12" i="72"/>
  <c r="I12" i="72" a="1"/>
  <c r="I12" i="72"/>
  <c r="J12" i="72" a="1"/>
  <c r="J12" i="72"/>
  <c r="D13" i="72" a="1"/>
  <c r="D13" i="72"/>
  <c r="E13" i="72" a="1"/>
  <c r="E13" i="72"/>
  <c r="F13" i="72" a="1"/>
  <c r="F13" i="72"/>
  <c r="G13" i="72" a="1"/>
  <c r="G13" i="72"/>
  <c r="H13" i="72" a="1"/>
  <c r="H13" i="72"/>
  <c r="I13" i="72" a="1"/>
  <c r="I13" i="72"/>
  <c r="J13" i="72" a="1"/>
  <c r="J13" i="72"/>
  <c r="C13" i="72" a="1"/>
  <c r="C13" i="72"/>
  <c r="C12" i="72" a="1"/>
  <c r="C12" i="72"/>
  <c r="C11" i="72" a="1"/>
  <c r="C11" i="72"/>
  <c r="D10" i="72" a="1"/>
  <c r="D10" i="72"/>
  <c r="E10" i="72" a="1"/>
  <c r="E10" i="72"/>
  <c r="F10" i="72" a="1"/>
  <c r="F10" i="72"/>
  <c r="G10" i="72" a="1"/>
  <c r="G10" i="72"/>
  <c r="H10" i="72" a="1"/>
  <c r="H10" i="72"/>
  <c r="I10" i="72" a="1"/>
  <c r="I10" i="72"/>
  <c r="J10" i="72" a="1"/>
  <c r="J10" i="72"/>
  <c r="C10" i="72" a="1"/>
  <c r="C10" i="72"/>
  <c r="C9" i="72" a="1"/>
  <c r="C9" i="72"/>
  <c r="D880" i="51"/>
  <c r="E19" i="70" s="1"/>
  <c r="E15" i="70"/>
  <c r="D9" i="72" a="1"/>
  <c r="D9" i="72"/>
  <c r="E9" i="72" a="1"/>
  <c r="E9" i="72"/>
  <c r="F9" i="72" a="1"/>
  <c r="F9" i="72"/>
  <c r="G9" i="72" a="1"/>
  <c r="G9" i="72"/>
  <c r="H9" i="72" a="1"/>
  <c r="H9" i="72"/>
  <c r="I9" i="72" a="1"/>
  <c r="I9" i="72"/>
  <c r="J9" i="72" a="1"/>
  <c r="J9" i="72"/>
  <c r="C8" i="72" a="1"/>
  <c r="C8" i="72"/>
  <c r="D8" i="72" a="1"/>
  <c r="D8" i="72"/>
  <c r="E8" i="72" a="1"/>
  <c r="E8" i="72"/>
  <c r="F8" i="72" a="1"/>
  <c r="F8" i="72"/>
  <c r="G8" i="72" a="1"/>
  <c r="G8" i="72"/>
  <c r="H8" i="72" a="1"/>
  <c r="H8" i="72"/>
  <c r="I8" i="72" a="1"/>
  <c r="I8" i="72"/>
  <c r="J8" i="72" a="1"/>
  <c r="J8" i="72"/>
  <c r="C7" i="72" a="1"/>
  <c r="C7" i="72"/>
  <c r="E7" i="72" a="1"/>
  <c r="E7" i="72"/>
  <c r="F7" i="72" a="1"/>
  <c r="F7" i="72"/>
  <c r="G7" i="72" a="1"/>
  <c r="G7" i="72"/>
  <c r="H7" i="72" a="1"/>
  <c r="H7" i="72"/>
  <c r="I7" i="72" a="1"/>
  <c r="I7" i="72"/>
  <c r="J7" i="72" a="1"/>
  <c r="J7" i="72"/>
  <c r="D7" i="72" a="1"/>
  <c r="D7" i="72"/>
  <c r="C6" i="72" a="1"/>
  <c r="C6" i="72"/>
  <c r="D6" i="72" a="1"/>
  <c r="D6" i="72"/>
  <c r="E6" i="72" a="1"/>
  <c r="E6" i="72"/>
  <c r="F6" i="72" a="1"/>
  <c r="F6" i="72"/>
  <c r="G6" i="72" a="1"/>
  <c r="G6" i="72"/>
  <c r="H6" i="72" a="1"/>
  <c r="H6" i="72"/>
  <c r="I6" i="72" a="1"/>
  <c r="I6" i="72"/>
  <c r="J6" i="72" a="1"/>
  <c r="J6" i="72"/>
  <c r="D5" i="72" a="1"/>
  <c r="D5" i="72"/>
  <c r="E5" i="72" a="1"/>
  <c r="E5" i="72"/>
  <c r="F5" i="72" a="1"/>
  <c r="F5" i="72"/>
  <c r="G5" i="72" a="1"/>
  <c r="G5" i="72"/>
  <c r="H5" i="72" a="1"/>
  <c r="H5" i="72"/>
  <c r="I5" i="72" a="1"/>
  <c r="I5" i="72"/>
  <c r="J5" i="72" a="1"/>
  <c r="J5" i="72"/>
  <c r="C5" i="72" a="1"/>
  <c r="C5" i="72"/>
  <c r="E4" i="72"/>
  <c r="F4" i="72"/>
  <c r="G4" i="72"/>
  <c r="H4" i="72"/>
  <c r="I4" i="72"/>
  <c r="J4" i="72"/>
  <c r="D4" i="72"/>
  <c r="C4" i="72"/>
  <c r="E16" i="70"/>
  <c r="E17" i="70"/>
  <c r="E18" i="70"/>
  <c r="B15" i="70"/>
  <c r="B16" i="70"/>
  <c r="B17" i="70"/>
  <c r="B18" i="70"/>
  <c r="B19" i="70"/>
  <c r="B20" i="70"/>
  <c r="B21" i="70"/>
  <c r="B14" i="70"/>
  <c r="B13" i="70"/>
  <c r="B12" i="70"/>
  <c r="B11" i="70"/>
  <c r="B10" i="70"/>
  <c r="B9" i="70"/>
  <c r="B8" i="70"/>
  <c r="B7" i="70"/>
  <c r="B4" i="70"/>
  <c r="C4" i="70" s="1"/>
  <c r="B3" i="70"/>
  <c r="B2" i="7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<sst xmlns="http://schemas.openxmlformats.org/spreadsheetml/2006/main" count="2710" uniqueCount="972">
  <si>
    <t>Third Baseman</t>
  </si>
  <si>
    <t>CC Sabathia</t>
  </si>
  <si>
    <t>First Baseman</t>
  </si>
  <si>
    <t>Shortstop</t>
  </si>
  <si>
    <t>Catcher</t>
  </si>
  <si>
    <t>Robinson Cano</t>
  </si>
  <si>
    <t>Second Baseman</t>
  </si>
  <si>
    <t>Curtis Granderson</t>
  </si>
  <si>
    <t>Russell Martin</t>
  </si>
  <si>
    <t>Phil Hughes</t>
  </si>
  <si>
    <t>Boone Logan</t>
  </si>
  <si>
    <t>Brett Gardner</t>
  </si>
  <si>
    <t>David Robertson</t>
  </si>
  <si>
    <t>Francisco Cervelli</t>
  </si>
  <si>
    <t>Ivan Nova</t>
  </si>
  <si>
    <t>Eduardo Nunez</t>
  </si>
  <si>
    <t>Designated Hitter</t>
  </si>
  <si>
    <t>Adrian Gonzalez</t>
  </si>
  <si>
    <t>Dustin Pedroia</t>
  </si>
  <si>
    <t>Jacoby Ellsbury</t>
  </si>
  <si>
    <t>Junichi Tazawa</t>
  </si>
  <si>
    <t>Matt Albers</t>
  </si>
  <si>
    <t>Jed Lowrie</t>
  </si>
  <si>
    <t>Tim Lincecum</t>
  </si>
  <si>
    <t>Santiago Casilla</t>
  </si>
  <si>
    <t>Buster Posey</t>
  </si>
  <si>
    <t>Pablo Sandoval</t>
  </si>
  <si>
    <t>Madison Bumgarner</t>
  </si>
  <si>
    <t>Sergio Romo</t>
  </si>
  <si>
    <t>Brandon Belt</t>
  </si>
  <si>
    <t>Matt Kemp</t>
  </si>
  <si>
    <t>Clayton Kershaw</t>
  </si>
  <si>
    <t>A.J. Ellis</t>
  </si>
  <si>
    <t>Kenley Jansen</t>
  </si>
  <si>
    <t>Pedro Alvarez</t>
  </si>
  <si>
    <t>Andrew McCutchen</t>
  </si>
  <si>
    <t>Charlie Morton</t>
  </si>
  <si>
    <t>Neil Walker</t>
  </si>
  <si>
    <t>Steve Pearce</t>
  </si>
  <si>
    <t>Chase Utley</t>
  </si>
  <si>
    <t>Cole Hamels</t>
  </si>
  <si>
    <t>Ryan Madson</t>
  </si>
  <si>
    <t>Justin Upton</t>
  </si>
  <si>
    <t>Zach Duke</t>
  </si>
  <si>
    <t>Miguel Montero</t>
  </si>
  <si>
    <t>Gerardo Parra</t>
  </si>
  <si>
    <t>Ian Kennedy</t>
  </si>
  <si>
    <t>Brian McCann</t>
  </si>
  <si>
    <t>Martin Prado</t>
  </si>
  <si>
    <t>Jason Heyward</t>
  </si>
  <si>
    <t>Craig Kimbrel</t>
  </si>
  <si>
    <t>Freddie Freeman</t>
  </si>
  <si>
    <t>Nick Markakis</t>
  </si>
  <si>
    <t>Adam Jones</t>
  </si>
  <si>
    <t>Jim Johnson</t>
  </si>
  <si>
    <t>Matt Wieters</t>
  </si>
  <si>
    <t>Jake Arrieta</t>
  </si>
  <si>
    <t>Chris Tillman</t>
  </si>
  <si>
    <t>Jeff Samardzija</t>
  </si>
  <si>
    <t>Starlin Castro</t>
  </si>
  <si>
    <t>Andrew Cashner</t>
  </si>
  <si>
    <t>Chris Sale</t>
  </si>
  <si>
    <t>Joey Votto</t>
  </si>
  <si>
    <t>Aroldis Chapman</t>
  </si>
  <si>
    <t>Johnny Cueto</t>
  </si>
  <si>
    <t>Jay Bruce</t>
  </si>
  <si>
    <t>Homer Bailey</t>
  </si>
  <si>
    <t>Mike Leake</t>
  </si>
  <si>
    <t>Shin-Soo Choo</t>
  </si>
  <si>
    <t>Asdrubal Cabrera</t>
  </si>
  <si>
    <t>Joe Smith</t>
  </si>
  <si>
    <t>Tony Sipp</t>
  </si>
  <si>
    <t>Michael Brantley</t>
  </si>
  <si>
    <t>Josh Tomlin</t>
  </si>
  <si>
    <t>Carlos Santana</t>
  </si>
  <si>
    <t>Carlos Carrasco</t>
  </si>
  <si>
    <t>Jorge De La Rosa</t>
  </si>
  <si>
    <t>Troy Tulowitzki</t>
  </si>
  <si>
    <t>Jason Hammel</t>
  </si>
  <si>
    <t>Chris Iannetta</t>
  </si>
  <si>
    <t>Matt Belisle</t>
  </si>
  <si>
    <t>Carlos Gonzalez</t>
  </si>
  <si>
    <t>Dexter Fowler</t>
  </si>
  <si>
    <t>Miguel Cabrera</t>
  </si>
  <si>
    <t>Justin Verlander</t>
  </si>
  <si>
    <t>Victor Martinez</t>
  </si>
  <si>
    <t>Joaquin Benoit</t>
  </si>
  <si>
    <t>Rick Porcello</t>
  </si>
  <si>
    <t>Max Scherzer</t>
  </si>
  <si>
    <t>Austin Jackson</t>
  </si>
  <si>
    <t>Alex Avila</t>
  </si>
  <si>
    <t>Hanley Ramirez</t>
  </si>
  <si>
    <t>Logan Morrison</t>
  </si>
  <si>
    <t>Hunter Pence</t>
  </si>
  <si>
    <t>J.A. Happ</t>
  </si>
  <si>
    <t>Bud Norris</t>
  </si>
  <si>
    <t>Jason Castro</t>
  </si>
  <si>
    <t>Mark Melancon</t>
  </si>
  <si>
    <t>Joakim Soria</t>
  </si>
  <si>
    <t>Alex Gordon</t>
  </si>
  <si>
    <t>Alcides Escobar</t>
  </si>
  <si>
    <t>Jeremy Jeffress</t>
  </si>
  <si>
    <t>Jarrod Dyson</t>
  </si>
  <si>
    <t>Ervin Santana</t>
  </si>
  <si>
    <t>Fernando Rodney</t>
  </si>
  <si>
    <t>Howie Kendrick</t>
  </si>
  <si>
    <t>Kendrys Morales</t>
  </si>
  <si>
    <t>Jeff Mathis</t>
  </si>
  <si>
    <t>Kevin Jepsen</t>
  </si>
  <si>
    <t>Peter Bourjos</t>
  </si>
  <si>
    <t>Mark Trumbo</t>
  </si>
  <si>
    <t>Zack Greinke</t>
  </si>
  <si>
    <t>Ryan Braun</t>
  </si>
  <si>
    <t>Carlos Gomez</t>
  </si>
  <si>
    <t>John Axford</t>
  </si>
  <si>
    <t>Jonathan Lucroy</t>
  </si>
  <si>
    <t>Joe Mauer</t>
  </si>
  <si>
    <t>Francisco Liriano</t>
  </si>
  <si>
    <t>Denard Span</t>
  </si>
  <si>
    <t>Brian Duensing</t>
  </si>
  <si>
    <t>Danny Valencia</t>
  </si>
  <si>
    <t>Drew Butera</t>
  </si>
  <si>
    <t>David Wright</t>
  </si>
  <si>
    <t>Jose Reyes</t>
  </si>
  <si>
    <t>Blaine Boyer</t>
  </si>
  <si>
    <t>Daniel Murphy</t>
  </si>
  <si>
    <t>Lucas Duda</t>
  </si>
  <si>
    <t>Kurt Suzuki</t>
  </si>
  <si>
    <t>Brad Ziegler</t>
  </si>
  <si>
    <t>Brandon McCarthy</t>
  </si>
  <si>
    <t>Jerry Blevins</t>
  </si>
  <si>
    <t>Cliff Pennington</t>
  </si>
  <si>
    <t>Chase Headley</t>
  </si>
  <si>
    <t>Pat Neshek</t>
  </si>
  <si>
    <t>Luke Gregerson</t>
  </si>
  <si>
    <t>Nick Hundley</t>
  </si>
  <si>
    <t>Cameron Maybin</t>
  </si>
  <si>
    <t>Ichiro Suzuki</t>
  </si>
  <si>
    <t>Felix Hernandez</t>
  </si>
  <si>
    <t>Jason Vargas</t>
  </si>
  <si>
    <t>Doug Fister</t>
  </si>
  <si>
    <t>Shawn Kelley</t>
  </si>
  <si>
    <t>Justin Smoak</t>
  </si>
  <si>
    <t>Michael Pineda</t>
  </si>
  <si>
    <t>Oakland Athletics</t>
  </si>
  <si>
    <t>St. Louis Cardinals</t>
  </si>
  <si>
    <t>Albert Pujols</t>
  </si>
  <si>
    <t>Adam Wainwright</t>
  </si>
  <si>
    <t>Yadier Molina</t>
  </si>
  <si>
    <t>Colby Rasmus</t>
  </si>
  <si>
    <t>Jaime Garcia</t>
  </si>
  <si>
    <t>David Freese</t>
  </si>
  <si>
    <t>Jon Jay</t>
  </si>
  <si>
    <t>Daniel Descalso</t>
  </si>
  <si>
    <t>Tampa Bay Rays</t>
  </si>
  <si>
    <t>Ben Zobrist</t>
  </si>
  <si>
    <t>James Shields</t>
  </si>
  <si>
    <t>David Price</t>
  </si>
  <si>
    <t>Evan Longoria</t>
  </si>
  <si>
    <t>Wade Davis</t>
  </si>
  <si>
    <t>Matt Joyce</t>
  </si>
  <si>
    <t>Jake McGee</t>
  </si>
  <si>
    <t>Texas Rangers</t>
  </si>
  <si>
    <t>Adrian Beltre</t>
  </si>
  <si>
    <t>Ian Kinsler</t>
  </si>
  <si>
    <t>Nelson Cruz</t>
  </si>
  <si>
    <t>Elvis Andrus</t>
  </si>
  <si>
    <t>Tommy Hunter</t>
  </si>
  <si>
    <t>Derek Holland</t>
  </si>
  <si>
    <t>Mitch Moreland</t>
  </si>
  <si>
    <t>Pedro Strop</t>
  </si>
  <si>
    <t>Toronto Blue Jays</t>
  </si>
  <si>
    <t>Rajai Davis</t>
  </si>
  <si>
    <t>Edwin Encarnacion</t>
  </si>
  <si>
    <t>Brandon Morrow</t>
  </si>
  <si>
    <t>Brett Cecil</t>
  </si>
  <si>
    <t>Marc Rzepczynski</t>
  </si>
  <si>
    <t>Washington Nationals</t>
  </si>
  <si>
    <t>Ryan Zimmerman</t>
  </si>
  <si>
    <t>Stephen Strasburg</t>
  </si>
  <si>
    <t>Tyler Clippard</t>
  </si>
  <si>
    <t>Ian Desmond</t>
  </si>
  <si>
    <t>Wilson Ramos</t>
  </si>
  <si>
    <t>Jordan Zimmermann</t>
  </si>
  <si>
    <t>Position</t>
  </si>
  <si>
    <t>Salary</t>
  </si>
  <si>
    <t>Team</t>
  </si>
  <si>
    <t>New York Yankees</t>
  </si>
  <si>
    <t>Boston Red Sox</t>
  </si>
  <si>
    <t>San Francisco Giants</t>
  </si>
  <si>
    <t>Los Angeles Dodgers</t>
  </si>
  <si>
    <t>Pittsburgh Pirates</t>
  </si>
  <si>
    <t>Philadelphia Phillies</t>
  </si>
  <si>
    <t>Arizona Diamondbacks</t>
  </si>
  <si>
    <t>Baltimore Orioles</t>
  </si>
  <si>
    <t>Chicago Cubs</t>
  </si>
  <si>
    <t>Chicago White Sox</t>
  </si>
  <si>
    <t>Cincinnati Reds</t>
  </si>
  <si>
    <t>Cleveland Indians</t>
  </si>
  <si>
    <t>Atlanta Braves</t>
  </si>
  <si>
    <t>Colorado Rockies</t>
  </si>
  <si>
    <t>Detroit Tigers</t>
  </si>
  <si>
    <t>Miami Marlins</t>
  </si>
  <si>
    <t>Houston Astros</t>
  </si>
  <si>
    <t>Kansas City Royals</t>
  </si>
  <si>
    <t>Los Angeles Angels</t>
  </si>
  <si>
    <t>Milwaukee Brewers</t>
  </si>
  <si>
    <t>Minnesota Twins</t>
  </si>
  <si>
    <t>New York Mets</t>
  </si>
  <si>
    <t>San Diego Padres</t>
  </si>
  <si>
    <t>Seattle Mariners</t>
  </si>
  <si>
    <t>A.J. Pollock</t>
  </si>
  <si>
    <t>Aaron Loup</t>
  </si>
  <si>
    <t>Aaron Sanchez</t>
  </si>
  <si>
    <t>Adam Eaton</t>
  </si>
  <si>
    <t>Adam Ottavino</t>
  </si>
  <si>
    <t>Adam Warren</t>
  </si>
  <si>
    <t>Addison Reed</t>
  </si>
  <si>
    <t>Adeiny Hechavarria</t>
  </si>
  <si>
    <t>Alex Cobb</t>
  </si>
  <si>
    <t>Alex Colome</t>
  </si>
  <si>
    <t>Alex Wood</t>
  </si>
  <si>
    <t>Andrelton Simmons</t>
  </si>
  <si>
    <t>Andrew Chafin</t>
  </si>
  <si>
    <t>Andrew Miller</t>
  </si>
  <si>
    <t>Andrew Romine</t>
  </si>
  <si>
    <t>Anthony DeSclafani</t>
  </si>
  <si>
    <t>Anthony Rendon</t>
  </si>
  <si>
    <t>Anthony Rizzo</t>
  </si>
  <si>
    <t>Anthony Swarzak</t>
  </si>
  <si>
    <t>Archie Bradley</t>
  </si>
  <si>
    <t>Avisail Garcia</t>
  </si>
  <si>
    <t>Billy Hamilton</t>
  </si>
  <si>
    <t>Blake Treinen</t>
  </si>
  <si>
    <t>Brad Boxberger</t>
  </si>
  <si>
    <t>Brad Brach</t>
  </si>
  <si>
    <t>Brad Hand</t>
  </si>
  <si>
    <t>Brad Miller</t>
  </si>
  <si>
    <t>Brad Peacock</t>
  </si>
  <si>
    <t>Brandon Crawford</t>
  </si>
  <si>
    <t>Brandon Guyer</t>
  </si>
  <si>
    <t>Brian Dozier</t>
  </si>
  <si>
    <t>Brock Holt</t>
  </si>
  <si>
    <t>Bryan Shaw</t>
  </si>
  <si>
    <t>Bryce Harper</t>
  </si>
  <si>
    <t>C.J. Cron</t>
  </si>
  <si>
    <t>Caleb Joseph</t>
  </si>
  <si>
    <t>Carlos Martinez</t>
  </si>
  <si>
    <t>Carson Smith</t>
  </si>
  <si>
    <t>Cesar Hernandez</t>
  </si>
  <si>
    <t>Charlie Blackmon</t>
  </si>
  <si>
    <t>Charlie Culberson</t>
  </si>
  <si>
    <t>Chase Anderson</t>
  </si>
  <si>
    <t>Chasen Shreve</t>
  </si>
  <si>
    <t>Chris Archer</t>
  </si>
  <si>
    <t>Chris Davis</t>
  </si>
  <si>
    <t>Chris Hatcher</t>
  </si>
  <si>
    <t>Chris Martin</t>
  </si>
  <si>
    <t>Chris Owings</t>
  </si>
  <si>
    <t>Chris Stewart</t>
  </si>
  <si>
    <t>Chris Taylor</t>
  </si>
  <si>
    <t>Chris Young</t>
  </si>
  <si>
    <t>Christian Vazquez</t>
  </si>
  <si>
    <t>Christian Yelich</t>
  </si>
  <si>
    <t>Cody Allen</t>
  </si>
  <si>
    <t>Collin McHugh</t>
  </si>
  <si>
    <t>Corey Dickerson</t>
  </si>
  <si>
    <t>Corey Kluber</t>
  </si>
  <si>
    <t>Cory Spangenberg</t>
  </si>
  <si>
    <t>Craig Gentry</t>
  </si>
  <si>
    <t>Craig Stammen</t>
  </si>
  <si>
    <t>Dallas Keuchel</t>
  </si>
  <si>
    <t>Dalton Pompey</t>
  </si>
  <si>
    <t>Dan Otero</t>
  </si>
  <si>
    <t>Daniel Norris</t>
  </si>
  <si>
    <t>Danny Duffy</t>
  </si>
  <si>
    <t>Danny Farquhar</t>
  </si>
  <si>
    <t>David Hernandez</t>
  </si>
  <si>
    <t>David Peralta</t>
  </si>
  <si>
    <t>David Phelps</t>
  </si>
  <si>
    <t>Dee Gordon</t>
  </si>
  <si>
    <t>Dellin Betances</t>
  </si>
  <si>
    <t>Devin Mesoraco</t>
  </si>
  <si>
    <t>Devon Travis</t>
  </si>
  <si>
    <t>Didi Gregorius</t>
  </si>
  <si>
    <t>DJ LeMahieu</t>
  </si>
  <si>
    <t>Drew Hutchison</t>
  </si>
  <si>
    <t>Drew Pomeranz</t>
  </si>
  <si>
    <t>Drew Smyly</t>
  </si>
  <si>
    <t>Eddie Butler</t>
  </si>
  <si>
    <t>Eduardo Escobar</t>
  </si>
  <si>
    <t>Ender Inciarte</t>
  </si>
  <si>
    <t>Erasmo Ramirez</t>
  </si>
  <si>
    <t>Eric Hosmer</t>
  </si>
  <si>
    <t>Eric Sogard</t>
  </si>
  <si>
    <t>Evan Gattis</t>
  </si>
  <si>
    <t>Fernando Salas</t>
  </si>
  <si>
    <t>Freddy Galvis</t>
  </si>
  <si>
    <t>Garrett Richards</t>
  </si>
  <si>
    <t>George Kontos</t>
  </si>
  <si>
    <t>George Springer</t>
  </si>
  <si>
    <t>Gerrit Cole</t>
  </si>
  <si>
    <t>Giancarlo Stanton</t>
  </si>
  <si>
    <t>Gio Gonzalez</t>
  </si>
  <si>
    <t>Gregor Blanco</t>
  </si>
  <si>
    <t>Gregory Polanco</t>
  </si>
  <si>
    <t>Hector Rondon</t>
  </si>
  <si>
    <t>Hector Santiago</t>
  </si>
  <si>
    <t>Hernan Perez</t>
  </si>
  <si>
    <t>Hyun-Jin Ryu</t>
  </si>
  <si>
    <t>J.D. Martinez</t>
  </si>
  <si>
    <t>Jacob deGrom</t>
  </si>
  <si>
    <t>Jacob Turner</t>
  </si>
  <si>
    <t>Jake Diekman</t>
  </si>
  <si>
    <t>Jake Lamb</t>
  </si>
  <si>
    <t>Jake Marisnick</t>
  </si>
  <si>
    <t>Jake Odorizzi</t>
  </si>
  <si>
    <t>Jake Smolinski</t>
  </si>
  <si>
    <t>James McCann</t>
  </si>
  <si>
    <t>James Paxton</t>
  </si>
  <si>
    <t>Jared Hughes</t>
  </si>
  <si>
    <t>Jason Kipnis</t>
  </si>
  <si>
    <t>Jean Segura</t>
  </si>
  <si>
    <t>Jedd Gyorko</t>
  </si>
  <si>
    <t>Jesse Chavez</t>
  </si>
  <si>
    <t>Jesse Hahn</t>
  </si>
  <si>
    <t>Jesus Sucre</t>
  </si>
  <si>
    <t>Jeurys Familia</t>
  </si>
  <si>
    <t>Jimmy Nelson</t>
  </si>
  <si>
    <t>Joc Pederson</t>
  </si>
  <si>
    <t>Joe Kelly</t>
  </si>
  <si>
    <t>Joe Panik</t>
  </si>
  <si>
    <t>John Ryan Murphy</t>
  </si>
  <si>
    <t>Jon Lester</t>
  </si>
  <si>
    <t>Jonathan Schoop</t>
  </si>
  <si>
    <t>Jonathan Villar</t>
  </si>
  <si>
    <t>Jordan Lyles</t>
  </si>
  <si>
    <t>Jordy Mercer</t>
  </si>
  <si>
    <t>Jorge Soler</t>
  </si>
  <si>
    <t>Jose Abreu</t>
  </si>
  <si>
    <t>Jose Altuve</t>
  </si>
  <si>
    <t>Jose Alvarez</t>
  </si>
  <si>
    <t>Jose Iglesias</t>
  </si>
  <si>
    <t>Jose Pirela</t>
  </si>
  <si>
    <t>Jose Quintana</t>
  </si>
  <si>
    <t>Jose Ramirez</t>
  </si>
  <si>
    <t>Josh Donaldson</t>
  </si>
  <si>
    <t>Josh Fields</t>
  </si>
  <si>
    <t>Josh Harrison</t>
  </si>
  <si>
    <t>Josh Phegley</t>
  </si>
  <si>
    <t>Josh Reddick</t>
  </si>
  <si>
    <t>Juan Lagares</t>
  </si>
  <si>
    <t>Juan Nicasio</t>
  </si>
  <si>
    <t>Julio Teheran</t>
  </si>
  <si>
    <t>Jurickson Profar</t>
  </si>
  <si>
    <t>Justin Grimm</t>
  </si>
  <si>
    <t>Justin Turner</t>
  </si>
  <si>
    <t>Justin Wilson</t>
  </si>
  <si>
    <t>Kelvin Herrera</t>
  </si>
  <si>
    <t>Ken Giles</t>
  </si>
  <si>
    <t>Kendall Graveman</t>
  </si>
  <si>
    <t>Keone Kela</t>
  </si>
  <si>
    <t>Kevin Gausman</t>
  </si>
  <si>
    <t>Kevin Kiermaier</t>
  </si>
  <si>
    <t>Kevin Pillar</t>
  </si>
  <si>
    <t>Khris Davis</t>
  </si>
  <si>
    <t>Kirby Yates</t>
  </si>
  <si>
    <t>Kole Calhoun</t>
  </si>
  <si>
    <t>Kolten Wong</t>
  </si>
  <si>
    <t>Kyle Gibson</t>
  </si>
  <si>
    <t>Kyle Hendricks</t>
  </si>
  <si>
    <t>Kyle Seager</t>
  </si>
  <si>
    <t>Lance Lynn</t>
  </si>
  <si>
    <t>Leonys Martin</t>
  </si>
  <si>
    <t>Liam Hendriks</t>
  </si>
  <si>
    <t>Logan Forsythe</t>
  </si>
  <si>
    <t>Lonnie Chisenhall</t>
  </si>
  <si>
    <t>Lorenzo Cain</t>
  </si>
  <si>
    <t>Luis Avilan</t>
  </si>
  <si>
    <t>Luis Garcia</t>
  </si>
  <si>
    <t>Luis Valbuena</t>
  </si>
  <si>
    <t>Manny Machado</t>
  </si>
  <si>
    <t>Marcell Ozuna</t>
  </si>
  <si>
    <t>Marco Estrada</t>
  </si>
  <si>
    <t>Marcus Semien</t>
  </si>
  <si>
    <t>Marcus Stroman</t>
  </si>
  <si>
    <t>Martin Maldonado</t>
  </si>
  <si>
    <t>Martin Perez</t>
  </si>
  <si>
    <t>Marwin Gonzalez</t>
  </si>
  <si>
    <t>Masahiro Tanaka</t>
  </si>
  <si>
    <t>Matt Adams</t>
  </si>
  <si>
    <t>Matt Andriese</t>
  </si>
  <si>
    <t>Matt Carpenter</t>
  </si>
  <si>
    <t>Matt Duffy</t>
  </si>
  <si>
    <t>Matt Harvey</t>
  </si>
  <si>
    <t>Matt Moore</t>
  </si>
  <si>
    <t>Matt Shoemaker</t>
  </si>
  <si>
    <t>Matt Szczur</t>
  </si>
  <si>
    <t>Michael Wacha</t>
  </si>
  <si>
    <t>Miguel Castro</t>
  </si>
  <si>
    <t>Miguel Gonzalez</t>
  </si>
  <si>
    <t>Mike Dunn</t>
  </si>
  <si>
    <t>Mike Fiers</t>
  </si>
  <si>
    <t>Mike Minor</t>
  </si>
  <si>
    <t>Mike Moustakas</t>
  </si>
  <si>
    <t>Mike Trout</t>
  </si>
  <si>
    <t>Mike Zunino</t>
  </si>
  <si>
    <t>Mookie Betts</t>
  </si>
  <si>
    <t>Nate Jones</t>
  </si>
  <si>
    <t>Nathan Eovaldi</t>
  </si>
  <si>
    <t>Nick Ahmed</t>
  </si>
  <si>
    <t>Nick Vincent</t>
  </si>
  <si>
    <t>Nolan Arenado</t>
  </si>
  <si>
    <t>Odrisamer Despaigne</t>
  </si>
  <si>
    <t>Odubel Herrera</t>
  </si>
  <si>
    <t>Patrick Corbin</t>
  </si>
  <si>
    <t>Paul Goldschmidt</t>
  </si>
  <si>
    <t>Paulo Orlando</t>
  </si>
  <si>
    <t>Pedro Baez</t>
  </si>
  <si>
    <t>Phil Gosselin</t>
  </si>
  <si>
    <t>Rafael Montero</t>
  </si>
  <si>
    <t>Raisel Iglesias</t>
  </si>
  <si>
    <t>Randal Grichuk</t>
  </si>
  <si>
    <t>Randall Delgado</t>
  </si>
  <si>
    <t>Rene Rivera</t>
  </si>
  <si>
    <t>Robbie Grossman</t>
  </si>
  <si>
    <t>Roberto Osuna</t>
  </si>
  <si>
    <t>Roberto Perez</t>
  </si>
  <si>
    <t>Robinson Chirinos</t>
  </si>
  <si>
    <t>Rougned Odor</t>
  </si>
  <si>
    <t>Ryan Flaherty</t>
  </si>
  <si>
    <t>Ryan Rua</t>
  </si>
  <si>
    <t>Salvador Perez</t>
  </si>
  <si>
    <t>Sam Dyson</t>
  </si>
  <si>
    <t>Sandy Leon</t>
  </si>
  <si>
    <t>Scooter Gennett</t>
  </si>
  <si>
    <t>Sean Doolittle</t>
  </si>
  <si>
    <t>Sean Rodriguez</t>
  </si>
  <si>
    <t>Shane Greene</t>
  </si>
  <si>
    <t>Shelby Miller</t>
  </si>
  <si>
    <t>Sonny Gray</t>
  </si>
  <si>
    <t>Starling Marte</t>
  </si>
  <si>
    <t>Stephen Vogt</t>
  </si>
  <si>
    <t>Steve Cishek</t>
  </si>
  <si>
    <t>Steven Souza Jr.</t>
  </si>
  <si>
    <t>Steven Wright</t>
  </si>
  <si>
    <t>Taijuan Walker</t>
  </si>
  <si>
    <t>Tanner Roark</t>
  </si>
  <si>
    <t>Tim Beckham</t>
  </si>
  <si>
    <t>Todd Frazier</t>
  </si>
  <si>
    <t>Tom Koehler</t>
  </si>
  <si>
    <t>Tommy La Stella</t>
  </si>
  <si>
    <t>Tony Cingrani</t>
  </si>
  <si>
    <t>Tony Watson</t>
  </si>
  <si>
    <t>Trevor Bauer</t>
  </si>
  <si>
    <t>Tyler Chatwood</t>
  </si>
  <si>
    <t>Tyler Flowers</t>
  </si>
  <si>
    <t>Tyler Olson</t>
  </si>
  <si>
    <t>Tyler Skaggs</t>
  </si>
  <si>
    <t>Tyler Thornburg</t>
  </si>
  <si>
    <t>Wei-Yin Chen</t>
  </si>
  <si>
    <t>Welington Castillo</t>
  </si>
  <si>
    <t>Wil Myers</t>
  </si>
  <si>
    <t>Will Harris</t>
  </si>
  <si>
    <t>Will Smith</t>
  </si>
  <si>
    <t>Wilmer Flores</t>
  </si>
  <si>
    <t>Xander Bogaerts</t>
  </si>
  <si>
    <t>Yan Gomes</t>
  </si>
  <si>
    <t>Yangervis Solarte</t>
  </si>
  <si>
    <t>Yasiel Puig</t>
  </si>
  <si>
    <t>Yasmani Grandal</t>
  </si>
  <si>
    <t>Yimi Garcia</t>
  </si>
  <si>
    <t>Yoenis Cespedes</t>
  </si>
  <si>
    <t>Yonder Alonso</t>
  </si>
  <si>
    <t>Yu Darvish</t>
  </si>
  <si>
    <t>Yusmeiro Petit</t>
  </si>
  <si>
    <t>Zach Britton</t>
  </si>
  <si>
    <t>Zach McAllister</t>
  </si>
  <si>
    <t>Zack Cozart</t>
  </si>
  <si>
    <t>Name</t>
  </si>
  <si>
    <t>Rich Hill</t>
  </si>
  <si>
    <t>Yulieski Gurriel</t>
  </si>
  <si>
    <t>Kris Bryant</t>
  </si>
  <si>
    <t>AJ Ramos</t>
  </si>
  <si>
    <t>Darren O'Day</t>
  </si>
  <si>
    <t>Jhoulys Chacin</t>
  </si>
  <si>
    <t>Miles Mikolas</t>
  </si>
  <si>
    <t>Jackie Bradley Jr.</t>
  </si>
  <si>
    <t>Nicholas Castellanos</t>
  </si>
  <si>
    <t>Eric Thames</t>
  </si>
  <si>
    <t>Brandon Kintzler</t>
  </si>
  <si>
    <t>Danny Salazar</t>
  </si>
  <si>
    <t>Tucker Barnhart</t>
  </si>
  <si>
    <t>Robbie Ray</t>
  </si>
  <si>
    <t>Corey Knebel</t>
  </si>
  <si>
    <t>Travis d'Arnaud</t>
  </si>
  <si>
    <t>Arodys Vizcaino</t>
  </si>
  <si>
    <t>Justin Bour</t>
  </si>
  <si>
    <t>Dan Straily</t>
  </si>
  <si>
    <t>Felipe Rivero</t>
  </si>
  <si>
    <t>Addison Russell</t>
  </si>
  <si>
    <t>Kenta Maeda</t>
  </si>
  <si>
    <t>Jung-ho Kang</t>
  </si>
  <si>
    <t>Clayton Richard</t>
  </si>
  <si>
    <t>Noah Syndergaard</t>
  </si>
  <si>
    <t>Brandon Maurer</t>
  </si>
  <si>
    <t>Maikel Franco</t>
  </si>
  <si>
    <t>Eugenio Suarez</t>
  </si>
  <si>
    <t>Derek Dietrich</t>
  </si>
  <si>
    <t>J.T. Realmuto</t>
  </si>
  <si>
    <t>Shohei Ohtani</t>
  </si>
  <si>
    <t>Aaron Hicks</t>
  </si>
  <si>
    <t>Yoshihisa Hirano</t>
  </si>
  <si>
    <t>Michael A. Taylor</t>
  </si>
  <si>
    <t>Lance McCullers Jr.</t>
  </si>
  <si>
    <t>Eduardo Rodriguez</t>
  </si>
  <si>
    <t>Yolmer Sanchez</t>
  </si>
  <si>
    <t>Carlos Rodon</t>
  </si>
  <si>
    <t>Mike Foltynewicz</t>
  </si>
  <si>
    <t>Dominic Leone</t>
  </si>
  <si>
    <t>Aledmys Diaz</t>
  </si>
  <si>
    <t>Chad Bettis</t>
  </si>
  <si>
    <t>Seung Hwan Oh</t>
  </si>
  <si>
    <t>Alex Wilson</t>
  </si>
  <si>
    <t>Kazuhisa Makita</t>
  </si>
  <si>
    <t>JC Ramirez</t>
  </si>
  <si>
    <t>Blake Parker</t>
  </si>
  <si>
    <t>Tony Barnette</t>
  </si>
  <si>
    <t>Cory Gearrin</t>
  </si>
  <si>
    <t>Dylan Bundy</t>
  </si>
  <si>
    <t>Ketel Marte</t>
  </si>
  <si>
    <t>Enrique Hernandez</t>
  </si>
  <si>
    <t>Ryan Pressly</t>
  </si>
  <si>
    <t>Hunter Strickland</t>
  </si>
  <si>
    <t>Stephen Piscotty</t>
  </si>
  <si>
    <t>Paul DeJong</t>
  </si>
  <si>
    <t>Blake Wood</t>
  </si>
  <si>
    <t>Nate Karns</t>
  </si>
  <si>
    <t>Michael Lorenzen</t>
  </si>
  <si>
    <t>Tommy Kahnle</t>
  </si>
  <si>
    <t>Chris Rusin</t>
  </si>
  <si>
    <t>Tyler Lyons</t>
  </si>
  <si>
    <t>Miguel Rojas</t>
  </si>
  <si>
    <t>Leury Garcia</t>
  </si>
  <si>
    <t>Scott Kingery</t>
  </si>
  <si>
    <t>Kyle Barraclough</t>
  </si>
  <si>
    <t>Austin Romine</t>
  </si>
  <si>
    <t>Cam Bedrosian</t>
  </si>
  <si>
    <t>Rex Brothers</t>
  </si>
  <si>
    <t>Braxton Lee</t>
  </si>
  <si>
    <t>Brett Graves</t>
  </si>
  <si>
    <t>Caleb Smith</t>
  </si>
  <si>
    <t>Chris O'Grady</t>
  </si>
  <si>
    <t>Dillon Peters</t>
  </si>
  <si>
    <t>Drew Steckenrider</t>
  </si>
  <si>
    <t>Elieser Hernandez</t>
  </si>
  <si>
    <t>Sam Freeman</t>
  </si>
  <si>
    <t>Tim Anderson</t>
  </si>
  <si>
    <t>Bryan Holaday</t>
  </si>
  <si>
    <t>Carlos Correa</t>
  </si>
  <si>
    <t>Ehire Adrianza</t>
  </si>
  <si>
    <t>Ryan Goins</t>
  </si>
  <si>
    <t>Ji-Man Choi</t>
  </si>
  <si>
    <t>T.J. McFarland</t>
  </si>
  <si>
    <t>Jacob Lindgren</t>
  </si>
  <si>
    <t>Andrew Heaney</t>
  </si>
  <si>
    <t>Chase Whitley</t>
  </si>
  <si>
    <t>Guillermo Heredia</t>
  </si>
  <si>
    <t>Chaz Roe</t>
  </si>
  <si>
    <t>Kevin Quackenbush</t>
  </si>
  <si>
    <t>Javier Baez</t>
  </si>
  <si>
    <t>Francisco Pena</t>
  </si>
  <si>
    <t>Niko Goodrum</t>
  </si>
  <si>
    <t>Robbie Erlin</t>
  </si>
  <si>
    <t>Trevor May</t>
  </si>
  <si>
    <t>Wade LeBlanc</t>
  </si>
  <si>
    <t>Adam Duvall</t>
  </si>
  <si>
    <t>Francisco Lindor</t>
  </si>
  <si>
    <t>Aaron Judge</t>
  </si>
  <si>
    <t>Brandon Drury</t>
  </si>
  <si>
    <t>Andrew Benintendi</t>
  </si>
  <si>
    <t>Gary Sanchez</t>
  </si>
  <si>
    <t>Ronald Torreyes</t>
  </si>
  <si>
    <t>Mike Montgomery</t>
  </si>
  <si>
    <t>Dan Winkler</t>
  </si>
  <si>
    <t>Zac Rosscup</t>
  </si>
  <si>
    <t>Michael Conforto</t>
  </si>
  <si>
    <t>Corey Seager</t>
  </si>
  <si>
    <t>Matt Barnes</t>
  </si>
  <si>
    <t>Luis Severino</t>
  </si>
  <si>
    <t>Kyle Schwarber</t>
  </si>
  <si>
    <t>Willson Contreras</t>
  </si>
  <si>
    <t>Eddie Rosario</t>
  </si>
  <si>
    <t>Miguel Sano</t>
  </si>
  <si>
    <t>Juan Centeno</t>
  </si>
  <si>
    <t>Pedro Florimon</t>
  </si>
  <si>
    <t>Chris Devenski</t>
  </si>
  <si>
    <t>Alex Bregman</t>
  </si>
  <si>
    <t>Carl Edwards Jr.</t>
  </si>
  <si>
    <t>Max Kepler</t>
  </si>
  <si>
    <t>Cody Bellinger</t>
  </si>
  <si>
    <t>Ryan LaMarre</t>
  </si>
  <si>
    <t>Albert Almora Jr.</t>
  </si>
  <si>
    <t>Hector Neris</t>
  </si>
  <si>
    <t>Greg Bird</t>
  </si>
  <si>
    <t>Heath Hembree</t>
  </si>
  <si>
    <t>Jordan Montgomery</t>
  </si>
  <si>
    <t>Byron Buxton</t>
  </si>
  <si>
    <t>Raffy Lopez</t>
  </si>
  <si>
    <t>Scott Schebler</t>
  </si>
  <si>
    <t>Zack Godley</t>
  </si>
  <si>
    <t>Brandon Finnegan</t>
  </si>
  <si>
    <t>Trea Turner</t>
  </si>
  <si>
    <t>Steven Matz</t>
  </si>
  <si>
    <t>Michael Feliz</t>
  </si>
  <si>
    <t>Michael Fulmer</t>
  </si>
  <si>
    <t>Jorge Polanco</t>
  </si>
  <si>
    <t>Jose Urena</t>
  </si>
  <si>
    <t>Lane Adams</t>
  </si>
  <si>
    <t>Peter Moylan</t>
  </si>
  <si>
    <t>Ryan Tepera</t>
  </si>
  <si>
    <t>Brian Flynn</t>
  </si>
  <si>
    <t>Cheslor Cuthbert</t>
  </si>
  <si>
    <t>Aaron Nola</t>
  </si>
  <si>
    <t>Josh Bell</t>
  </si>
  <si>
    <t>Domingo Santana</t>
  </si>
  <si>
    <t>Zach Davies</t>
  </si>
  <si>
    <t>Adam Frazier</t>
  </si>
  <si>
    <t>Jameson Taillon</t>
  </si>
  <si>
    <t>Joe Musgrove</t>
  </si>
  <si>
    <t>Chad Green</t>
  </si>
  <si>
    <t>Edwin Diaz</t>
  </si>
  <si>
    <t>Chad Kuhl</t>
  </si>
  <si>
    <t>Josh Smoker</t>
  </si>
  <si>
    <t>Tommy Pham</t>
  </si>
  <si>
    <t>Ian Happ</t>
  </si>
  <si>
    <t>Jose Berrios</t>
  </si>
  <si>
    <t>Jose Peraza</t>
  </si>
  <si>
    <t>Matt Davidson</t>
  </si>
  <si>
    <t>Greg Garcia</t>
  </si>
  <si>
    <t>Trevor Williams</t>
  </si>
  <si>
    <t>Whit Merrifield</t>
  </si>
  <si>
    <t>Alex Claudio</t>
  </si>
  <si>
    <t>Jerad Eickhoff</t>
  </si>
  <si>
    <t>Joe Ross</t>
  </si>
  <si>
    <t>James Hoyt</t>
  </si>
  <si>
    <t>Travis Shaw</t>
  </si>
  <si>
    <t>A.J. Schugel</t>
  </si>
  <si>
    <t>Luis Perdomo</t>
  </si>
  <si>
    <t>Mychal Givens</t>
  </si>
  <si>
    <t>Matt Bowman</t>
  </si>
  <si>
    <t>Dansby Swanson</t>
  </si>
  <si>
    <t>Enny Romero</t>
  </si>
  <si>
    <t>Preston Tucker</t>
  </si>
  <si>
    <t>Taylor Rogers</t>
  </si>
  <si>
    <t>Ty Blach</t>
  </si>
  <si>
    <t>Tyler Saladino</t>
  </si>
  <si>
    <t>Tyler Naquin</t>
  </si>
  <si>
    <t>Rafael Devers</t>
  </si>
  <si>
    <t>Seth Lugo</t>
  </si>
  <si>
    <t>Nomar Mazara</t>
  </si>
  <si>
    <t>Blake Swihart</t>
  </si>
  <si>
    <t>Robert Gsellman</t>
  </si>
  <si>
    <t>Matthew Boyd</t>
  </si>
  <si>
    <t>Jorge Bonifacio</t>
  </si>
  <si>
    <t>Danny Barnes</t>
  </si>
  <si>
    <t>Delino DeShields</t>
  </si>
  <si>
    <t>Deven Marrero</t>
  </si>
  <si>
    <t>Gorkys Hernandez</t>
  </si>
  <si>
    <t>Nick Goody</t>
  </si>
  <si>
    <t>Aaron Altherr</t>
  </si>
  <si>
    <t>Jose Martinez</t>
  </si>
  <si>
    <t>Mikie Mahtook</t>
  </si>
  <si>
    <t>Sammy Solis</t>
  </si>
  <si>
    <t>Mitch Haniger</t>
  </si>
  <si>
    <t>Manny Pina</t>
  </si>
  <si>
    <t>Adam Morgan</t>
  </si>
  <si>
    <t>Joey Gallo</t>
  </si>
  <si>
    <t>Kelby Tomlinson</t>
  </si>
  <si>
    <t>Kevan Smith</t>
  </si>
  <si>
    <t>Omar Narvaez</t>
  </si>
  <si>
    <t>Yadiel Rivera</t>
  </si>
  <si>
    <t>Orlando Arcia</t>
  </si>
  <si>
    <t>Clint Frazier</t>
  </si>
  <si>
    <t>Ryon Healy</t>
  </si>
  <si>
    <t>Elias Diaz</t>
  </si>
  <si>
    <t>Jefry Marte</t>
  </si>
  <si>
    <t>Vince Velasquez</t>
  </si>
  <si>
    <t>Jacob Barnes</t>
  </si>
  <si>
    <t>Tyler Austin</t>
  </si>
  <si>
    <t>Mike Clevinger</t>
  </si>
  <si>
    <t>Luke Maile</t>
  </si>
  <si>
    <t>Blake Snell</t>
  </si>
  <si>
    <t>Ben Gamel</t>
  </si>
  <si>
    <t>Gregory Infante</t>
  </si>
  <si>
    <t>Josh Osich</t>
  </si>
  <si>
    <t>Juan Minaya</t>
  </si>
  <si>
    <t>Wilmer Difo</t>
  </si>
  <si>
    <t>Dovydas Neverauskas</t>
  </si>
  <si>
    <t>Wandy Peralta</t>
  </si>
  <si>
    <t>Kevin Plawecki</t>
  </si>
  <si>
    <t>Jesus Aguilar</t>
  </si>
  <si>
    <t>Max Stassi</t>
  </si>
  <si>
    <t>Matt Grace</t>
  </si>
  <si>
    <t>Steven Brault</t>
  </si>
  <si>
    <t>Manuel Margot</t>
  </si>
  <si>
    <t>Brent Suter</t>
  </si>
  <si>
    <t>Edgar Santana</t>
  </si>
  <si>
    <t>Josh Hader</t>
  </si>
  <si>
    <t>Trey Mancini</t>
  </si>
  <si>
    <t>Tyler Glasnow</t>
  </si>
  <si>
    <t>Jandel Gustave</t>
  </si>
  <si>
    <t>Richard Bleier</t>
  </si>
  <si>
    <t>Brandon Nimmo</t>
  </si>
  <si>
    <t>Matt Bush</t>
  </si>
  <si>
    <t>Dinelson Lamet</t>
  </si>
  <si>
    <t>Colin Rea</t>
  </si>
  <si>
    <t>A.J. Cole</t>
  </si>
  <si>
    <t>A.J. Minter</t>
  </si>
  <si>
    <t>Austin Barnes</t>
  </si>
  <si>
    <t>Jake Faria</t>
  </si>
  <si>
    <t>Jarlin Garcia</t>
  </si>
  <si>
    <t>Johan Camargo</t>
  </si>
  <si>
    <t>Jon Gray</t>
  </si>
  <si>
    <t>Lucas Giolito</t>
  </si>
  <si>
    <t>Luis Castillo</t>
  </si>
  <si>
    <t>Luiz Gohara</t>
  </si>
  <si>
    <t>Ozzie Albies</t>
  </si>
  <si>
    <t>Phillip Evans</t>
  </si>
  <si>
    <t>Reynaldo Lopez</t>
  </si>
  <si>
    <t>Ross Stripling</t>
  </si>
  <si>
    <t>Ryan Buchter</t>
  </si>
  <si>
    <t>Ryan Dull</t>
  </si>
  <si>
    <t>Scott Alexander</t>
  </si>
  <si>
    <t>Scott Oberg</t>
  </si>
  <si>
    <t>Sean Newcomb</t>
  </si>
  <si>
    <t>Shane Carle</t>
  </si>
  <si>
    <t>Trevor Gott</t>
  </si>
  <si>
    <t>Trevor Hildenberger</t>
  </si>
  <si>
    <t>Trevor Story</t>
  </si>
  <si>
    <t>Tyler Anderson</t>
  </si>
  <si>
    <t>Yoan Moncada</t>
  </si>
  <si>
    <t>Buck Farmer</t>
  </si>
  <si>
    <t>Sam Tuivailala</t>
  </si>
  <si>
    <t>Derek Fisher</t>
  </si>
  <si>
    <t>Oliver Drake</t>
  </si>
  <si>
    <t>Jakob Junis</t>
  </si>
  <si>
    <t>Edubray Ramos</t>
  </si>
  <si>
    <t>Marco Hernandez</t>
  </si>
  <si>
    <t>Brian Goodwin</t>
  </si>
  <si>
    <t>James Pazos</t>
  </si>
  <si>
    <t>Jonathan Holder</t>
  </si>
  <si>
    <t>Hunter Renfroe</t>
  </si>
  <si>
    <t>Dixon Machado</t>
  </si>
  <si>
    <t>Mike Wright Jr.</t>
  </si>
  <si>
    <t>Paul Sewald</t>
  </si>
  <si>
    <t>Austin Hedges</t>
  </si>
  <si>
    <t>Mallex Smith</t>
  </si>
  <si>
    <t>Nick Williams</t>
  </si>
  <si>
    <t>Nicky Delmonico</t>
  </si>
  <si>
    <t>Bryan Mitchell</t>
  </si>
  <si>
    <t>Matt Strahm</t>
  </si>
  <si>
    <t>Chris Stratton</t>
  </si>
  <si>
    <t>Rhys Hoskins</t>
  </si>
  <si>
    <t>Rob Refsnyder</t>
  </si>
  <si>
    <t>Burch Smith</t>
  </si>
  <si>
    <t>Jose Leclerc</t>
  </si>
  <si>
    <t>Adam Engel</t>
  </si>
  <si>
    <t>Austin Maddox</t>
  </si>
  <si>
    <t>Carson Fulmer</t>
  </si>
  <si>
    <t>Daniel Stumpf</t>
  </si>
  <si>
    <t>Koda Glover</t>
  </si>
  <si>
    <t>Alex Dickerson</t>
  </si>
  <si>
    <t>Alex Meyer</t>
  </si>
  <si>
    <t>Drew VerHagen</t>
  </si>
  <si>
    <t>John Hicks</t>
  </si>
  <si>
    <t>Tyler Wade</t>
  </si>
  <si>
    <t>Bradley Zimmer</t>
  </si>
  <si>
    <t>Keynan Middleton</t>
  </si>
  <si>
    <t>Nick Pivetta</t>
  </si>
  <si>
    <t>Luke Weaver</t>
  </si>
  <si>
    <t>Jett Bandy</t>
  </si>
  <si>
    <t>Warwick Saupold</t>
  </si>
  <si>
    <t>Marco Gonzales</t>
  </si>
  <si>
    <t>Austin Pruitt</t>
  </si>
  <si>
    <t>Brandon Woodruff</t>
  </si>
  <si>
    <t>Carlos Asuaje</t>
  </si>
  <si>
    <t>J.D. Davis</t>
  </si>
  <si>
    <t>Andrew Triggs</t>
  </si>
  <si>
    <t>Antonio Senzatela</t>
  </si>
  <si>
    <t>Ben Lively</t>
  </si>
  <si>
    <t>Bruce Maxwell</t>
  </si>
  <si>
    <t>Carlos Estevez</t>
  </si>
  <si>
    <t>Chad Pinder</t>
  </si>
  <si>
    <t>Colin Moran</t>
  </si>
  <si>
    <t>Daniel Coulombe</t>
  </si>
  <si>
    <t>German Marquez</t>
  </si>
  <si>
    <t>J.T. Chargois</t>
  </si>
  <si>
    <t>Jharel Cotton</t>
  </si>
  <si>
    <t>Julio Urias</t>
  </si>
  <si>
    <t>Kyle Freeland</t>
  </si>
  <si>
    <t>Pat Valaika</t>
  </si>
  <si>
    <t>Roberto E Gomez</t>
  </si>
  <si>
    <t>Sean Manaea</t>
  </si>
  <si>
    <t>Tony Wolters</t>
  </si>
  <si>
    <t>Wilmer Font</t>
  </si>
  <si>
    <t>Dan Altavilla</t>
  </si>
  <si>
    <t>Jose Alvarado</t>
  </si>
  <si>
    <t>Mark Leiter</t>
  </si>
  <si>
    <t>JaCoby Jones</t>
  </si>
  <si>
    <t>Aaron Bummer</t>
  </si>
  <si>
    <t>Gabriel Ynoa</t>
  </si>
  <si>
    <t>Jake Thompson</t>
  </si>
  <si>
    <t>Amed Rosario</t>
  </si>
  <si>
    <t>Johnny Barbato</t>
  </si>
  <si>
    <t>Allen Cordoba</t>
  </si>
  <si>
    <t>Christian Villanueva</t>
  </si>
  <si>
    <t>Noe Ramirez</t>
  </si>
  <si>
    <t>Daniel Robertson</t>
  </si>
  <si>
    <t>Giovanny Urshela</t>
  </si>
  <si>
    <t>Jeimer Candelario</t>
  </si>
  <si>
    <t>Andrew Kittredge</t>
  </si>
  <si>
    <t>Andrew Knapp</t>
  </si>
  <si>
    <t>Brian Johnson</t>
  </si>
  <si>
    <t>Hoby Milner</t>
  </si>
  <si>
    <t>Drew Robinson</t>
  </si>
  <si>
    <t>Erik Gonzalez</t>
  </si>
  <si>
    <t>Gift Ngoepe</t>
  </si>
  <si>
    <t>Amir Garrett</t>
  </si>
  <si>
    <t>Austin Brice</t>
  </si>
  <si>
    <t>Boog Powell</t>
  </si>
  <si>
    <t>Cody Reed</t>
  </si>
  <si>
    <t>Daniel Gossett</t>
  </si>
  <si>
    <t>Daniel Mengden</t>
  </si>
  <si>
    <t>Emilio Pagan</t>
  </si>
  <si>
    <t>Kyle Farmer</t>
  </si>
  <si>
    <t>Matt Chapman</t>
  </si>
  <si>
    <t>Matt Olson</t>
  </si>
  <si>
    <t>Mitch Garver</t>
  </si>
  <si>
    <t>Paul Blackburn</t>
  </si>
  <si>
    <t>Victor Caratini</t>
  </si>
  <si>
    <t>Joe Jimenez</t>
  </si>
  <si>
    <t>Raul Mondesi</t>
  </si>
  <si>
    <t>Hector Velazquez</t>
  </si>
  <si>
    <t>Jeff Hoffman</t>
  </si>
  <si>
    <t>Jorge Alfaro</t>
  </si>
  <si>
    <t>Mike Tauchman</t>
  </si>
  <si>
    <t>Ricardo Rodriguez</t>
  </si>
  <si>
    <t>Ryan McMahon</t>
  </si>
  <si>
    <t>Joey Wendle</t>
  </si>
  <si>
    <t>Kyle McGrath</t>
  </si>
  <si>
    <t>Dominic Smith</t>
  </si>
  <si>
    <t>Eric Skoglund</t>
  </si>
  <si>
    <t>Anthony Santander</t>
  </si>
  <si>
    <t>Chance Sisco</t>
  </si>
  <si>
    <t>Franchy Cordero</t>
  </si>
  <si>
    <t>Cam Gallagher</t>
  </si>
  <si>
    <t>Bubba Starling</t>
  </si>
  <si>
    <t>Casey Lawrence</t>
  </si>
  <si>
    <t>Clayton Blackburn</t>
  </si>
  <si>
    <t>Raudy Read</t>
  </si>
  <si>
    <t>Ronald Herrera</t>
  </si>
  <si>
    <t>Ryan Merritt</t>
  </si>
  <si>
    <t>Daniel Vogelbach</t>
  </si>
  <si>
    <t>Mike Marjama</t>
  </si>
  <si>
    <t>Jacob Rhame</t>
  </si>
  <si>
    <t>Alex Reyes</t>
  </si>
  <si>
    <t>Jose De Leon</t>
  </si>
  <si>
    <t>J.P. Crawford</t>
  </si>
  <si>
    <t>Reyes Moronta</t>
  </si>
  <si>
    <t>Victor Arano</t>
  </si>
  <si>
    <t>Anthony Alford</t>
  </si>
  <si>
    <t>Adam Cimber</t>
  </si>
  <si>
    <t>Bobby Poyner</t>
  </si>
  <si>
    <t>Brad Keller</t>
  </si>
  <si>
    <t>Brady Rodgers</t>
  </si>
  <si>
    <t>Brian Anderson</t>
  </si>
  <si>
    <t>Carlos Tocci</t>
  </si>
  <si>
    <t>Chad Wallach</t>
  </si>
  <si>
    <t>Cody Anderson</t>
  </si>
  <si>
    <t>Dean Deetz</t>
  </si>
  <si>
    <t>Gabriel Moya</t>
  </si>
  <si>
    <t>Garrett Cooper</t>
  </si>
  <si>
    <t>Jack Flaherty</t>
  </si>
  <si>
    <t>Jackson Stephens</t>
  </si>
  <si>
    <t>Jesse Winker</t>
  </si>
  <si>
    <t>Joe Palumbo</t>
  </si>
  <si>
    <t>Jordan Hicks</t>
  </si>
  <si>
    <t>JT Riddle</t>
  </si>
  <si>
    <t>Julian Fernandez</t>
  </si>
  <si>
    <t>Kevin Shackelford</t>
  </si>
  <si>
    <t>Lewis Brinson</t>
  </si>
  <si>
    <t>Luke Bard</t>
  </si>
  <si>
    <t>Marcus Walden</t>
  </si>
  <si>
    <t>Mike Mayers</t>
  </si>
  <si>
    <t>Nestor Cortes</t>
  </si>
  <si>
    <t>Nick Burdi</t>
  </si>
  <si>
    <t>Nik Turley</t>
  </si>
  <si>
    <t>Pedro Araujo</t>
  </si>
  <si>
    <t>Phillip Ervin</t>
  </si>
  <si>
    <t>Pierce Johnson</t>
  </si>
  <si>
    <t>Rayan Gonzalez</t>
  </si>
  <si>
    <t>Renato Nunez</t>
  </si>
  <si>
    <t>Rookie Davis</t>
  </si>
  <si>
    <t>Ryan Yarbrough</t>
  </si>
  <si>
    <t>Sal Romano</t>
  </si>
  <si>
    <t>Tayron Guerrero</t>
  </si>
  <si>
    <t>Thomas Pannone</t>
  </si>
  <si>
    <t>Tim Hill</t>
  </si>
  <si>
    <t>Tomas Telis</t>
  </si>
  <si>
    <t>Tyler Kinley</t>
  </si>
  <si>
    <t>Tyler Mahle</t>
  </si>
  <si>
    <t>Victor Reyes</t>
  </si>
  <si>
    <t>Yairo Munoz</t>
  </si>
  <si>
    <t>Yonny Chirinos</t>
  </si>
  <si>
    <t>Zack Weiss</t>
  </si>
  <si>
    <t>Outfielder</t>
  </si>
  <si>
    <t>Pitcher</t>
  </si>
  <si>
    <t>Measures of central tendency</t>
  </si>
  <si>
    <t>Measures of variability</t>
  </si>
  <si>
    <t>Do empirical rules apply?</t>
  </si>
  <si>
    <t>Mean</t>
  </si>
  <si>
    <t>Range</t>
  </si>
  <si>
    <t>Lower endpoint</t>
  </si>
  <si>
    <t>Upper endpoint</t>
  </si>
  <si>
    <t># below lower</t>
  </si>
  <si>
    <t># above upper</t>
  </si>
  <si>
    <t>% below lower</t>
  </si>
  <si>
    <t>% above upper</t>
  </si>
  <si>
    <t>% between</t>
  </si>
  <si>
    <t>Median</t>
  </si>
  <si>
    <t>Mode count</t>
  </si>
  <si>
    <t>Interquartile range</t>
  </si>
  <si>
    <t>Rule 1</t>
  </si>
  <si>
    <t>Mode</t>
  </si>
  <si>
    <t>Variance</t>
  </si>
  <si>
    <t>Rule 2</t>
  </si>
  <si>
    <t>Standard deviation</t>
  </si>
  <si>
    <t>Rule 3</t>
  </si>
  <si>
    <t>Min, max, percentiles, quartiles</t>
  </si>
  <si>
    <t>Mean absolute deviation</t>
  </si>
  <si>
    <t>Min</t>
  </si>
  <si>
    <t>Max</t>
  </si>
  <si>
    <t>Q1</t>
  </si>
  <si>
    <t>Q2</t>
  </si>
  <si>
    <t>Q3</t>
  </si>
  <si>
    <t>Q4</t>
  </si>
  <si>
    <t>P01</t>
  </si>
  <si>
    <t>Percentages of values &lt;= given values</t>
  </si>
  <si>
    <t>P05</t>
  </si>
  <si>
    <t>Value</t>
  </si>
  <si>
    <t>Percentage &lt;=</t>
  </si>
  <si>
    <t>P10</t>
  </si>
  <si>
    <t>P20</t>
  </si>
  <si>
    <t>P50</t>
  </si>
  <si>
    <t>P80</t>
  </si>
  <si>
    <t>P90</t>
  </si>
  <si>
    <t>P95</t>
  </si>
  <si>
    <t>P99</t>
  </si>
  <si>
    <t>Quartile 1</t>
  </si>
  <si>
    <t>5th Percentile</t>
  </si>
  <si>
    <t>1st Percentile</t>
  </si>
  <si>
    <t>95th Percentile</t>
  </si>
  <si>
    <t>99th Percentile</t>
  </si>
  <si>
    <t>Quartile 3</t>
  </si>
  <si>
    <t>Row Labels</t>
  </si>
  <si>
    <t>(blank)</t>
  </si>
  <si>
    <t>Grand Total</t>
  </si>
  <si>
    <t>Min of Salary</t>
  </si>
  <si>
    <t>Max of Salary</t>
  </si>
  <si>
    <t>Average of Salary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</si>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</sst>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"/>
    <numFmt numFmtId="165" formatCode="&quot;$&quot;#,##0.00"/>
    <numFmt numFmtId="166" formatCode="0.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7">
    <xf numFmtId="0" fontId="0" fillId="0" borderId="0" xfId="0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2" fillId="0" borderId="0" xfId="0" applyFont="1"/>
    <xf numFmtId="9" fontId="0" fillId="0" borderId="0" xfId="0" applyNumberFormat="1"/>
    <xf numFmtId="10" fontId="0" fillId="0" borderId="0" xfId="0" applyNumberFormat="1"/>
    <xf numFmtId="3" fontId="0" fillId="0" borderId="0" xfId="0" applyNumberFormat="1"/>
    <xf numFmtId="6" fontId="0" fillId="0" borderId="0" xfId="0" applyNumberFormat="1"/>
    <xf numFmtId="165" fontId="0" fillId="0" borderId="0" xfId="0" applyNumberFormat="1"/>
    <xf numFmtId="8" fontId="0" fillId="0" borderId="0" xfId="0" applyNumberFormat="1"/>
    <xf numFmtId="166" fontId="0" fillId="0" borderId="0" xfId="0" applyNumberFormat="1"/>
    <xf numFmtId="2" fontId="0" fillId="0" borderId="0" xfId="0" applyNumberFormat="1"/>
    <xf numFmtId="10" fontId="0" fillId="0" borderId="0" xfId="1" applyNumberFormat="1" applyFont="1"/>
    <xf numFmtId="44" fontId="0" fillId="0" borderId="0" xfId="2" applyFont="1"/>
    <xf numFmtId="0" fontId="0" fillId="0" borderId="0" xfId="0" pivotButton="1"/>
    <xf numFmtId="0" fontId="0" fillId="0" borderId="0" xfId="0" applyNumberFormat="1"/>
  </cellXfs>
  <cellStyles count="3">
    <cellStyle name="Currency" xfId="2" builtinId="4"/>
    <cellStyle name="Normal" xfId="0" builtinId="0" customBuiltin="1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</cx:f>
      </cx:strDim>
      <cx:numDim type="val">
        <cx:f>_xlchart.v1.4</cx:f>
      </cx:numDim>
    </cx:data>
  </cx:chartData>
  <cx:chart>
    <cx:title pos="t" align="ctr" overlay="0"/>
    <cx:plotArea>
      <cx:plotAreaRegion>
        <cx:series layoutId="boxWhisker" uniqueId="{846595B6-0439-4B13-8948-34F7E1C9307C}">
          <cx:tx>
            <cx:txData>
              <cx:f>_xlchart.v1.3</cx:f>
              <cx:v>Salary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title pos="t" align="ctr" overlay="0"/>
    <cx:plotArea>
      <cx:plotAreaRegion>
        <cx:series layoutId="boxWhisker" uniqueId="{ED0B9C63-6772-4A4F-81E9-182EBC247A37}">
          <cx:dataLabels/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_xlchart.v1.10</cx:f>
      </cx:strDim>
      <cx:numDim type="val">
        <cx:f>_xlchart.v1.12</cx:f>
      </cx:numDim>
    </cx:data>
  </cx:chartData>
  <cx:chart>
    <cx:title pos="t" align="ctr" overlay="0"/>
    <cx:plotArea>
      <cx:plotAreaRegion>
        <cx:series layoutId="boxWhisker" uniqueId="{846595B6-0439-4B13-8948-34F7E1C9307C}">
          <cx:tx>
            <cx:txData>
              <cx:f>_xlchart.v1.11</cx:f>
              <cx:v>Salary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_xlchart.v1.5</cx:f>
      </cx:strDim>
      <cx:numDim type="val">
        <cx:f>_xlchart.v1.6</cx:f>
      </cx:numDim>
    </cx:data>
  </cx:chartData>
  <cx:chart>
    <cx:title pos="t" align="ctr" overlay="0"/>
    <cx:plotArea>
      <cx:plotAreaRegion>
        <cx:series layoutId="boxWhisker" uniqueId="{ED0B9C63-6772-4A4F-81E9-182EBC247A37}">
          <cx:dataLabels/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3.xml.rels><?xml version="1.0" encoding="UTF-8" standalone="yes"?>
<Relationships xmlns="http://schemas.openxmlformats.org/package/2006/relationships"><Relationship Id="rId2" Type="http://schemas.microsoft.com/office/2014/relationships/chartEx" Target="../charts/chartEx4.xml"/><Relationship Id="rId1" Type="http://schemas.microsoft.com/office/2014/relationships/chartEx" Target="../charts/chartEx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623886</xdr:colOff>
      <xdr:row>854</xdr:row>
      <xdr:rowOff>61912</xdr:rowOff>
    </xdr:from>
    <xdr:to>
      <xdr:col>18</xdr:col>
      <xdr:colOff>438149</xdr:colOff>
      <xdr:row>880</xdr:row>
      <xdr:rowOff>57150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27B7125E-3139-5D24-418D-FCA4E977D6F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53061" y="162748912"/>
              <a:ext cx="8482013" cy="494823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4</xdr:col>
      <xdr:colOff>457200</xdr:colOff>
      <xdr:row>79</xdr:row>
      <xdr:rowOff>66674</xdr:rowOff>
    </xdr:from>
    <xdr:to>
      <xdr:col>13</xdr:col>
      <xdr:colOff>323850</xdr:colOff>
      <xdr:row>101</xdr:row>
      <xdr:rowOff>19049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DCEBE72B-7205-E4CE-B4F0-7B047A4AA1A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286375" y="15116174"/>
              <a:ext cx="5486400" cy="41433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66675</xdr:colOff>
      <xdr:row>9</xdr:row>
      <xdr:rowOff>85725</xdr:rowOff>
    </xdr:from>
    <xdr:to>
      <xdr:col>9</xdr:col>
      <xdr:colOff>590550</xdr:colOff>
      <xdr:row>15</xdr:row>
      <xdr:rowOff>47625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100AF4C-3DE6-4C24-95E4-D4F5A06747E0}"/>
            </a:ext>
          </a:extLst>
        </xdr:cNvPr>
        <xdr:cNvSpPr txBox="1"/>
      </xdr:nvSpPr>
      <xdr:spPr>
        <a:xfrm>
          <a:off x="9477375" y="1800225"/>
          <a:ext cx="3448050" cy="1104900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Note how concatenation is used in the COUNTIF formulas in the range F14:F18. The literal part (&lt;=) is concatenated with a</a:t>
          </a:r>
          <a:r>
            <a:rPr lang="en-US" sz="1100" baseline="0"/>
            <a:t> cell reference.</a:t>
          </a:r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295276</xdr:colOff>
      <xdr:row>15</xdr:row>
      <xdr:rowOff>85726</xdr:rowOff>
    </xdr:from>
    <xdr:to>
      <xdr:col>6</xdr:col>
      <xdr:colOff>314326</xdr:colOff>
      <xdr:row>31</xdr:row>
      <xdr:rowOff>90488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3206F2CE-CCAF-450D-BA30-F308972034E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04876" y="2943226"/>
              <a:ext cx="5181600" cy="305276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762000</xdr:colOff>
      <xdr:row>16</xdr:row>
      <xdr:rowOff>0</xdr:rowOff>
    </xdr:from>
    <xdr:to>
      <xdr:col>15</xdr:col>
      <xdr:colOff>95250</xdr:colOff>
      <xdr:row>37</xdr:row>
      <xdr:rowOff>142875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717AFAE5-7A6F-4A84-BC57-8D1112E3A1A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553325" y="3048000"/>
              <a:ext cx="5486400" cy="41433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ohith Kakolla" refreshedDate="45343.839581018517" createdVersion="8" refreshedVersion="8" minRefreshableVersion="3" recordCount="879" xr:uid="{54025761-5C17-4EB7-B8BA-A6325388AB46}">
  <cacheSource type="worksheet">
    <worksheetSource ref="A1:D880" sheet="Salaries 2018"/>
  </cacheSource>
  <cacheFields count="4">
    <cacheField name="Name" numFmtId="0">
      <sharedItems containsBlank="1"/>
    </cacheField>
    <cacheField name="Team" numFmtId="0">
      <sharedItems containsBlank="1"/>
    </cacheField>
    <cacheField name="Position" numFmtId="0">
      <sharedItems containsBlank="1" count="9">
        <s v="Catcher"/>
        <s v="Designated Hitter"/>
        <s v="First Baseman"/>
        <s v="Outfielder"/>
        <s v="Pitcher"/>
        <s v="Second Baseman"/>
        <s v="Shortstop"/>
        <s v="Third Baseman"/>
        <m/>
      </sharedItems>
    </cacheField>
    <cacheField name="Salary" numFmtId="0">
      <sharedItems containsMixedTypes="1" containsNumber="1" containsInteger="1" minValue="877" maxValue="34083333" count="449">
        <n v="22177778"/>
        <n v="22000000"/>
        <n v="20000000"/>
        <n v="17000000"/>
        <n v="13125000"/>
        <n v="10500000"/>
        <n v="8700000"/>
        <n v="8500000"/>
        <n v="8000000"/>
        <n v="7900000"/>
        <n v="7500000"/>
        <n v="6700000"/>
        <n v="6500000"/>
        <n v="6033333"/>
        <n v="4437500"/>
        <n v="4000000"/>
        <n v="3975000"/>
        <n v="3900000"/>
        <n v="3500000"/>
        <n v="3475000"/>
        <n v="3065000"/>
        <n v="2975000"/>
        <n v="2900000"/>
        <n v="2800000"/>
        <n v="2500000"/>
        <n v="2375000"/>
        <n v="2300000"/>
        <n v="2250000"/>
        <n v="2000000"/>
        <n v="1950000"/>
        <n v="1625000"/>
        <n v="1450000"/>
        <n v="1300000"/>
        <n v="1250000"/>
        <n v="1100000"/>
        <n v="1000000"/>
        <n v="925000"/>
        <n v="905000"/>
        <n v="650000"/>
        <n v="620400"/>
        <n v="604500"/>
        <n v="600000"/>
        <n v="580000"/>
        <n v="575000"/>
        <n v="563500"/>
        <n v="560100"/>
        <n v="560000"/>
        <n v="559000"/>
        <n v="558400"/>
        <n v="558000"/>
        <n v="557471"/>
        <n v="557100"/>
        <n v="555000"/>
        <n v="553100"/>
        <n v="551300"/>
        <n v="550700"/>
        <n v="550000"/>
        <n v="548000"/>
        <n v="547500"/>
        <n v="547000"/>
        <n v="546500"/>
        <n v="546400"/>
        <n v="546000"/>
        <n v="545700"/>
        <n v="545000"/>
        <n v="18666667"/>
        <n v="18000000"/>
        <n v="14250000"/>
        <n v="12274428"/>
        <n v="11000000"/>
        <n v="570000"/>
        <n v="30000000"/>
        <n v="27000000"/>
        <n v="25000000"/>
        <n v="23000000"/>
        <n v="22750000"/>
        <n v="22357142"/>
        <n v="21625000"/>
        <n v="21359375"/>
        <n v="21169326"/>
        <n v="18500000"/>
        <n v="17200000"/>
        <n v="14333333"/>
        <n v="14083333"/>
        <n v="13000000"/>
        <n v="12000000"/>
        <n v="11083333"/>
        <n v="8250000"/>
        <n v="7285714"/>
        <n v="6250000"/>
        <n v="5750000"/>
        <n v="5333333"/>
        <n v="5125000"/>
        <n v="4250000"/>
        <n v="3400000"/>
        <n v="1200000"/>
        <n v="850000"/>
        <n v="585000"/>
        <n v="582000"/>
        <n v="572500"/>
        <n v="559200"/>
        <n v="558600"/>
        <n v="557200"/>
        <n v="546800"/>
        <n v="34083333"/>
        <n v="29000000"/>
        <n v="26055288"/>
        <n v="23750000"/>
        <n v="21857142"/>
        <n v="21500000"/>
        <n v="21000000"/>
        <n v="19088823"/>
        <n v="18700000"/>
        <n v="17700000"/>
        <n v="17393152"/>
        <n v="16500000"/>
        <n v="14750000"/>
        <n v="14000000"/>
        <n v="12333333"/>
        <n v="10000000"/>
        <n v="9214285"/>
        <n v="9000000"/>
        <n v="8833333"/>
        <n v="8166666"/>
        <n v="7750000"/>
        <n v="7000000"/>
        <n v="6300000"/>
        <n v="6100000"/>
        <n v="6083333"/>
        <n v="6050000"/>
        <n v="6000000"/>
        <n v="5950000"/>
        <n v="5587500"/>
        <n v="5000000"/>
        <n v="4700000"/>
        <n v="4666666"/>
        <n v="4600000"/>
        <n v="3750000"/>
        <n v="3550000"/>
        <n v="3300000"/>
        <n v="3250000"/>
        <n v="3000000"/>
        <n v="2825000"/>
        <n v="2750000"/>
        <n v="2600000"/>
        <n v="2525000"/>
        <n v="1900000"/>
        <n v="1750000"/>
        <n v="1600000"/>
        <n v="1500000"/>
        <n v="1175000"/>
        <n v="1090000"/>
        <n v="950000"/>
        <n v="900000"/>
        <n v="870000"/>
        <n v="782000"/>
        <n v="775000"/>
        <n v="750000"/>
        <n v="645000"/>
        <n v="622300"/>
        <n v="620500"/>
        <n v="605094"/>
        <n v="602500"/>
        <n v="587500"/>
        <n v="584500"/>
        <n v="572400"/>
        <n v="571000"/>
        <n v="570100"/>
        <n v="568500"/>
        <n v="565000"/>
        <n v="564800"/>
        <n v="563560"/>
        <n v="561900"/>
        <n v="561500"/>
        <n v="561000"/>
        <n v="560400"/>
        <n v="560200"/>
        <n v="558100"/>
        <n v="556900"/>
        <n v="556500"/>
        <n v="556200"/>
        <n v="555968"/>
        <n v="554400"/>
        <n v="553900"/>
        <n v="553800"/>
        <n v="553000"/>
        <n v="552500"/>
        <n v="552000"/>
        <n v="551600"/>
        <n v="551200"/>
        <n v="549400"/>
        <n v="547990"/>
        <n v="546200"/>
        <n v="545400"/>
        <n v="34000000"/>
        <n v="31954483"/>
        <n v="28000000"/>
        <n v="27500000"/>
        <n v="26857143"/>
        <n v="24000000"/>
        <n v="22666666"/>
        <n v="22500000"/>
        <n v="22142857"/>
        <n v="21250000"/>
        <n v="21125000"/>
        <n v="19800000"/>
        <n v="19500000"/>
        <n v="16666667"/>
        <n v="16428571"/>
        <n v="16333333"/>
        <n v="16000000"/>
        <n v="15000000"/>
        <n v="13900000"/>
        <n v="13500000"/>
        <n v="13200000"/>
        <n v="12500000"/>
        <n v="11800000"/>
        <n v="11500000"/>
        <n v="10800000"/>
        <n v="10700000"/>
        <n v="10575000"/>
        <n v="9333333"/>
        <n v="9250000"/>
        <n v="9225000"/>
        <n v="9166667"/>
        <n v="8854712"/>
        <n v="8850000"/>
        <n v="8750000"/>
        <n v="8333333"/>
        <n v="8125000"/>
        <n v="7937500"/>
        <n v="7925000"/>
        <n v="7833333"/>
        <n v="7666667"/>
        <n v="7666666"/>
        <n v="7400000"/>
        <n v="7333333"/>
        <n v="7300000"/>
        <n v="6750000"/>
        <n v="6525000"/>
        <n v="6475000"/>
        <n v="6458333"/>
        <n v="6346755"/>
        <n v="5850000"/>
        <n v="5625000"/>
        <n v="5600000"/>
        <n v="5550000"/>
        <n v="5500000"/>
        <n v="5300000"/>
        <n v="5214285"/>
        <n v="5165000"/>
        <n v="5100000"/>
        <n v="4900000"/>
        <n v="4825000"/>
        <n v="4750000"/>
        <n v="4500000"/>
        <n v="4450000"/>
        <n v="4425000"/>
        <n v="4416666"/>
        <n v="4200000"/>
        <n v="4175000"/>
        <n v="4125000"/>
        <n v="3950000"/>
        <n v="3825000"/>
        <n v="3700000"/>
        <n v="3650000"/>
        <n v="3375000"/>
        <n v="3315000"/>
        <n v="3125000"/>
        <n v="2950000"/>
        <n v="2860000"/>
        <n v="2725000"/>
        <n v="2712500"/>
        <n v="2700000"/>
        <n v="2450000"/>
        <n v="2440000"/>
        <n v="2360000"/>
        <n v="2200000"/>
        <n v="2170000"/>
        <n v="2150000"/>
        <n v="2125000"/>
        <n v="2050000"/>
        <n v="1925000"/>
        <n v="1875000"/>
        <n v="1850000"/>
        <n v="1812500"/>
        <n v="1800000"/>
        <n v="1675000"/>
        <n v="1640000"/>
        <n v="1550000"/>
        <n v="1375000"/>
        <n v="1312500"/>
        <n v="1287500"/>
        <n v="1195000"/>
        <n v="1150000"/>
        <n v="1113000"/>
        <n v="1075000"/>
        <n v="1062500"/>
        <n v="1050000"/>
        <n v="860000"/>
        <n v="820000"/>
        <n v="805000"/>
        <n v="800000"/>
        <n v="720000"/>
        <n v="690000"/>
        <n v="630000"/>
        <n v="611250"/>
        <n v="610000"/>
        <n v="605000"/>
        <n v="604975"/>
        <n v="599200"/>
        <n v="594000"/>
        <n v="582500"/>
        <n v="581900"/>
        <n v="581500"/>
        <n v="580450"/>
        <n v="579200"/>
        <n v="577500"/>
        <n v="577000"/>
        <n v="575500"/>
        <n v="575200"/>
        <n v="574700"/>
        <n v="574000"/>
        <n v="573500"/>
        <n v="573000"/>
        <n v="572000"/>
        <n v="570800"/>
        <n v="570750"/>
        <n v="570500"/>
        <n v="569500"/>
        <n v="568450"/>
        <n v="568000"/>
        <n v="567900"/>
        <n v="567700"/>
        <n v="567000"/>
        <n v="566800"/>
        <n v="566500"/>
        <n v="565900"/>
        <n v="564000"/>
        <n v="562375"/>
        <n v="562000"/>
        <n v="561600"/>
        <n v="561400"/>
        <n v="560300"/>
        <n v="558900"/>
        <n v="558500"/>
        <n v="558200"/>
        <n v="558025"/>
        <n v="557500"/>
        <n v="557000"/>
        <n v="556400"/>
        <n v="556000"/>
        <n v="555950"/>
        <n v="555700"/>
        <n v="555600"/>
        <n v="555300"/>
        <n v="554800"/>
        <n v="554600"/>
        <n v="554300"/>
        <n v="554250"/>
        <n v="554000"/>
        <n v="553850"/>
        <n v="553500"/>
        <n v="553250"/>
        <n v="552800"/>
        <n v="552700"/>
        <n v="552450"/>
        <n v="552300"/>
        <n v="551700"/>
        <n v="551500"/>
        <n v="551400"/>
        <n v="551000"/>
        <n v="550800"/>
        <n v="550400"/>
        <n v="550300"/>
        <n v="550200"/>
        <n v="550100"/>
        <n v="549900"/>
        <n v="549800"/>
        <n v="549500"/>
        <n v="549000"/>
        <n v="548600"/>
        <n v="548500"/>
        <n v="548300"/>
        <n v="548100"/>
        <n v="547200"/>
        <n v="546900"/>
        <n v="546625"/>
        <n v="545800"/>
        <n v="545650"/>
        <n v="545600"/>
        <n v="545500"/>
        <n v="17500000"/>
        <n v="15521686"/>
        <n v="13666667"/>
        <n v="5700000"/>
        <n v="3450000"/>
        <n v="3333333"/>
        <n v="2550000"/>
        <n v="2400000"/>
        <n v="2225000"/>
        <n v="1975000"/>
        <n v="1700000"/>
        <n v="1166666"/>
        <n v="657000"/>
        <n v="557900"/>
        <n v="553600"/>
        <n v="547600"/>
        <n v="547125"/>
        <n v="15333333"/>
        <n v="15200000"/>
        <n v="9800000"/>
        <n v="7050000"/>
        <n v="6825000"/>
        <n v="6275000"/>
        <n v="5900000"/>
        <n v="4850000"/>
        <n v="3200000"/>
        <n v="1275000"/>
        <n v="1180000"/>
        <n v="623200"/>
        <n v="615500"/>
        <n v="577200"/>
        <n v="559600"/>
        <n v="548940"/>
        <n v="547800"/>
        <n v="19600000"/>
        <n v="19399744"/>
        <n v="19000000"/>
        <n v="17750000"/>
        <n v="14500000"/>
        <n v="12666666"/>
        <n v="12300000"/>
        <n v="10850000"/>
        <n v="9166666"/>
        <n v="4275000"/>
        <n v="3350000"/>
        <n v="3062500"/>
        <n v="2916666"/>
        <n v="2828600"/>
        <n v="2350000"/>
        <n v="930000"/>
        <n v="621900"/>
        <n v="599000"/>
        <n v="569600"/>
        <n v="567400"/>
        <n v="564500"/>
        <n v="877"/>
        <s v=" 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79">
  <r>
    <s v="Buster Posey"/>
    <s v="San Francisco Giants"/>
    <x v="0"/>
    <x v="0"/>
  </r>
  <r>
    <s v="Yadier Molina"/>
    <s v="St. Louis Cardinals"/>
    <x v="0"/>
    <x v="1"/>
  </r>
  <r>
    <s v="Russell Martin"/>
    <s v="Toronto Blue Jays"/>
    <x v="0"/>
    <x v="2"/>
  </r>
  <r>
    <s v="Brian McCann"/>
    <s v="Houston Astros"/>
    <x v="0"/>
    <x v="3"/>
  </r>
  <r>
    <s v="Devin Mesoraco"/>
    <s v="Cincinnati Reds"/>
    <x v="0"/>
    <x v="4"/>
  </r>
  <r>
    <s v="Francisco Cervelli"/>
    <s v="Pittsburgh Pirates"/>
    <x v="0"/>
    <x v="5"/>
  </r>
  <r>
    <s v="Matt Wieters"/>
    <s v="Washington Nationals"/>
    <x v="0"/>
    <x v="5"/>
  </r>
  <r>
    <s v="Salvador Perez"/>
    <s v="Kansas City Royals"/>
    <x v="0"/>
    <x v="6"/>
  </r>
  <r>
    <s v="Wilson Ramos"/>
    <s v="Tampa Bay Rays"/>
    <x v="0"/>
    <x v="7"/>
  </r>
  <r>
    <s v="Jason Castro"/>
    <s v="Minnesota Twins"/>
    <x v="0"/>
    <x v="8"/>
  </r>
  <r>
    <s v="Yasmani Grandal"/>
    <s v="Los Angeles Dodgers"/>
    <x v="0"/>
    <x v="9"/>
  </r>
  <r>
    <s v="Welington Castillo"/>
    <s v="Chicago White Sox"/>
    <x v="0"/>
    <x v="10"/>
  </r>
  <r>
    <s v="Evan Gattis"/>
    <s v="Houston Astros"/>
    <x v="0"/>
    <x v="11"/>
  </r>
  <r>
    <s v="Jonathan Lucroy"/>
    <s v="Oakland Athletics"/>
    <x v="0"/>
    <x v="12"/>
  </r>
  <r>
    <s v="Yan Gomes"/>
    <s v="Cleveland Indians"/>
    <x v="0"/>
    <x v="13"/>
  </r>
  <r>
    <s v="Tucker Barnhart"/>
    <s v="Cincinnati Reds"/>
    <x v="0"/>
    <x v="14"/>
  </r>
  <r>
    <s v="Alex Avila"/>
    <s v="Arizona Diamondbacks"/>
    <x v="0"/>
    <x v="15"/>
  </r>
  <r>
    <s v="Tyler Flowers"/>
    <s v="Atlanta Braves"/>
    <x v="0"/>
    <x v="15"/>
  </r>
  <r>
    <s v="Chris Iannetta"/>
    <s v="Colorado Rockies"/>
    <x v="0"/>
    <x v="16"/>
  </r>
  <r>
    <s v="Martin Maldonado"/>
    <s v="Los Angeles Angels"/>
    <x v="0"/>
    <x v="17"/>
  </r>
  <r>
    <s v="Kurt Suzuki"/>
    <s v="Atlanta Braves"/>
    <x v="0"/>
    <x v="18"/>
  </r>
  <r>
    <s v="Travis d'Arnaud"/>
    <s v="New York Mets"/>
    <x v="0"/>
    <x v="19"/>
  </r>
  <r>
    <s v="Stephen Vogt"/>
    <s v="Milwaukee Brewers"/>
    <x v="0"/>
    <x v="20"/>
  </r>
  <r>
    <s v="Mike Zunino"/>
    <s v="Seattle Mariners"/>
    <x v="0"/>
    <x v="21"/>
  </r>
  <r>
    <s v="J.T. Realmuto"/>
    <s v="Miami Marlins"/>
    <x v="0"/>
    <x v="22"/>
  </r>
  <r>
    <s v="Rene Rivera"/>
    <s v="Los Angeles Angels"/>
    <x v="0"/>
    <x v="23"/>
  </r>
  <r>
    <s v="Nick Hundley"/>
    <s v="San Francisco Giants"/>
    <x v="0"/>
    <x v="24"/>
  </r>
  <r>
    <s v="James McCann"/>
    <s v="Detroit Tigers"/>
    <x v="0"/>
    <x v="25"/>
  </r>
  <r>
    <s v="Drew Butera"/>
    <s v="Kansas City Royals"/>
    <x v="0"/>
    <x v="26"/>
  </r>
  <r>
    <s v="Robinson Chirinos"/>
    <s v="Texas Rangers"/>
    <x v="0"/>
    <x v="27"/>
  </r>
  <r>
    <s v="Jeff Mathis"/>
    <s v="Arizona Diamondbacks"/>
    <x v="0"/>
    <x v="28"/>
  </r>
  <r>
    <s v="Sandy Leon"/>
    <s v="Boston Red Sox"/>
    <x v="0"/>
    <x v="29"/>
  </r>
  <r>
    <s v="Roberto Perez"/>
    <s v="Cleveland Indians"/>
    <x v="0"/>
    <x v="30"/>
  </r>
  <r>
    <s v="Christian Vazquez"/>
    <s v="Boston Red Sox"/>
    <x v="0"/>
    <x v="31"/>
  </r>
  <r>
    <s v="Miguel Montero"/>
    <s v="Washington Nationals"/>
    <x v="0"/>
    <x v="32"/>
  </r>
  <r>
    <s v="A.J. Ellis"/>
    <s v="San Diego Padres"/>
    <x v="0"/>
    <x v="33"/>
  </r>
  <r>
    <s v="Caleb Joseph"/>
    <s v="Baltimore Orioles"/>
    <x v="0"/>
    <x v="33"/>
  </r>
  <r>
    <s v="Austin Romine"/>
    <s v="New York Yankees"/>
    <x v="0"/>
    <x v="34"/>
  </r>
  <r>
    <s v="Bryan Holaday"/>
    <s v="Miami Marlins"/>
    <x v="0"/>
    <x v="35"/>
  </r>
  <r>
    <s v="Jesus Sucre"/>
    <s v="Tampa Bay Rays"/>
    <x v="0"/>
    <x v="36"/>
  </r>
  <r>
    <s v="Josh Phegley"/>
    <s v="Oakland Athletics"/>
    <x v="0"/>
    <x v="37"/>
  </r>
  <r>
    <s v="Francisco Pena"/>
    <s v="St. Louis Cardinals"/>
    <x v="0"/>
    <x v="38"/>
  </r>
  <r>
    <s v="Gary Sanchez"/>
    <s v="New York Yankees"/>
    <x v="0"/>
    <x v="39"/>
  </r>
  <r>
    <s v="Willson Contreras"/>
    <s v="Chicago Cubs"/>
    <x v="0"/>
    <x v="40"/>
  </r>
  <r>
    <s v="Juan Centeno"/>
    <s v="Texas Rangers"/>
    <x v="0"/>
    <x v="41"/>
  </r>
  <r>
    <s v="Raffy Lopez"/>
    <s v="San Diego Padres"/>
    <x v="0"/>
    <x v="42"/>
  </r>
  <r>
    <s v="Chris Stewart"/>
    <s v="Atlanta Braves"/>
    <x v="0"/>
    <x v="43"/>
  </r>
  <r>
    <s v="Blake Swihart"/>
    <s v="Boston Red Sox"/>
    <x v="0"/>
    <x v="44"/>
  </r>
  <r>
    <s v="Manny Pina"/>
    <s v="Milwaukee Brewers"/>
    <x v="0"/>
    <x v="45"/>
  </r>
  <r>
    <s v="Kevan Smith"/>
    <s v="Chicago White Sox"/>
    <x v="0"/>
    <x v="46"/>
  </r>
  <r>
    <s v="Omar Narvaez"/>
    <s v="Chicago White Sox"/>
    <x v="0"/>
    <x v="46"/>
  </r>
  <r>
    <s v="Elias Diaz"/>
    <s v="Pittsburgh Pirates"/>
    <x v="0"/>
    <x v="47"/>
  </r>
  <r>
    <s v="Luke Maile"/>
    <s v="Toronto Blue Jays"/>
    <x v="0"/>
    <x v="48"/>
  </r>
  <r>
    <s v="John Ryan Murphy"/>
    <s v="Arizona Diamondbacks"/>
    <x v="0"/>
    <x v="49"/>
  </r>
  <r>
    <s v="Kevin Plawecki"/>
    <s v="New York Mets"/>
    <x v="0"/>
    <x v="50"/>
  </r>
  <r>
    <s v="Max Stassi"/>
    <s v="Houston Astros"/>
    <x v="0"/>
    <x v="51"/>
  </r>
  <r>
    <s v="Austin Barnes"/>
    <s v="Los Angeles Dodgers"/>
    <x v="0"/>
    <x v="52"/>
  </r>
  <r>
    <s v="Austin Hedges"/>
    <s v="San Diego Padres"/>
    <x v="0"/>
    <x v="53"/>
  </r>
  <r>
    <s v="John Hicks"/>
    <s v="Detroit Tigers"/>
    <x v="0"/>
    <x v="54"/>
  </r>
  <r>
    <s v="Jett Bandy"/>
    <s v="Milwaukee Brewers"/>
    <x v="0"/>
    <x v="55"/>
  </r>
  <r>
    <s v="Bruce Maxwell"/>
    <s v="Oakland Athletics"/>
    <x v="0"/>
    <x v="56"/>
  </r>
  <r>
    <s v="Tony Wolters"/>
    <s v="Colorado Rockies"/>
    <x v="0"/>
    <x v="56"/>
  </r>
  <r>
    <s v="Andrew Knapp"/>
    <s v="Philadelphia Phillies"/>
    <x v="0"/>
    <x v="57"/>
  </r>
  <r>
    <s v="Kyle Farmer"/>
    <s v="Los Angeles Dodgers"/>
    <x v="0"/>
    <x v="58"/>
  </r>
  <r>
    <s v="Mitch Garver"/>
    <s v="Minnesota Twins"/>
    <x v="0"/>
    <x v="58"/>
  </r>
  <r>
    <s v="Victor Caratini"/>
    <s v="Chicago Cubs"/>
    <x v="0"/>
    <x v="58"/>
  </r>
  <r>
    <s v="Jorge Alfaro"/>
    <s v="Philadelphia Phillies"/>
    <x v="0"/>
    <x v="59"/>
  </r>
  <r>
    <s v="Chance Sisco"/>
    <s v="Baltimore Orioles"/>
    <x v="0"/>
    <x v="60"/>
  </r>
  <r>
    <s v="Cam Gallagher"/>
    <s v="Kansas City Royals"/>
    <x v="0"/>
    <x v="61"/>
  </r>
  <r>
    <s v="Raudy Read"/>
    <s v="Washington Nationals"/>
    <x v="0"/>
    <x v="62"/>
  </r>
  <r>
    <s v="Mike Marjama"/>
    <s v="Seattle Mariners"/>
    <x v="0"/>
    <x v="63"/>
  </r>
  <r>
    <s v="Chad Wallach"/>
    <s v="Miami Marlins"/>
    <x v="0"/>
    <x v="64"/>
  </r>
  <r>
    <s v="Tomas Telis"/>
    <s v="Miami Marlins"/>
    <x v="0"/>
    <x v="64"/>
  </r>
  <r>
    <s v="Edwin Encarnacion"/>
    <s v="Cleveland Indians"/>
    <x v="1"/>
    <x v="65"/>
  </r>
  <r>
    <s v="Victor Martinez"/>
    <s v="Detroit Tigers"/>
    <x v="1"/>
    <x v="66"/>
  </r>
  <r>
    <s v="Nelson Cruz"/>
    <s v="Seattle Mariners"/>
    <x v="1"/>
    <x v="67"/>
  </r>
  <r>
    <s v="Mark Trumbo"/>
    <s v="Baltimore Orioles"/>
    <x v="1"/>
    <x v="68"/>
  </r>
  <r>
    <s v="Kendrys Morales"/>
    <s v="Toronto Blue Jays"/>
    <x v="1"/>
    <x v="69"/>
  </r>
  <r>
    <s v="Matt Davidson"/>
    <s v="Chicago White Sox"/>
    <x v="1"/>
    <x v="70"/>
  </r>
  <r>
    <s v="Miguel Cabrera"/>
    <s v="Detroit Tigers"/>
    <x v="2"/>
    <x v="71"/>
  </r>
  <r>
    <s v="Albert Pujols"/>
    <s v="Los Angeles Angels"/>
    <x v="2"/>
    <x v="72"/>
  </r>
  <r>
    <s v="Joey Votto"/>
    <s v="Cincinnati Reds"/>
    <x v="2"/>
    <x v="73"/>
  </r>
  <r>
    <s v="Joe Mauer"/>
    <s v="Minnesota Twins"/>
    <x v="2"/>
    <x v="74"/>
  </r>
  <r>
    <s v="Hanley Ramirez"/>
    <s v="Boston Red Sox"/>
    <x v="2"/>
    <x v="75"/>
  </r>
  <r>
    <s v="Adrian Gonzalez"/>
    <s v="New York Mets"/>
    <x v="2"/>
    <x v="76"/>
  </r>
  <r>
    <s v="Ian Desmond"/>
    <s v="Colorado Rockies"/>
    <x v="2"/>
    <x v="1"/>
  </r>
  <r>
    <s v="Eric Hosmer"/>
    <s v="San Diego Padres"/>
    <x v="2"/>
    <x v="77"/>
  </r>
  <r>
    <s v="Freddie Freeman"/>
    <s v="Atlanta Braves"/>
    <x v="2"/>
    <x v="78"/>
  </r>
  <r>
    <s v="Chris Davis"/>
    <s v="Baltimore Orioles"/>
    <x v="2"/>
    <x v="79"/>
  </r>
  <r>
    <s v="Carlos Santana"/>
    <s v="Philadelphia Phillies"/>
    <x v="2"/>
    <x v="80"/>
  </r>
  <r>
    <s v="Brandon Belt"/>
    <s v="San Francisco Giants"/>
    <x v="2"/>
    <x v="81"/>
  </r>
  <r>
    <s v="Ryan Zimmerman"/>
    <s v="Washington Nationals"/>
    <x v="2"/>
    <x v="82"/>
  </r>
  <r>
    <s v="Matt Carpenter"/>
    <s v="St. Louis Cardinals"/>
    <x v="2"/>
    <x v="83"/>
  </r>
  <r>
    <s v="Jose Abreu"/>
    <s v="Chicago White Sox"/>
    <x v="2"/>
    <x v="84"/>
  </r>
  <r>
    <s v="Yulieski Gurriel"/>
    <s v="Houston Astros"/>
    <x v="2"/>
    <x v="85"/>
  </r>
  <r>
    <s v="Paul Goldschmidt"/>
    <s v="Arizona Diamondbacks"/>
    <x v="2"/>
    <x v="86"/>
  </r>
  <r>
    <s v="Luis Valbuena"/>
    <s v="Los Angeles Angels"/>
    <x v="2"/>
    <x v="87"/>
  </r>
  <r>
    <s v="Yonder Alonso"/>
    <s v="Cleveland Indians"/>
    <x v="2"/>
    <x v="10"/>
  </r>
  <r>
    <s v="Anthony Rizzo"/>
    <s v="Chicago Cubs"/>
    <x v="2"/>
    <x v="88"/>
  </r>
  <r>
    <s v="Mitch Moreland"/>
    <s v="Boston Red Sox"/>
    <x v="2"/>
    <x v="12"/>
  </r>
  <r>
    <s v="Logan Morrison"/>
    <s v="Minnesota Twins"/>
    <x v="2"/>
    <x v="12"/>
  </r>
  <r>
    <s v="Steve Pearce"/>
    <s v="Toronto Blue Jays"/>
    <x v="2"/>
    <x v="89"/>
  </r>
  <r>
    <s v="Sean Rodriguez"/>
    <s v="Pittsburgh Pirates"/>
    <x v="2"/>
    <x v="90"/>
  </r>
  <r>
    <s v="Eric Thames"/>
    <s v="Milwaukee Brewers"/>
    <x v="2"/>
    <x v="91"/>
  </r>
  <r>
    <s v="Marwin Gonzalez"/>
    <s v="Houston Astros"/>
    <x v="2"/>
    <x v="92"/>
  </r>
  <r>
    <s v="Justin Smoak"/>
    <s v="Toronto Blue Jays"/>
    <x v="2"/>
    <x v="93"/>
  </r>
  <r>
    <s v="Matt Adams"/>
    <s v="Washington Nationals"/>
    <x v="2"/>
    <x v="15"/>
  </r>
  <r>
    <s v="Lucas Duda"/>
    <s v="Kansas City Royals"/>
    <x v="2"/>
    <x v="18"/>
  </r>
  <r>
    <s v="Justin Bour"/>
    <s v="Miami Marlins"/>
    <x v="2"/>
    <x v="94"/>
  </r>
  <r>
    <s v="Wilmer Flores"/>
    <s v="New York Mets"/>
    <x v="2"/>
    <x v="94"/>
  </r>
  <r>
    <s v="C.J. Cron"/>
    <s v="Tampa Bay Rays"/>
    <x v="2"/>
    <x v="26"/>
  </r>
  <r>
    <s v="Daniel Descalso"/>
    <s v="Arizona Diamondbacks"/>
    <x v="2"/>
    <x v="28"/>
  </r>
  <r>
    <s v="Danny Valencia"/>
    <s v="Baltimore Orioles"/>
    <x v="2"/>
    <x v="95"/>
  </r>
  <r>
    <s v="Pedro Alvarez"/>
    <s v="Baltimore Orioles"/>
    <x v="2"/>
    <x v="35"/>
  </r>
  <r>
    <s v="Ji-Man Choi"/>
    <s v="Milwaukee Brewers"/>
    <x v="2"/>
    <x v="96"/>
  </r>
  <r>
    <s v="Cody Bellinger"/>
    <s v="Los Angeles Dodgers"/>
    <x v="2"/>
    <x v="97"/>
  </r>
  <r>
    <s v="Greg Bird"/>
    <s v="New York Yankees"/>
    <x v="2"/>
    <x v="98"/>
  </r>
  <r>
    <s v="Josh Bell"/>
    <s v="Pittsburgh Pirates"/>
    <x v="2"/>
    <x v="99"/>
  </r>
  <r>
    <s v="Joey Gallo"/>
    <s v="Texas Rangers"/>
    <x v="2"/>
    <x v="46"/>
  </r>
  <r>
    <s v="Ryon Healy"/>
    <s v="Seattle Mariners"/>
    <x v="2"/>
    <x v="100"/>
  </r>
  <r>
    <s v="Jefry Marte"/>
    <s v="Los Angeles Angels"/>
    <x v="2"/>
    <x v="47"/>
  </r>
  <r>
    <s v="Tyler Austin"/>
    <s v="New York Yankees"/>
    <x v="2"/>
    <x v="101"/>
  </r>
  <r>
    <s v="Jesus Aguilar"/>
    <s v="Milwaukee Brewers"/>
    <x v="2"/>
    <x v="102"/>
  </r>
  <r>
    <s v="Matt Olson"/>
    <s v="Oakland Athletics"/>
    <x v="2"/>
    <x v="58"/>
  </r>
  <r>
    <s v="Ryan McMahon"/>
    <s v="Colorado Rockies"/>
    <x v="2"/>
    <x v="59"/>
  </r>
  <r>
    <s v="Dominic Smith"/>
    <s v="New York Mets"/>
    <x v="2"/>
    <x v="103"/>
  </r>
  <r>
    <s v="Daniel Vogelbach"/>
    <s v="Seattle Mariners"/>
    <x v="2"/>
    <x v="63"/>
  </r>
  <r>
    <s v="Garrett Cooper"/>
    <s v="Miami Marlins"/>
    <x v="2"/>
    <x v="64"/>
  </r>
  <r>
    <s v="Mike Trout"/>
    <s v="Los Angeles Angels"/>
    <x v="3"/>
    <x v="104"/>
  </r>
  <r>
    <s v="Yoenis Cespedes"/>
    <s v="New York Mets"/>
    <x v="3"/>
    <x v="105"/>
  </r>
  <r>
    <s v="Jason Heyward"/>
    <s v="Chicago Cubs"/>
    <x v="3"/>
    <x v="106"/>
  </r>
  <r>
    <s v="Giancarlo Stanton"/>
    <s v="New York Yankees"/>
    <x v="3"/>
    <x v="73"/>
  </r>
  <r>
    <s v="J.D. Martinez"/>
    <s v="Boston Red Sox"/>
    <x v="3"/>
    <x v="107"/>
  </r>
  <r>
    <s v="Jacoby Ellsbury"/>
    <s v="New York Yankees"/>
    <x v="3"/>
    <x v="108"/>
  </r>
  <r>
    <s v="Bryce Harper"/>
    <s v="Washington Nationals"/>
    <x v="3"/>
    <x v="77"/>
  </r>
  <r>
    <s v="Matt Kemp"/>
    <s v="Los Angeles Dodgers"/>
    <x v="3"/>
    <x v="109"/>
  </r>
  <r>
    <s v="Alex Gordon"/>
    <s v="Kansas City Royals"/>
    <x v="3"/>
    <x v="110"/>
  </r>
  <r>
    <s v="Shin-Soo Choo"/>
    <s v="Texas Rangers"/>
    <x v="3"/>
    <x v="2"/>
  </r>
  <r>
    <s v="Ryan Braun"/>
    <s v="Milwaukee Brewers"/>
    <x v="3"/>
    <x v="111"/>
  </r>
  <r>
    <s v="Hunter Pence"/>
    <s v="San Francisco Giants"/>
    <x v="3"/>
    <x v="112"/>
  </r>
  <r>
    <s v="Justin Upton"/>
    <s v="Los Angeles Angels"/>
    <x v="3"/>
    <x v="113"/>
  </r>
  <r>
    <s v="Adam Jones"/>
    <s v="Baltimore Orioles"/>
    <x v="3"/>
    <x v="114"/>
  </r>
  <r>
    <s v="Dexter Fowler"/>
    <s v="St. Louis Cardinals"/>
    <x v="3"/>
    <x v="115"/>
  </r>
  <r>
    <s v="Andrew McCutchen"/>
    <s v="San Francisco Giants"/>
    <x v="3"/>
    <x v="116"/>
  </r>
  <r>
    <s v="Lorenzo Cain"/>
    <s v="Milwaukee Brewers"/>
    <x v="3"/>
    <x v="117"/>
  </r>
  <r>
    <s v="Charlie Blackmon"/>
    <s v="Colorado Rockies"/>
    <x v="3"/>
    <x v="117"/>
  </r>
  <r>
    <s v="Josh Reddick"/>
    <s v="Houston Astros"/>
    <x v="3"/>
    <x v="84"/>
  </r>
  <r>
    <s v="Denard Span"/>
    <s v="Tampa Bay Rays"/>
    <x v="3"/>
    <x v="118"/>
  </r>
  <r>
    <s v="Brett Gardner"/>
    <s v="New York Yankees"/>
    <x v="3"/>
    <x v="85"/>
  </r>
  <r>
    <s v="George Springer"/>
    <s v="Houston Astros"/>
    <x v="3"/>
    <x v="85"/>
  </r>
  <r>
    <s v="Michael Brantley"/>
    <s v="Cleveland Indians"/>
    <x v="3"/>
    <x v="85"/>
  </r>
  <r>
    <s v="Dee Gordon"/>
    <s v="Seattle Mariners"/>
    <x v="3"/>
    <x v="69"/>
  </r>
  <r>
    <s v="Nick Markakis"/>
    <s v="Atlanta Braves"/>
    <x v="3"/>
    <x v="69"/>
  </r>
  <r>
    <s v="Jay Bruce"/>
    <s v="New York Mets"/>
    <x v="3"/>
    <x v="69"/>
  </r>
  <r>
    <s v="Khris Davis"/>
    <s v="Oakland Athletics"/>
    <x v="3"/>
    <x v="5"/>
  </r>
  <r>
    <s v="Mookie Betts"/>
    <s v="Boston Red Sox"/>
    <x v="3"/>
    <x v="5"/>
  </r>
  <r>
    <s v="Gerardo Parra"/>
    <s v="Colorado Rockies"/>
    <x v="3"/>
    <x v="119"/>
  </r>
  <r>
    <s v="Yasiel Puig"/>
    <s v="Los Angeles Dodgers"/>
    <x v="3"/>
    <x v="120"/>
  </r>
  <r>
    <s v="Marcell Ozuna"/>
    <s v="St. Louis Cardinals"/>
    <x v="3"/>
    <x v="121"/>
  </r>
  <r>
    <s v="Kole Calhoun"/>
    <s v="Los Angeles Angels"/>
    <x v="3"/>
    <x v="122"/>
  </r>
  <r>
    <s v="Starling Marte"/>
    <s v="Pittsburgh Pirates"/>
    <x v="3"/>
    <x v="123"/>
  </r>
  <r>
    <s v="A.J. Pollock"/>
    <s v="Arizona Diamondbacks"/>
    <x v="3"/>
    <x v="124"/>
  </r>
  <r>
    <s v="Christian Yelich"/>
    <s v="Milwaukee Brewers"/>
    <x v="3"/>
    <x v="125"/>
  </r>
  <r>
    <s v="Avisail Garcia"/>
    <s v="Chicago White Sox"/>
    <x v="3"/>
    <x v="11"/>
  </r>
  <r>
    <s v="Juan Lagares"/>
    <s v="New York Mets"/>
    <x v="3"/>
    <x v="12"/>
  </r>
  <r>
    <s v="Adam Eaton"/>
    <s v="Washington Nationals"/>
    <x v="3"/>
    <x v="126"/>
  </r>
  <r>
    <s v="Jackie Bradley Jr."/>
    <s v="Boston Red Sox"/>
    <x v="3"/>
    <x v="127"/>
  </r>
  <r>
    <s v="Kevin Kiermaier"/>
    <s v="Tampa Bay Rays"/>
    <x v="3"/>
    <x v="128"/>
  </r>
  <r>
    <s v="Nicholas Castellanos"/>
    <s v="Detroit Tigers"/>
    <x v="3"/>
    <x v="129"/>
  </r>
  <r>
    <s v="Matt Joyce"/>
    <s v="Oakland Athletics"/>
    <x v="3"/>
    <x v="130"/>
  </r>
  <r>
    <s v="Corey Dickerson"/>
    <s v="Pittsburgh Pirates"/>
    <x v="3"/>
    <x v="131"/>
  </r>
  <r>
    <s v="Lonnie Chisenhall"/>
    <s v="Cleveland Indians"/>
    <x v="3"/>
    <x v="132"/>
  </r>
  <r>
    <s v="Carlos Gonzalez"/>
    <s v="Colorado Rockies"/>
    <x v="3"/>
    <x v="133"/>
  </r>
  <r>
    <s v="Curtis Granderson"/>
    <s v="Toronto Blue Jays"/>
    <x v="3"/>
    <x v="133"/>
  </r>
  <r>
    <s v="Gregory Polanco"/>
    <s v="Pittsburgh Pirates"/>
    <x v="3"/>
    <x v="134"/>
  </r>
  <r>
    <s v="Ender Inciarte"/>
    <s v="Atlanta Braves"/>
    <x v="3"/>
    <x v="134"/>
  </r>
  <r>
    <s v="Wil Myers"/>
    <s v="San Diego Padres"/>
    <x v="3"/>
    <x v="135"/>
  </r>
  <r>
    <s v="Jorge Soler"/>
    <s v="Kansas City Royals"/>
    <x v="3"/>
    <x v="135"/>
  </r>
  <r>
    <s v="Billy Hamilton"/>
    <s v="Cincinnati Reds"/>
    <x v="3"/>
    <x v="136"/>
  </r>
  <r>
    <s v="Carlos Gomez"/>
    <s v="Tampa Bay Rays"/>
    <x v="3"/>
    <x v="15"/>
  </r>
  <r>
    <s v="Jarrod Dyson"/>
    <s v="Arizona Diamondbacks"/>
    <x v="3"/>
    <x v="137"/>
  </r>
  <r>
    <s v="Odubel Herrera"/>
    <s v="Philadelphia Phillies"/>
    <x v="3"/>
    <x v="138"/>
  </r>
  <r>
    <s v="Steven Souza Jr."/>
    <s v="Arizona Diamondbacks"/>
    <x v="3"/>
    <x v="138"/>
  </r>
  <r>
    <s v="David Peralta"/>
    <s v="Arizona Diamondbacks"/>
    <x v="3"/>
    <x v="139"/>
  </r>
  <r>
    <s v="Cameron Maybin"/>
    <s v="Miami Marlins"/>
    <x v="3"/>
    <x v="140"/>
  </r>
  <r>
    <s v="Kevin Pillar"/>
    <s v="Toronto Blue Jays"/>
    <x v="3"/>
    <x v="140"/>
  </r>
  <r>
    <s v="Howie Kendrick"/>
    <s v="Washington Nationals"/>
    <x v="3"/>
    <x v="141"/>
  </r>
  <r>
    <s v="Austin Jackson"/>
    <s v="San Francisco Giants"/>
    <x v="3"/>
    <x v="141"/>
  </r>
  <r>
    <s v="Colby Rasmus"/>
    <s v="Baltimore Orioles"/>
    <x v="3"/>
    <x v="141"/>
  </r>
  <r>
    <s v="Jon Jay"/>
    <s v="Kansas City Royals"/>
    <x v="3"/>
    <x v="141"/>
  </r>
  <r>
    <s v="Derek Dietrich"/>
    <s v="Miami Marlins"/>
    <x v="3"/>
    <x v="22"/>
  </r>
  <r>
    <s v="Aaron Hicks"/>
    <s v="New York Yankees"/>
    <x v="3"/>
    <x v="142"/>
  </r>
  <r>
    <s v="Brandon Guyer"/>
    <s v="Cleveland Indians"/>
    <x v="3"/>
    <x v="143"/>
  </r>
  <r>
    <s v="Joc Pederson"/>
    <s v="Los Angeles Dodgers"/>
    <x v="3"/>
    <x v="144"/>
  </r>
  <r>
    <s v="Randal Grichuk"/>
    <s v="Toronto Blue Jays"/>
    <x v="3"/>
    <x v="144"/>
  </r>
  <r>
    <s v="Michael A. Taylor"/>
    <s v="Washington Nationals"/>
    <x v="3"/>
    <x v="145"/>
  </r>
  <r>
    <s v="Chris Young"/>
    <s v="Los Angeles Angels"/>
    <x v="3"/>
    <x v="28"/>
  </r>
  <r>
    <s v="Robbie Grossman"/>
    <s v="Minnesota Twins"/>
    <x v="3"/>
    <x v="28"/>
  </r>
  <r>
    <s v="Jake Marisnick"/>
    <s v="Houston Astros"/>
    <x v="3"/>
    <x v="146"/>
  </r>
  <r>
    <s v="Leonys Martin"/>
    <s v="Detroit Tigers"/>
    <x v="3"/>
    <x v="147"/>
  </r>
  <r>
    <s v="Rajai Davis"/>
    <s v="Cleveland Indians"/>
    <x v="3"/>
    <x v="147"/>
  </r>
  <r>
    <s v="Enrique Hernandez"/>
    <s v="Los Angeles Dodgers"/>
    <x v="3"/>
    <x v="148"/>
  </r>
  <r>
    <s v="Stephen Piscotty"/>
    <s v="Oakland Athletics"/>
    <x v="3"/>
    <x v="149"/>
  </r>
  <r>
    <s v="Leury Garcia"/>
    <s v="Chicago White Sox"/>
    <x v="3"/>
    <x v="150"/>
  </r>
  <r>
    <s v="Braxton Lee"/>
    <s v="Miami Marlins"/>
    <x v="3"/>
    <x v="151"/>
  </r>
  <r>
    <s v="Gregor Blanco"/>
    <s v="San Francisco Giants"/>
    <x v="3"/>
    <x v="35"/>
  </r>
  <r>
    <s v="Peter Bourjos"/>
    <s v="Atlanta Braves"/>
    <x v="3"/>
    <x v="35"/>
  </r>
  <r>
    <s v="Matt Szczur"/>
    <s v="San Diego Padres"/>
    <x v="3"/>
    <x v="152"/>
  </r>
  <r>
    <s v="Craig Gentry"/>
    <s v="Baltimore Orioles"/>
    <x v="3"/>
    <x v="153"/>
  </r>
  <r>
    <s v="Ryan Rua"/>
    <s v="Texas Rangers"/>
    <x v="3"/>
    <x v="154"/>
  </r>
  <r>
    <s v="Guillermo Heredia"/>
    <s v="Seattle Mariners"/>
    <x v="3"/>
    <x v="155"/>
  </r>
  <r>
    <s v="Jake Smolinski"/>
    <s v="Oakland Athletics"/>
    <x v="3"/>
    <x v="156"/>
  </r>
  <r>
    <s v="Ichiro Suzuki"/>
    <s v="Seattle Mariners"/>
    <x v="3"/>
    <x v="157"/>
  </r>
  <r>
    <s v="Adam Duvall"/>
    <s v="Cincinnati Reds"/>
    <x v="3"/>
    <x v="158"/>
  </r>
  <r>
    <s v="Aaron Judge"/>
    <s v="New York Yankees"/>
    <x v="3"/>
    <x v="159"/>
  </r>
  <r>
    <s v="Andrew Benintendi"/>
    <s v="Boston Red Sox"/>
    <x v="3"/>
    <x v="160"/>
  </r>
  <r>
    <s v="Michael Conforto"/>
    <s v="New York Mets"/>
    <x v="3"/>
    <x v="161"/>
  </r>
  <r>
    <s v="Kyle Schwarber"/>
    <s v="Chicago Cubs"/>
    <x v="3"/>
    <x v="40"/>
  </r>
  <r>
    <s v="Eddie Rosario"/>
    <s v="Minnesota Twins"/>
    <x v="3"/>
    <x v="162"/>
  </r>
  <r>
    <s v="Pedro Florimon"/>
    <s v="Philadelphia Phillies"/>
    <x v="3"/>
    <x v="41"/>
  </r>
  <r>
    <s v="Max Kepler"/>
    <s v="Minnesota Twins"/>
    <x v="3"/>
    <x v="163"/>
  </r>
  <r>
    <s v="Ryan LaMarre"/>
    <s v="Minnesota Twins"/>
    <x v="3"/>
    <x v="97"/>
  </r>
  <r>
    <s v="Albert Almora Jr."/>
    <s v="Chicago Cubs"/>
    <x v="3"/>
    <x v="164"/>
  </r>
  <r>
    <s v="Byron Buxton"/>
    <s v="Minnesota Twins"/>
    <x v="3"/>
    <x v="42"/>
  </r>
  <r>
    <s v="Scott Schebler"/>
    <s v="Cincinnati Reds"/>
    <x v="3"/>
    <x v="42"/>
  </r>
  <r>
    <s v="Chris Taylor"/>
    <s v="Los Angeles Dodgers"/>
    <x v="3"/>
    <x v="43"/>
  </r>
  <r>
    <s v="Lane Adams"/>
    <s v="Atlanta Braves"/>
    <x v="3"/>
    <x v="43"/>
  </r>
  <r>
    <s v="Domingo Santana"/>
    <s v="Milwaukee Brewers"/>
    <x v="3"/>
    <x v="165"/>
  </r>
  <r>
    <s v="Adam Frazier"/>
    <s v="Pittsburgh Pirates"/>
    <x v="3"/>
    <x v="166"/>
  </r>
  <r>
    <s v="Tommy Pham"/>
    <s v="St. Louis Cardinals"/>
    <x v="3"/>
    <x v="167"/>
  </r>
  <r>
    <s v="Ian Happ"/>
    <s v="Chicago Cubs"/>
    <x v="3"/>
    <x v="70"/>
  </r>
  <r>
    <s v="Paulo Orlando"/>
    <s v="Kansas City Royals"/>
    <x v="3"/>
    <x v="168"/>
  </r>
  <r>
    <s v="Preston Tucker"/>
    <s v="Atlanta Braves"/>
    <x v="3"/>
    <x v="169"/>
  </r>
  <r>
    <s v="Tyler Naquin"/>
    <s v="Cleveland Indians"/>
    <x v="3"/>
    <x v="170"/>
  </r>
  <r>
    <s v="Nomar Mazara"/>
    <s v="Texas Rangers"/>
    <x v="3"/>
    <x v="171"/>
  </r>
  <r>
    <s v="Jorge Bonifacio"/>
    <s v="Kansas City Royals"/>
    <x v="3"/>
    <x v="172"/>
  </r>
  <r>
    <s v="Delino DeShields"/>
    <s v="Texas Rangers"/>
    <x v="3"/>
    <x v="173"/>
  </r>
  <r>
    <s v="Gorkys Hernandez"/>
    <s v="San Francisco Giants"/>
    <x v="3"/>
    <x v="173"/>
  </r>
  <r>
    <s v="Aaron Altherr"/>
    <s v="Philadelphia Phillies"/>
    <x v="3"/>
    <x v="174"/>
  </r>
  <r>
    <s v="Jose Martinez"/>
    <s v="St. Louis Cardinals"/>
    <x v="3"/>
    <x v="175"/>
  </r>
  <r>
    <s v="Mikie Mahtook"/>
    <s v="Detroit Tigers"/>
    <x v="3"/>
    <x v="175"/>
  </r>
  <r>
    <s v="Mitch Haniger"/>
    <s v="Seattle Mariners"/>
    <x v="3"/>
    <x v="176"/>
  </r>
  <r>
    <s v="Clint Frazier"/>
    <s v="New York Yankees"/>
    <x v="3"/>
    <x v="100"/>
  </r>
  <r>
    <s v="Ben Gamel"/>
    <s v="Seattle Mariners"/>
    <x v="3"/>
    <x v="177"/>
  </r>
  <r>
    <s v="Manuel Margot"/>
    <s v="San Diego Padres"/>
    <x v="3"/>
    <x v="178"/>
  </r>
  <r>
    <s v="Trey Mancini"/>
    <s v="Baltimore Orioles"/>
    <x v="3"/>
    <x v="179"/>
  </r>
  <r>
    <s v="Jose Pirela"/>
    <s v="San Diego Padres"/>
    <x v="3"/>
    <x v="180"/>
  </r>
  <r>
    <s v="Brandon Nimmo"/>
    <s v="New York Mets"/>
    <x v="3"/>
    <x v="181"/>
  </r>
  <r>
    <s v="Derek Fisher"/>
    <s v="Houston Astros"/>
    <x v="3"/>
    <x v="182"/>
  </r>
  <r>
    <s v="Brian Goodwin"/>
    <s v="Washington Nationals"/>
    <x v="3"/>
    <x v="183"/>
  </r>
  <r>
    <s v="Hunter Renfroe"/>
    <s v="San Diego Padres"/>
    <x v="3"/>
    <x v="184"/>
  </r>
  <r>
    <s v="Mallex Smith"/>
    <s v="Tampa Bay Rays"/>
    <x v="3"/>
    <x v="185"/>
  </r>
  <r>
    <s v="Nick Williams"/>
    <s v="Philadelphia Phillies"/>
    <x v="3"/>
    <x v="185"/>
  </r>
  <r>
    <s v="Nicky Delmonico"/>
    <s v="Chicago White Sox"/>
    <x v="3"/>
    <x v="185"/>
  </r>
  <r>
    <s v="Rhys Hoskins"/>
    <s v="Philadelphia Phillies"/>
    <x v="3"/>
    <x v="186"/>
  </r>
  <r>
    <s v="Adam Engel"/>
    <s v="Chicago White Sox"/>
    <x v="3"/>
    <x v="187"/>
  </r>
  <r>
    <s v="Dalton Pompey"/>
    <s v="Toronto Blue Jays"/>
    <x v="3"/>
    <x v="187"/>
  </r>
  <r>
    <s v="Alex Dickerson"/>
    <s v="San Diego Padres"/>
    <x v="3"/>
    <x v="188"/>
  </r>
  <r>
    <s v="Tyler Wade"/>
    <s v="New York Yankees"/>
    <x v="3"/>
    <x v="54"/>
  </r>
  <r>
    <s v="Bradley Zimmer"/>
    <s v="Cleveland Indians"/>
    <x v="3"/>
    <x v="189"/>
  </r>
  <r>
    <s v="JaCoby Jones"/>
    <s v="Detroit Tigers"/>
    <x v="3"/>
    <x v="190"/>
  </r>
  <r>
    <s v="Drew Robinson"/>
    <s v="Texas Rangers"/>
    <x v="3"/>
    <x v="191"/>
  </r>
  <r>
    <s v="Boog Powell"/>
    <s v="Oakland Athletics"/>
    <x v="3"/>
    <x v="58"/>
  </r>
  <r>
    <s v="Mike Tauchman"/>
    <s v="Colorado Rockies"/>
    <x v="3"/>
    <x v="59"/>
  </r>
  <r>
    <s v="Anthony Santander"/>
    <s v="Baltimore Orioles"/>
    <x v="3"/>
    <x v="60"/>
  </r>
  <r>
    <s v="Franchy Cordero"/>
    <s v="San Diego Padres"/>
    <x v="3"/>
    <x v="60"/>
  </r>
  <r>
    <s v="Bubba Starling"/>
    <s v="Kansas City Royals"/>
    <x v="3"/>
    <x v="192"/>
  </r>
  <r>
    <s v="Anthony Alford"/>
    <s v="Toronto Blue Jays"/>
    <x v="3"/>
    <x v="193"/>
  </r>
  <r>
    <s v="Carlos Tocci"/>
    <s v="Texas Rangers"/>
    <x v="3"/>
    <x v="64"/>
  </r>
  <r>
    <s v="Jesse Winker"/>
    <s v="Cincinnati Reds"/>
    <x v="3"/>
    <x v="64"/>
  </r>
  <r>
    <s v="Lewis Brinson"/>
    <s v="Miami Marlins"/>
    <x v="3"/>
    <x v="64"/>
  </r>
  <r>
    <s v="Phillip Ervin"/>
    <s v="Cincinnati Reds"/>
    <x v="3"/>
    <x v="64"/>
  </r>
  <r>
    <s v="Renato Nunez"/>
    <s v="Oakland Athletics"/>
    <x v="3"/>
    <x v="64"/>
  </r>
  <r>
    <s v="Victor Reyes"/>
    <s v="Detroit Tigers"/>
    <x v="3"/>
    <x v="64"/>
  </r>
  <r>
    <s v="Clayton Kershaw"/>
    <s v="Los Angeles Dodgers"/>
    <x v="4"/>
    <x v="194"/>
  </r>
  <r>
    <s v="Zack Greinke"/>
    <s v="Arizona Diamondbacks"/>
    <x v="4"/>
    <x v="195"/>
  </r>
  <r>
    <s v="David Price"/>
    <s v="Boston Red Sox"/>
    <x v="4"/>
    <x v="71"/>
  </r>
  <r>
    <s v="Jake Arrieta"/>
    <s v="Philadelphia Phillies"/>
    <x v="4"/>
    <x v="71"/>
  </r>
  <r>
    <s v="Justin Verlander"/>
    <s v="Houston Astros"/>
    <x v="4"/>
    <x v="196"/>
  </r>
  <r>
    <s v="Jon Lester"/>
    <s v="Chicago Cubs"/>
    <x v="4"/>
    <x v="197"/>
  </r>
  <r>
    <s v="Felix Hernandez"/>
    <s v="Seattle Mariners"/>
    <x v="4"/>
    <x v="198"/>
  </r>
  <r>
    <s v="Yu Darvish"/>
    <s v="Chicago Cubs"/>
    <x v="4"/>
    <x v="73"/>
  </r>
  <r>
    <s v="Jordan Zimmermann"/>
    <s v="Detroit Tigers"/>
    <x v="4"/>
    <x v="199"/>
  </r>
  <r>
    <s v="Johnny Cueto"/>
    <s v="San Francisco Giants"/>
    <x v="4"/>
    <x v="200"/>
  </r>
  <r>
    <s v="Cole Hamels"/>
    <s v="Texas Rangers"/>
    <x v="4"/>
    <x v="201"/>
  </r>
  <r>
    <s v="Max Scherzer"/>
    <s v="Washington Nationals"/>
    <x v="4"/>
    <x v="202"/>
  </r>
  <r>
    <s v="Masahiro Tanaka"/>
    <s v="New York Yankees"/>
    <x v="4"/>
    <x v="1"/>
  </r>
  <r>
    <s v="James Shields"/>
    <s v="Chicago White Sox"/>
    <x v="4"/>
    <x v="203"/>
  </r>
  <r>
    <s v="Rick Porcello"/>
    <s v="Boston Red Sox"/>
    <x v="4"/>
    <x v="204"/>
  </r>
  <r>
    <s v="Homer Bailey"/>
    <s v="Cincinnati Reds"/>
    <x v="4"/>
    <x v="110"/>
  </r>
  <r>
    <s v="Jeff Samardzija"/>
    <s v="San Francisco Giants"/>
    <x v="4"/>
    <x v="205"/>
  </r>
  <r>
    <s v="Adam Wainwright"/>
    <s v="St. Louis Cardinals"/>
    <x v="4"/>
    <x v="206"/>
  </r>
  <r>
    <s v="Mike Leake"/>
    <s v="Seattle Mariners"/>
    <x v="4"/>
    <x v="66"/>
  </r>
  <r>
    <s v="Aroldis Chapman"/>
    <s v="New York Yankees"/>
    <x v="4"/>
    <x v="81"/>
  </r>
  <r>
    <s v="Rich Hill"/>
    <s v="Los Angeles Dodgers"/>
    <x v="4"/>
    <x v="207"/>
  </r>
  <r>
    <s v="Stephen Strasburg"/>
    <s v="Washington Nationals"/>
    <x v="4"/>
    <x v="208"/>
  </r>
  <r>
    <s v="Wade Davis"/>
    <s v="Colorado Rockies"/>
    <x v="4"/>
    <x v="209"/>
  </r>
  <r>
    <s v="Ian Kennedy"/>
    <s v="Kansas City Royals"/>
    <x v="4"/>
    <x v="210"/>
  </r>
  <r>
    <s v="Mark Melancon"/>
    <s v="San Francisco Giants"/>
    <x v="4"/>
    <x v="211"/>
  </r>
  <r>
    <s v="Danny Duffy"/>
    <s v="Kansas City Royals"/>
    <x v="4"/>
    <x v="117"/>
  </r>
  <r>
    <s v="Alex Cobb"/>
    <s v="Baltimore Orioles"/>
    <x v="4"/>
    <x v="117"/>
  </r>
  <r>
    <s v="Craig Kimbrel"/>
    <s v="Boston Red Sox"/>
    <x v="4"/>
    <x v="212"/>
  </r>
  <r>
    <s v="Ervin Santana"/>
    <s v="Minnesota Twins"/>
    <x v="4"/>
    <x v="213"/>
  </r>
  <r>
    <s v="Phil Hughes"/>
    <s v="Minnesota Twins"/>
    <x v="4"/>
    <x v="214"/>
  </r>
  <r>
    <s v="Dallas Keuchel"/>
    <s v="Houston Astros"/>
    <x v="4"/>
    <x v="214"/>
  </r>
  <r>
    <s v="David Robertson"/>
    <s v="New York Yankees"/>
    <x v="4"/>
    <x v="84"/>
  </r>
  <r>
    <s v="J.A. Happ"/>
    <s v="Toronto Blue Jays"/>
    <x v="4"/>
    <x v="84"/>
  </r>
  <r>
    <s v="Marco Estrada"/>
    <s v="Toronto Blue Jays"/>
    <x v="4"/>
    <x v="84"/>
  </r>
  <r>
    <s v="Tyler Chatwood"/>
    <s v="Chicago Cubs"/>
    <x v="4"/>
    <x v="215"/>
  </r>
  <r>
    <s v="Chris Sale"/>
    <s v="Boston Red Sox"/>
    <x v="4"/>
    <x v="215"/>
  </r>
  <r>
    <s v="Gio Gonzalez"/>
    <s v="Washington Nationals"/>
    <x v="4"/>
    <x v="85"/>
  </r>
  <r>
    <s v="Lance Lynn"/>
    <s v="Minnesota Twins"/>
    <x v="4"/>
    <x v="85"/>
  </r>
  <r>
    <s v="Madison Bumgarner"/>
    <s v="San Francisco Giants"/>
    <x v="4"/>
    <x v="85"/>
  </r>
  <r>
    <s v="Zach Britton"/>
    <s v="Baltimore Orioles"/>
    <x v="4"/>
    <x v="85"/>
  </r>
  <r>
    <s v="Carlos Martinez"/>
    <s v="St. Louis Cardinals"/>
    <x v="4"/>
    <x v="216"/>
  </r>
  <r>
    <s v="Brandon McCarthy"/>
    <s v="Atlanta Braves"/>
    <x v="4"/>
    <x v="217"/>
  </r>
  <r>
    <s v="Kenley Jansen"/>
    <s v="Los Angeles Dodgers"/>
    <x v="4"/>
    <x v="218"/>
  </r>
  <r>
    <s v="Corey Kluber"/>
    <s v="Cleveland Indians"/>
    <x v="4"/>
    <x v="219"/>
  </r>
  <r>
    <s v="Cody Allen"/>
    <s v="Cleveland Indians"/>
    <x v="4"/>
    <x v="220"/>
  </r>
  <r>
    <s v="Brandon Morrow"/>
    <s v="Chicago Cubs"/>
    <x v="4"/>
    <x v="5"/>
  </r>
  <r>
    <s v="Wei-Yin Chen"/>
    <s v="Miami Marlins"/>
    <x v="4"/>
    <x v="119"/>
  </r>
  <r>
    <s v="Jason Hammel"/>
    <s v="Kansas City Royals"/>
    <x v="4"/>
    <x v="119"/>
  </r>
  <r>
    <s v="CC Sabathia"/>
    <s v="New York Yankees"/>
    <x v="4"/>
    <x v="119"/>
  </r>
  <r>
    <s v="Jaime Garcia"/>
    <s v="Toronto Blue Jays"/>
    <x v="4"/>
    <x v="119"/>
  </r>
  <r>
    <s v="Joakim Soria"/>
    <s v="Chicago White Sox"/>
    <x v="4"/>
    <x v="221"/>
  </r>
  <r>
    <s v="Matt Moore"/>
    <s v="Texas Rangers"/>
    <x v="4"/>
    <x v="222"/>
  </r>
  <r>
    <s v="AJ Ramos"/>
    <s v="New York Mets"/>
    <x v="4"/>
    <x v="223"/>
  </r>
  <r>
    <s v="Ivan Nova"/>
    <s v="Pittsburgh Pirates"/>
    <x v="4"/>
    <x v="224"/>
  </r>
  <r>
    <s v="Andrew Miller"/>
    <s v="Cleveland Indians"/>
    <x v="4"/>
    <x v="121"/>
  </r>
  <r>
    <s v="Tommy Hunter"/>
    <s v="Philadelphia Phillies"/>
    <x v="4"/>
    <x v="121"/>
  </r>
  <r>
    <s v="Brad Ziegler"/>
    <s v="Miami Marlins"/>
    <x v="4"/>
    <x v="121"/>
  </r>
  <r>
    <s v="Darren O'Day"/>
    <s v="Baltimore Orioles"/>
    <x v="4"/>
    <x v="225"/>
  </r>
  <r>
    <s v="Jose Quintana"/>
    <s v="Chicago Cubs"/>
    <x v="4"/>
    <x v="226"/>
  </r>
  <r>
    <s v="Carlos Carrasco"/>
    <s v="Cleveland Indians"/>
    <x v="4"/>
    <x v="227"/>
  </r>
  <r>
    <s v="Jhoulys Chacin"/>
    <s v="Milwaukee Brewers"/>
    <x v="4"/>
    <x v="227"/>
  </r>
  <r>
    <s v="Drew Pomeranz"/>
    <s v="Boston Red Sox"/>
    <x v="4"/>
    <x v="7"/>
  </r>
  <r>
    <s v="Mike Minor"/>
    <s v="Texas Rangers"/>
    <x v="4"/>
    <x v="228"/>
  </r>
  <r>
    <s v="Addison Reed"/>
    <s v="Minnesota Twins"/>
    <x v="4"/>
    <x v="87"/>
  </r>
  <r>
    <s v="Julio Teheran"/>
    <s v="Atlanta Braves"/>
    <x v="4"/>
    <x v="123"/>
  </r>
  <r>
    <s v="Bryan Shaw"/>
    <s v="Colorado Rockies"/>
    <x v="4"/>
    <x v="123"/>
  </r>
  <r>
    <s v="Pat Neshek"/>
    <s v="Philadelphia Phillies"/>
    <x v="4"/>
    <x v="229"/>
  </r>
  <r>
    <s v="Kelvin Herrera"/>
    <s v="Kansas City Royals"/>
    <x v="4"/>
    <x v="230"/>
  </r>
  <r>
    <s v="Jeurys Familia"/>
    <s v="New York Mets"/>
    <x v="4"/>
    <x v="231"/>
  </r>
  <r>
    <s v="Hyun-Jin Ryu"/>
    <s v="Los Angeles Dodgers"/>
    <x v="4"/>
    <x v="232"/>
  </r>
  <r>
    <s v="Brett Cecil"/>
    <s v="St. Louis Cardinals"/>
    <x v="4"/>
    <x v="124"/>
  </r>
  <r>
    <s v="Juan Nicasio"/>
    <s v="Seattle Mariners"/>
    <x v="4"/>
    <x v="124"/>
  </r>
  <r>
    <s v="Ryan Madson"/>
    <s v="Washington Nationals"/>
    <x v="4"/>
    <x v="233"/>
  </r>
  <r>
    <s v="Jake McGee"/>
    <s v="Colorado Rockies"/>
    <x v="4"/>
    <x v="234"/>
  </r>
  <r>
    <s v="Miles Mikolas"/>
    <s v="St. Louis Cardinals"/>
    <x v="4"/>
    <x v="10"/>
  </r>
  <r>
    <s v="Patrick Corbin"/>
    <s v="Arizona Diamondbacks"/>
    <x v="4"/>
    <x v="10"/>
  </r>
  <r>
    <s v="Jacob deGrom"/>
    <s v="New York Mets"/>
    <x v="4"/>
    <x v="235"/>
  </r>
  <r>
    <s v="Mike Dunn"/>
    <s v="Colorado Rockies"/>
    <x v="4"/>
    <x v="236"/>
  </r>
  <r>
    <s v="Garrett Richards"/>
    <s v="Los Angeles Angels"/>
    <x v="4"/>
    <x v="237"/>
  </r>
  <r>
    <s v="Jason Vargas"/>
    <s v="New York Mets"/>
    <x v="4"/>
    <x v="125"/>
  </r>
  <r>
    <s v="Joe Smith"/>
    <s v="Houston Astros"/>
    <x v="4"/>
    <x v="125"/>
  </r>
  <r>
    <s v="Charlie Morton"/>
    <s v="Houston Astros"/>
    <x v="4"/>
    <x v="125"/>
  </r>
  <r>
    <s v="Junichi Tazawa"/>
    <s v="Miami Marlins"/>
    <x v="4"/>
    <x v="125"/>
  </r>
  <r>
    <s v="Adam Ottavino"/>
    <s v="Colorado Rockies"/>
    <x v="4"/>
    <x v="125"/>
  </r>
  <r>
    <s v="Jerry Blevins"/>
    <s v="New York Mets"/>
    <x v="4"/>
    <x v="125"/>
  </r>
  <r>
    <s v="Gerrit Cole"/>
    <s v="Houston Astros"/>
    <x v="4"/>
    <x v="238"/>
  </r>
  <r>
    <s v="Trevor Bauer"/>
    <s v="Cleveland Indians"/>
    <x v="4"/>
    <x v="239"/>
  </r>
  <r>
    <s v="Steve Cishek"/>
    <s v="Chicago Cubs"/>
    <x v="4"/>
    <x v="12"/>
  </r>
  <r>
    <s v="Marcus Stroman"/>
    <s v="Toronto Blue Jays"/>
    <x v="4"/>
    <x v="12"/>
  </r>
  <r>
    <s v="Sonny Gray"/>
    <s v="New York Yankees"/>
    <x v="4"/>
    <x v="12"/>
  </r>
  <r>
    <s v="Tanner Roark"/>
    <s v="Washington Nationals"/>
    <x v="4"/>
    <x v="240"/>
  </r>
  <r>
    <s v="Chris Archer"/>
    <s v="Tampa Bay Rays"/>
    <x v="4"/>
    <x v="241"/>
  </r>
  <r>
    <s v="Andrew Cashner"/>
    <s v="Baltimore Orioles"/>
    <x v="4"/>
    <x v="242"/>
  </r>
  <r>
    <s v="Jake Odorizzi"/>
    <s v="Minnesota Twins"/>
    <x v="4"/>
    <x v="126"/>
  </r>
  <r>
    <s v="Tony Sipp"/>
    <s v="Houston Astros"/>
    <x v="4"/>
    <x v="130"/>
  </r>
  <r>
    <s v="Santiago Casilla"/>
    <s v="Oakland Athletics"/>
    <x v="4"/>
    <x v="130"/>
  </r>
  <r>
    <s v="Alex Wood"/>
    <s v="Los Angeles Dodgers"/>
    <x v="4"/>
    <x v="130"/>
  </r>
  <r>
    <s v="Martin Perez"/>
    <s v="Texas Rangers"/>
    <x v="4"/>
    <x v="130"/>
  </r>
  <r>
    <s v="Mike Fiers"/>
    <s v="Detroit Tigers"/>
    <x v="4"/>
    <x v="130"/>
  </r>
  <r>
    <s v="Pedro Strop"/>
    <s v="Chicago Cubs"/>
    <x v="4"/>
    <x v="243"/>
  </r>
  <r>
    <s v="Matt Harvey"/>
    <s v="New York Mets"/>
    <x v="4"/>
    <x v="244"/>
  </r>
  <r>
    <s v="Kevin Gausman"/>
    <s v="Baltimore Orioles"/>
    <x v="4"/>
    <x v="245"/>
  </r>
  <r>
    <s v="David Phelps"/>
    <s v="Seattle Mariners"/>
    <x v="4"/>
    <x v="246"/>
  </r>
  <r>
    <s v="Shawn Kelley"/>
    <s v="Washington Nationals"/>
    <x v="4"/>
    <x v="247"/>
  </r>
  <r>
    <s v="Anthony Swarzak"/>
    <s v="New York Mets"/>
    <x v="4"/>
    <x v="247"/>
  </r>
  <r>
    <s v="Luke Gregerson"/>
    <s v="St. Louis Cardinals"/>
    <x v="4"/>
    <x v="247"/>
  </r>
  <r>
    <s v="Marc Rzepczynski"/>
    <s v="Seattle Mariners"/>
    <x v="4"/>
    <x v="247"/>
  </r>
  <r>
    <s v="Alex Colome"/>
    <s v="Tampa Bay Rays"/>
    <x v="4"/>
    <x v="248"/>
  </r>
  <r>
    <s v="Michael Wacha"/>
    <s v="St. Louis Cardinals"/>
    <x v="4"/>
    <x v="248"/>
  </r>
  <r>
    <s v="Roberto Osuna"/>
    <s v="Toronto Blue Jays"/>
    <x v="4"/>
    <x v="248"/>
  </r>
  <r>
    <s v="Raisel Iglesias"/>
    <s v="Cincinnati Reds"/>
    <x v="4"/>
    <x v="249"/>
  </r>
  <r>
    <s v="Brad Brach"/>
    <s v="Baltimore Orioles"/>
    <x v="4"/>
    <x v="250"/>
  </r>
  <r>
    <s v="Dellin Betances"/>
    <s v="New York Yankees"/>
    <x v="4"/>
    <x v="251"/>
  </r>
  <r>
    <s v="Chase Anderson"/>
    <s v="Milwaukee Brewers"/>
    <x v="4"/>
    <x v="133"/>
  </r>
  <r>
    <s v="Jim Johnson"/>
    <s v="Los Angeles Angels"/>
    <x v="4"/>
    <x v="133"/>
  </r>
  <r>
    <s v="Brandon Kintzler"/>
    <s v="Washington Nationals"/>
    <x v="4"/>
    <x v="133"/>
  </r>
  <r>
    <s v="Collin McHugh"/>
    <s v="Houston Astros"/>
    <x v="4"/>
    <x v="133"/>
  </r>
  <r>
    <s v="Danny Salazar"/>
    <s v="Cleveland Indians"/>
    <x v="4"/>
    <x v="133"/>
  </r>
  <r>
    <s v="James Paxton"/>
    <s v="Seattle Mariners"/>
    <x v="4"/>
    <x v="252"/>
  </r>
  <r>
    <s v="Shelby Miller"/>
    <s v="Arizona Diamondbacks"/>
    <x v="4"/>
    <x v="252"/>
  </r>
  <r>
    <s v="Taijuan Walker"/>
    <s v="Arizona Diamondbacks"/>
    <x v="4"/>
    <x v="253"/>
  </r>
  <r>
    <s v="Miguel Gonzalez"/>
    <s v="Chicago White Sox"/>
    <x v="4"/>
    <x v="254"/>
  </r>
  <r>
    <s v="Ken Giles"/>
    <s v="Houston Astros"/>
    <x v="4"/>
    <x v="136"/>
  </r>
  <r>
    <s v="Fernando Rodney"/>
    <s v="Minnesota Twins"/>
    <x v="4"/>
    <x v="255"/>
  </r>
  <r>
    <s v="Sean Doolittle"/>
    <s v="Washington Nationals"/>
    <x v="4"/>
    <x v="256"/>
  </r>
  <r>
    <s v="Sam Dyson"/>
    <s v="San Francisco Giants"/>
    <x v="4"/>
    <x v="257"/>
  </r>
  <r>
    <s v="Brad Hand"/>
    <s v="San Diego Padres"/>
    <x v="4"/>
    <x v="258"/>
  </r>
  <r>
    <s v="Justin Wilson"/>
    <s v="Chicago Cubs"/>
    <x v="4"/>
    <x v="93"/>
  </r>
  <r>
    <s v="Erasmo Ramirez"/>
    <s v="Seattle Mariners"/>
    <x v="4"/>
    <x v="259"/>
  </r>
  <r>
    <s v="Kyle Gibson"/>
    <s v="Minnesota Twins"/>
    <x v="4"/>
    <x v="259"/>
  </r>
  <r>
    <s v="Kyle Hendricks"/>
    <s v="Chicago Cubs"/>
    <x v="4"/>
    <x v="260"/>
  </r>
  <r>
    <s v="Matt Shoemaker"/>
    <s v="Los Angeles Angels"/>
    <x v="4"/>
    <x v="261"/>
  </r>
  <r>
    <s v="Yusmeiro Petit"/>
    <s v="Oakland Athletics"/>
    <x v="4"/>
    <x v="15"/>
  </r>
  <r>
    <s v="Hector Rondon"/>
    <s v="Houston Astros"/>
    <x v="4"/>
    <x v="15"/>
  </r>
  <r>
    <s v="Doug Fister"/>
    <s v="Texas Rangers"/>
    <x v="4"/>
    <x v="15"/>
  </r>
  <r>
    <s v="Francisco Liriano"/>
    <s v="Detroit Tigers"/>
    <x v="4"/>
    <x v="15"/>
  </r>
  <r>
    <s v="Nate Jones"/>
    <s v="Chicago White Sox"/>
    <x v="4"/>
    <x v="262"/>
  </r>
  <r>
    <s v="Robbie Ray"/>
    <s v="Arizona Diamondbacks"/>
    <x v="4"/>
    <x v="262"/>
  </r>
  <r>
    <s v="Joe Kelly"/>
    <s v="Boston Red Sox"/>
    <x v="4"/>
    <x v="263"/>
  </r>
  <r>
    <s v="Jimmy Nelson"/>
    <s v="Milwaukee Brewers"/>
    <x v="4"/>
    <x v="264"/>
  </r>
  <r>
    <s v="Corey Knebel"/>
    <s v="Milwaukee Brewers"/>
    <x v="4"/>
    <x v="265"/>
  </r>
  <r>
    <s v="Brian Duensing"/>
    <s v="Chicago Cubs"/>
    <x v="4"/>
    <x v="18"/>
  </r>
  <r>
    <s v="Arodys Vizcaino"/>
    <s v="Atlanta Braves"/>
    <x v="4"/>
    <x v="94"/>
  </r>
  <r>
    <s v="Dan Straily"/>
    <s v="Miami Marlins"/>
    <x v="4"/>
    <x v="266"/>
  </r>
  <r>
    <s v="Adam Warren"/>
    <s v="New York Yankees"/>
    <x v="4"/>
    <x v="267"/>
  </r>
  <r>
    <s v="Felipe Rivero"/>
    <s v="Pittsburgh Pirates"/>
    <x v="4"/>
    <x v="140"/>
  </r>
  <r>
    <s v="Tony Watson"/>
    <s v="San Francisco Giants"/>
    <x v="4"/>
    <x v="140"/>
  </r>
  <r>
    <s v="Kenta Maeda"/>
    <s v="Los Angeles Dodgers"/>
    <x v="4"/>
    <x v="268"/>
  </r>
  <r>
    <s v="Drew Smyly"/>
    <s v="Chicago Cubs"/>
    <x v="4"/>
    <x v="141"/>
  </r>
  <r>
    <s v="Clayton Richard"/>
    <s v="San Diego Padres"/>
    <x v="4"/>
    <x v="141"/>
  </r>
  <r>
    <s v="Bud Norris"/>
    <s v="St. Louis Cardinals"/>
    <x v="4"/>
    <x v="141"/>
  </r>
  <r>
    <s v="Chris Tillman"/>
    <s v="Baltimore Orioles"/>
    <x v="4"/>
    <x v="141"/>
  </r>
  <r>
    <s v="Drew Hutchison"/>
    <s v="Philadelphia Phillies"/>
    <x v="4"/>
    <x v="141"/>
  </r>
  <r>
    <s v="Josh Tomlin"/>
    <s v="Cleveland Indians"/>
    <x v="4"/>
    <x v="141"/>
  </r>
  <r>
    <s v="Noah Syndergaard"/>
    <s v="New York Mets"/>
    <x v="4"/>
    <x v="21"/>
  </r>
  <r>
    <s v="Brandon Maurer"/>
    <s v="Kansas City Royals"/>
    <x v="4"/>
    <x v="269"/>
  </r>
  <r>
    <s v="Shohei Ohtani"/>
    <s v="Los Angeles Angels"/>
    <x v="4"/>
    <x v="270"/>
  </r>
  <r>
    <s v="Will Harris"/>
    <s v="Houston Astros"/>
    <x v="4"/>
    <x v="23"/>
  </r>
  <r>
    <s v="Yoshihisa Hirano"/>
    <s v="Arizona Diamondbacks"/>
    <x v="4"/>
    <x v="143"/>
  </r>
  <r>
    <s v="Nick Vincent"/>
    <s v="Seattle Mariners"/>
    <x v="4"/>
    <x v="143"/>
  </r>
  <r>
    <s v="George Kontos"/>
    <s v="Pittsburgh Pirates"/>
    <x v="4"/>
    <x v="271"/>
  </r>
  <r>
    <s v="Jake Diekman"/>
    <s v="Texas Rangers"/>
    <x v="4"/>
    <x v="272"/>
  </r>
  <r>
    <s v="Aaron Sanchez"/>
    <s v="Toronto Blue Jays"/>
    <x v="4"/>
    <x v="273"/>
  </r>
  <r>
    <s v="David Hernandez"/>
    <s v="Cincinnati Reds"/>
    <x v="4"/>
    <x v="24"/>
  </r>
  <r>
    <s v="Matt Albers"/>
    <s v="Milwaukee Brewers"/>
    <x v="4"/>
    <x v="24"/>
  </r>
  <r>
    <s v="Boone Logan"/>
    <s v="Milwaukee Brewers"/>
    <x v="4"/>
    <x v="24"/>
  </r>
  <r>
    <s v="Sergio Romo"/>
    <s v="Tampa Bay Rays"/>
    <x v="4"/>
    <x v="24"/>
  </r>
  <r>
    <s v="Will Smith"/>
    <s v="San Francisco Giants"/>
    <x v="4"/>
    <x v="24"/>
  </r>
  <r>
    <s v="Lance McCullers Jr."/>
    <s v="Houston Astros"/>
    <x v="4"/>
    <x v="274"/>
  </r>
  <r>
    <s v="Luis Avilan"/>
    <s v="Chicago White Sox"/>
    <x v="4"/>
    <x v="274"/>
  </r>
  <r>
    <s v="Zach McAllister"/>
    <s v="Cleveland Indians"/>
    <x v="4"/>
    <x v="274"/>
  </r>
  <r>
    <s v="Brad Peacock"/>
    <s v="Houston Astros"/>
    <x v="4"/>
    <x v="275"/>
  </r>
  <r>
    <s v="Eduardo Rodriguez"/>
    <s v="Boston Red Sox"/>
    <x v="4"/>
    <x v="25"/>
  </r>
  <r>
    <s v="Kendall Graveman"/>
    <s v="Oakland Athletics"/>
    <x v="4"/>
    <x v="276"/>
  </r>
  <r>
    <s v="Carlos Rodon"/>
    <s v="Chicago White Sox"/>
    <x v="4"/>
    <x v="26"/>
  </r>
  <r>
    <s v="Tony Cingrani"/>
    <s v="Los Angeles Dodgers"/>
    <x v="4"/>
    <x v="26"/>
  </r>
  <r>
    <s v="Craig Stammen"/>
    <s v="San Diego Padres"/>
    <x v="4"/>
    <x v="27"/>
  </r>
  <r>
    <s v="Jorge De La Rosa"/>
    <s v="Arizona Diamondbacks"/>
    <x v="4"/>
    <x v="27"/>
  </r>
  <r>
    <s v="Randall Delgado"/>
    <s v="Arizona Diamondbacks"/>
    <x v="4"/>
    <x v="27"/>
  </r>
  <r>
    <s v="Josh Fields"/>
    <s v="Los Angeles Dodgers"/>
    <x v="4"/>
    <x v="277"/>
  </r>
  <r>
    <s v="Mike Foltynewicz"/>
    <s v="Atlanta Braves"/>
    <x v="4"/>
    <x v="277"/>
  </r>
  <r>
    <s v="Dominic Leone"/>
    <s v="St. Louis Cardinals"/>
    <x v="4"/>
    <x v="278"/>
  </r>
  <r>
    <s v="Blake Treinen"/>
    <s v="Oakland Athletics"/>
    <x v="4"/>
    <x v="279"/>
  </r>
  <r>
    <s v="Chris Hatcher"/>
    <s v="Oakland Athletics"/>
    <x v="4"/>
    <x v="279"/>
  </r>
  <r>
    <s v="Zach Duke"/>
    <s v="Minnesota Twins"/>
    <x v="4"/>
    <x v="279"/>
  </r>
  <r>
    <s v="Jared Hughes"/>
    <s v="Cincinnati Reds"/>
    <x v="4"/>
    <x v="280"/>
  </r>
  <r>
    <s v="Tyler Thornburg"/>
    <s v="Boston Red Sox"/>
    <x v="4"/>
    <x v="281"/>
  </r>
  <r>
    <s v="Michael Pineda"/>
    <s v="Minnesota Twins"/>
    <x v="4"/>
    <x v="28"/>
  </r>
  <r>
    <s v="Chad Bettis"/>
    <s v="Colorado Rockies"/>
    <x v="4"/>
    <x v="28"/>
  </r>
  <r>
    <s v="Hector Santiago"/>
    <s v="Chicago White Sox"/>
    <x v="4"/>
    <x v="28"/>
  </r>
  <r>
    <s v="Jacob Turner"/>
    <s v="Miami Marlins"/>
    <x v="4"/>
    <x v="28"/>
  </r>
  <r>
    <s v="Nathan Eovaldi"/>
    <s v="Tampa Bay Rays"/>
    <x v="4"/>
    <x v="28"/>
  </r>
  <r>
    <s v="Seung Hwan Oh"/>
    <s v="Toronto Blue Jays"/>
    <x v="4"/>
    <x v="28"/>
  </r>
  <r>
    <s v="Tom Koehler"/>
    <s v="Los Angeles Dodgers"/>
    <x v="4"/>
    <x v="28"/>
  </r>
  <r>
    <s v="Shane Greene"/>
    <s v="Detroit Tigers"/>
    <x v="4"/>
    <x v="29"/>
  </r>
  <r>
    <s v="Alex Wilson"/>
    <s v="Detroit Tigers"/>
    <x v="4"/>
    <x v="282"/>
  </r>
  <r>
    <s v="Kazuhisa Makita"/>
    <s v="San Diego Padres"/>
    <x v="4"/>
    <x v="146"/>
  </r>
  <r>
    <s v="JC Ramirez"/>
    <s v="Los Angeles Angels"/>
    <x v="4"/>
    <x v="146"/>
  </r>
  <r>
    <s v="Liam Hendriks"/>
    <s v="Oakland Athletics"/>
    <x v="4"/>
    <x v="146"/>
  </r>
  <r>
    <s v="Tyler Skaggs"/>
    <s v="Los Angeles Angels"/>
    <x v="4"/>
    <x v="283"/>
  </r>
  <r>
    <s v="Brad Boxberger"/>
    <s v="Arizona Diamondbacks"/>
    <x v="4"/>
    <x v="284"/>
  </r>
  <r>
    <s v="Aaron Loup"/>
    <s v="Toronto Blue Jays"/>
    <x v="4"/>
    <x v="285"/>
  </r>
  <r>
    <s v="Blake Parker"/>
    <s v="Los Angeles Angels"/>
    <x v="4"/>
    <x v="286"/>
  </r>
  <r>
    <s v="Chris Martin"/>
    <s v="Texas Rangers"/>
    <x v="4"/>
    <x v="147"/>
  </r>
  <r>
    <s v="Jeremy Jeffress"/>
    <s v="Milwaukee Brewers"/>
    <x v="4"/>
    <x v="147"/>
  </r>
  <r>
    <s v="Tony Barnette"/>
    <s v="Texas Rangers"/>
    <x v="4"/>
    <x v="147"/>
  </r>
  <r>
    <s v="Cory Gearrin"/>
    <s v="San Francisco Giants"/>
    <x v="4"/>
    <x v="287"/>
  </r>
  <r>
    <s v="Dylan Bundy"/>
    <s v="Baltimore Orioles"/>
    <x v="4"/>
    <x v="288"/>
  </r>
  <r>
    <s v="Ryan Pressly"/>
    <s v="Minnesota Twins"/>
    <x v="4"/>
    <x v="148"/>
  </r>
  <r>
    <s v="Hunter Strickland"/>
    <s v="San Francisco Giants"/>
    <x v="4"/>
    <x v="289"/>
  </r>
  <r>
    <s v="Derek Holland"/>
    <s v="San Francisco Giants"/>
    <x v="4"/>
    <x v="149"/>
  </r>
  <r>
    <s v="Fernando Salas"/>
    <s v="Arizona Diamondbacks"/>
    <x v="4"/>
    <x v="149"/>
  </r>
  <r>
    <s v="John Axford"/>
    <s v="Toronto Blue Jays"/>
    <x v="4"/>
    <x v="149"/>
  </r>
  <r>
    <s v="Matt Belisle"/>
    <s v="Cleveland Indians"/>
    <x v="4"/>
    <x v="149"/>
  </r>
  <r>
    <s v="Pedro Baez"/>
    <s v="Los Angeles Dodgers"/>
    <x v="4"/>
    <x v="149"/>
  </r>
  <r>
    <s v="Tyler Clippard"/>
    <s v="Toronto Blue Jays"/>
    <x v="4"/>
    <x v="149"/>
  </r>
  <r>
    <s v="Blake Wood"/>
    <s v="Los Angeles Angels"/>
    <x v="4"/>
    <x v="31"/>
  </r>
  <r>
    <s v="Nate Karns"/>
    <s v="Kansas City Royals"/>
    <x v="4"/>
    <x v="290"/>
  </r>
  <r>
    <s v="Michael Lorenzen"/>
    <s v="Cincinnati Reds"/>
    <x v="4"/>
    <x v="291"/>
  </r>
  <r>
    <s v="Tommy Kahnle"/>
    <s v="New York Yankees"/>
    <x v="4"/>
    <x v="291"/>
  </r>
  <r>
    <s v="Chris Rusin"/>
    <s v="Colorado Rockies"/>
    <x v="4"/>
    <x v="292"/>
  </r>
  <r>
    <s v="Justin Grimm"/>
    <s v="Kansas City Royals"/>
    <x v="4"/>
    <x v="33"/>
  </r>
  <r>
    <s v="Kevin Jepsen"/>
    <s v="Texas Rangers"/>
    <x v="4"/>
    <x v="33"/>
  </r>
  <r>
    <s v="Keone Kela"/>
    <s v="Texas Rangers"/>
    <x v="4"/>
    <x v="95"/>
  </r>
  <r>
    <s v="Luis Garcia"/>
    <s v="Philadelphia Phillies"/>
    <x v="4"/>
    <x v="95"/>
  </r>
  <r>
    <s v="Tyler Lyons"/>
    <s v="St. Louis Cardinals"/>
    <x v="4"/>
    <x v="95"/>
  </r>
  <r>
    <s v="Andrew Chafin"/>
    <s v="Arizona Diamondbacks"/>
    <x v="4"/>
    <x v="293"/>
  </r>
  <r>
    <s v="Dan Otero"/>
    <s v="Cleveland Indians"/>
    <x v="4"/>
    <x v="294"/>
  </r>
  <r>
    <s v="Kyle Barraclough"/>
    <s v="Miami Marlins"/>
    <x v="4"/>
    <x v="295"/>
  </r>
  <r>
    <s v="Cam Bedrosian"/>
    <s v="Los Angeles Angels"/>
    <x v="4"/>
    <x v="34"/>
  </r>
  <r>
    <s v="Rex Brothers"/>
    <s v="Atlanta Braves"/>
    <x v="4"/>
    <x v="34"/>
  </r>
  <r>
    <s v="Steven Wright"/>
    <s v="Boston Red Sox"/>
    <x v="4"/>
    <x v="34"/>
  </r>
  <r>
    <s v="Brett Graves"/>
    <s v="Miami Marlins"/>
    <x v="4"/>
    <x v="151"/>
  </r>
  <r>
    <s v="Caleb Smith"/>
    <s v="Miami Marlins"/>
    <x v="4"/>
    <x v="151"/>
  </r>
  <r>
    <s v="Chris O'Grady"/>
    <s v="Miami Marlins"/>
    <x v="4"/>
    <x v="151"/>
  </r>
  <r>
    <s v="Dillon Peters"/>
    <s v="Miami Marlins"/>
    <x v="4"/>
    <x v="151"/>
  </r>
  <r>
    <s v="Drew Steckenrider"/>
    <s v="Miami Marlins"/>
    <x v="4"/>
    <x v="151"/>
  </r>
  <r>
    <s v="Elieser Hernandez"/>
    <s v="Miami Marlins"/>
    <x v="4"/>
    <x v="151"/>
  </r>
  <r>
    <s v="Odrisamer Despaigne"/>
    <s v="Miami Marlins"/>
    <x v="4"/>
    <x v="151"/>
  </r>
  <r>
    <s v="Sam Freeman"/>
    <s v="Atlanta Braves"/>
    <x v="4"/>
    <x v="296"/>
  </r>
  <r>
    <s v="Kirby Yates"/>
    <s v="San Diego Padres"/>
    <x v="4"/>
    <x v="297"/>
  </r>
  <r>
    <s v="Danny Farquhar"/>
    <s v="Chicago White Sox"/>
    <x v="4"/>
    <x v="298"/>
  </r>
  <r>
    <s v="Jose Alvarez"/>
    <s v="Los Angeles Angels"/>
    <x v="4"/>
    <x v="298"/>
  </r>
  <r>
    <s v="Blaine Boyer"/>
    <s v="Kansas City Royals"/>
    <x v="4"/>
    <x v="35"/>
  </r>
  <r>
    <s v="Jesse Chavez"/>
    <s v="Texas Rangers"/>
    <x v="4"/>
    <x v="35"/>
  </r>
  <r>
    <s v="Joaquin Benoit"/>
    <s v="Washington Nationals"/>
    <x v="4"/>
    <x v="35"/>
  </r>
  <r>
    <s v="Jordan Lyles"/>
    <s v="San Diego Padres"/>
    <x v="4"/>
    <x v="35"/>
  </r>
  <r>
    <s v="Tim Lincecum"/>
    <s v="Texas Rangers"/>
    <x v="4"/>
    <x v="35"/>
  </r>
  <r>
    <s v="Anthony DeSclafani"/>
    <s v="Cincinnati Reds"/>
    <x v="4"/>
    <x v="299"/>
  </r>
  <r>
    <s v="Carson Smith"/>
    <s v="Boston Red Sox"/>
    <x v="4"/>
    <x v="96"/>
  </r>
  <r>
    <s v="T.J. McFarland"/>
    <s v="Arizona Diamondbacks"/>
    <x v="4"/>
    <x v="96"/>
  </r>
  <r>
    <s v="Jacob Lindgren"/>
    <s v="Atlanta Braves"/>
    <x v="4"/>
    <x v="300"/>
  </r>
  <r>
    <s v="Chasen Shreve"/>
    <s v="New York Yankees"/>
    <x v="4"/>
    <x v="301"/>
  </r>
  <r>
    <s v="Andrew Heaney"/>
    <s v="Los Angeles Angels"/>
    <x v="4"/>
    <x v="302"/>
  </r>
  <r>
    <s v="Chase Whitley"/>
    <s v="Atlanta Braves"/>
    <x v="4"/>
    <x v="302"/>
  </r>
  <r>
    <s v="Chaz Roe"/>
    <s v="Tampa Bay Rays"/>
    <x v="4"/>
    <x v="303"/>
  </r>
  <r>
    <s v="Kevin Quackenbush"/>
    <s v="Cincinnati Reds"/>
    <x v="4"/>
    <x v="304"/>
  </r>
  <r>
    <s v="Robbie Erlin"/>
    <s v="San Diego Padres"/>
    <x v="4"/>
    <x v="38"/>
  </r>
  <r>
    <s v="Trevor May"/>
    <s v="Minnesota Twins"/>
    <x v="4"/>
    <x v="38"/>
  </r>
  <r>
    <s v="Wade LeBlanc"/>
    <s v="Seattle Mariners"/>
    <x v="4"/>
    <x v="38"/>
  </r>
  <r>
    <s v="Yimi Garcia"/>
    <s v="Los Angeles Dodgers"/>
    <x v="4"/>
    <x v="305"/>
  </r>
  <r>
    <s v="Mike Montgomery"/>
    <s v="Chicago Cubs"/>
    <x v="4"/>
    <x v="306"/>
  </r>
  <r>
    <s v="Dan Winkler"/>
    <s v="Atlanta Braves"/>
    <x v="4"/>
    <x v="307"/>
  </r>
  <r>
    <s v="Zac Rosscup"/>
    <s v="Colorado Rockies"/>
    <x v="4"/>
    <x v="307"/>
  </r>
  <r>
    <s v="Matt Barnes"/>
    <s v="Boston Red Sox"/>
    <x v="4"/>
    <x v="308"/>
  </r>
  <r>
    <s v="Luis Severino"/>
    <s v="New York Yankees"/>
    <x v="4"/>
    <x v="309"/>
  </r>
  <r>
    <s v="Chris Devenski"/>
    <s v="Houston Astros"/>
    <x v="4"/>
    <x v="310"/>
  </r>
  <r>
    <s v="Carl Edwards Jr."/>
    <s v="Chicago Cubs"/>
    <x v="4"/>
    <x v="311"/>
  </r>
  <r>
    <s v="Hector Neris"/>
    <s v="Philadelphia Phillies"/>
    <x v="4"/>
    <x v="312"/>
  </r>
  <r>
    <s v="Archie Bradley"/>
    <s v="Arizona Diamondbacks"/>
    <x v="4"/>
    <x v="313"/>
  </r>
  <r>
    <s v="Heath Hembree"/>
    <s v="Boston Red Sox"/>
    <x v="4"/>
    <x v="314"/>
  </r>
  <r>
    <s v="Jordan Montgomery"/>
    <s v="New York Yankees"/>
    <x v="4"/>
    <x v="315"/>
  </r>
  <r>
    <s v="Zack Godley"/>
    <s v="Arizona Diamondbacks"/>
    <x v="4"/>
    <x v="316"/>
  </r>
  <r>
    <s v="Brandon Finnegan"/>
    <s v="Cincinnati Reds"/>
    <x v="4"/>
    <x v="317"/>
  </r>
  <r>
    <s v="Steven Matz"/>
    <s v="New York Mets"/>
    <x v="4"/>
    <x v="318"/>
  </r>
  <r>
    <s v="Michael Feliz"/>
    <s v="Pittsburgh Pirates"/>
    <x v="4"/>
    <x v="319"/>
  </r>
  <r>
    <s v="Michael Fulmer"/>
    <s v="Detroit Tigers"/>
    <x v="4"/>
    <x v="320"/>
  </r>
  <r>
    <s v="Jose Urena"/>
    <s v="Miami Marlins"/>
    <x v="4"/>
    <x v="43"/>
  </r>
  <r>
    <s v="Peter Moylan"/>
    <s v="Atlanta Braves"/>
    <x v="4"/>
    <x v="43"/>
  </r>
  <r>
    <s v="Ryan Tepera"/>
    <s v="Toronto Blue Jays"/>
    <x v="4"/>
    <x v="321"/>
  </r>
  <r>
    <s v="Jesse Hahn"/>
    <s v="Kansas City Royals"/>
    <x v="4"/>
    <x v="322"/>
  </r>
  <r>
    <s v="Brian Flynn"/>
    <s v="Kansas City Royals"/>
    <x v="4"/>
    <x v="323"/>
  </r>
  <r>
    <s v="Aaron Nola"/>
    <s v="Philadelphia Phillies"/>
    <x v="4"/>
    <x v="324"/>
  </r>
  <r>
    <s v="Zach Davies"/>
    <s v="Milwaukee Brewers"/>
    <x v="4"/>
    <x v="325"/>
  </r>
  <r>
    <s v="Jameson Taillon"/>
    <s v="Pittsburgh Pirates"/>
    <x v="4"/>
    <x v="166"/>
  </r>
  <r>
    <s v="Joe Musgrove"/>
    <s v="Pittsburgh Pirates"/>
    <x v="4"/>
    <x v="166"/>
  </r>
  <r>
    <s v="Chad Green"/>
    <s v="New York Yankees"/>
    <x v="4"/>
    <x v="326"/>
  </r>
  <r>
    <s v="Edwin Diaz"/>
    <s v="Seattle Mariners"/>
    <x v="4"/>
    <x v="326"/>
  </r>
  <r>
    <s v="Eddie Butler"/>
    <s v="Chicago Cubs"/>
    <x v="4"/>
    <x v="327"/>
  </r>
  <r>
    <s v="Chad Kuhl"/>
    <s v="Pittsburgh Pirates"/>
    <x v="4"/>
    <x v="328"/>
  </r>
  <r>
    <s v="Josh Smoker"/>
    <s v="Pittsburgh Pirates"/>
    <x v="4"/>
    <x v="328"/>
  </r>
  <r>
    <s v="Jose Berrios"/>
    <s v="Minnesota Twins"/>
    <x v="4"/>
    <x v="70"/>
  </r>
  <r>
    <s v="Trevor Williams"/>
    <s v="Pittsburgh Pirates"/>
    <x v="4"/>
    <x v="329"/>
  </r>
  <r>
    <s v="Alex Claudio"/>
    <s v="Texas Rangers"/>
    <x v="4"/>
    <x v="330"/>
  </r>
  <r>
    <s v="Jerad Eickhoff"/>
    <s v="Philadelphia Phillies"/>
    <x v="4"/>
    <x v="331"/>
  </r>
  <r>
    <s v="Joe Ross"/>
    <s v="Washington Nationals"/>
    <x v="4"/>
    <x v="332"/>
  </r>
  <r>
    <s v="James Hoyt"/>
    <s v="Houston Astros"/>
    <x v="4"/>
    <x v="333"/>
  </r>
  <r>
    <s v="A.J. Schugel"/>
    <s v="Pittsburgh Pirates"/>
    <x v="4"/>
    <x v="334"/>
  </r>
  <r>
    <s v="Luis Perdomo"/>
    <s v="San Diego Padres"/>
    <x v="4"/>
    <x v="335"/>
  </r>
  <r>
    <s v="Mychal Givens"/>
    <s v="Baltimore Orioles"/>
    <x v="4"/>
    <x v="336"/>
  </r>
  <r>
    <s v="Matt Bowman"/>
    <s v="St. Louis Cardinals"/>
    <x v="4"/>
    <x v="337"/>
  </r>
  <r>
    <s v="Enny Romero"/>
    <s v="Washington Nationals"/>
    <x v="4"/>
    <x v="169"/>
  </r>
  <r>
    <s v="Jose Ramirez"/>
    <s v="Atlanta Braves"/>
    <x v="4"/>
    <x v="169"/>
  </r>
  <r>
    <s v="Taylor Rogers"/>
    <s v="Minnesota Twins"/>
    <x v="4"/>
    <x v="169"/>
  </r>
  <r>
    <s v="Ty Blach"/>
    <s v="San Francisco Giants"/>
    <x v="4"/>
    <x v="169"/>
  </r>
  <r>
    <s v="Seth Lugo"/>
    <s v="New York Mets"/>
    <x v="4"/>
    <x v="338"/>
  </r>
  <r>
    <s v="Robert Gsellman"/>
    <s v="New York Mets"/>
    <x v="4"/>
    <x v="339"/>
  </r>
  <r>
    <s v="Matthew Boyd"/>
    <s v="Detroit Tigers"/>
    <x v="4"/>
    <x v="340"/>
  </r>
  <r>
    <s v="Danny Barnes"/>
    <s v="Toronto Blue Jays"/>
    <x v="4"/>
    <x v="341"/>
  </r>
  <r>
    <s v="Nick Goody"/>
    <s v="Cleveland Indians"/>
    <x v="4"/>
    <x v="173"/>
  </r>
  <r>
    <s v="Daniel Norris"/>
    <s v="Detroit Tigers"/>
    <x v="4"/>
    <x v="342"/>
  </r>
  <r>
    <s v="Sammy Solis"/>
    <s v="Washington Nationals"/>
    <x v="4"/>
    <x v="343"/>
  </r>
  <r>
    <s v="Adam Morgan"/>
    <s v="Philadelphia Phillies"/>
    <x v="4"/>
    <x v="46"/>
  </r>
  <r>
    <s v="Vince Velasquez"/>
    <s v="Philadelphia Phillies"/>
    <x v="4"/>
    <x v="47"/>
  </r>
  <r>
    <s v="Jacob Barnes"/>
    <s v="Milwaukee Brewers"/>
    <x v="4"/>
    <x v="344"/>
  </r>
  <r>
    <s v="Mike Clevinger"/>
    <s v="Cleveland Indians"/>
    <x v="4"/>
    <x v="345"/>
  </r>
  <r>
    <s v="Matt Andriese"/>
    <s v="Tampa Bay Rays"/>
    <x v="4"/>
    <x v="48"/>
  </r>
  <r>
    <s v="Blake Snell"/>
    <s v="Tampa Bay Rays"/>
    <x v="4"/>
    <x v="346"/>
  </r>
  <r>
    <s v="Rafael Montero"/>
    <s v="New York Mets"/>
    <x v="4"/>
    <x v="347"/>
  </r>
  <r>
    <s v="Gregory Infante"/>
    <s v="Chicago White Sox"/>
    <x v="4"/>
    <x v="49"/>
  </r>
  <r>
    <s v="Josh Osich"/>
    <s v="San Francisco Giants"/>
    <x v="4"/>
    <x v="49"/>
  </r>
  <r>
    <s v="Juan Minaya"/>
    <s v="Chicago White Sox"/>
    <x v="4"/>
    <x v="49"/>
  </r>
  <r>
    <s v="Dovydas Neverauskas"/>
    <s v="Pittsburgh Pirates"/>
    <x v="4"/>
    <x v="348"/>
  </r>
  <r>
    <s v="Wandy Peralta"/>
    <s v="Cincinnati Reds"/>
    <x v="4"/>
    <x v="348"/>
  </r>
  <r>
    <s v="Matt Grace"/>
    <s v="Washington Nationals"/>
    <x v="4"/>
    <x v="349"/>
  </r>
  <r>
    <s v="Steven Brault"/>
    <s v="Pittsburgh Pirates"/>
    <x v="4"/>
    <x v="349"/>
  </r>
  <r>
    <s v="Brent Suter"/>
    <s v="Milwaukee Brewers"/>
    <x v="4"/>
    <x v="179"/>
  </r>
  <r>
    <s v="Edgar Santana"/>
    <s v="Pittsburgh Pirates"/>
    <x v="4"/>
    <x v="179"/>
  </r>
  <r>
    <s v="Josh Hader"/>
    <s v="Milwaukee Brewers"/>
    <x v="4"/>
    <x v="179"/>
  </r>
  <r>
    <s v="Tyler Glasnow"/>
    <s v="Pittsburgh Pirates"/>
    <x v="4"/>
    <x v="179"/>
  </r>
  <r>
    <s v="Jandel Gustave"/>
    <s v="Houston Astros"/>
    <x v="4"/>
    <x v="350"/>
  </r>
  <r>
    <s v="Richard Bleier"/>
    <s v="Baltimore Orioles"/>
    <x v="4"/>
    <x v="351"/>
  </r>
  <r>
    <s v="Matt Bush"/>
    <s v="Texas Rangers"/>
    <x v="4"/>
    <x v="352"/>
  </r>
  <r>
    <s v="Dinelson Lamet"/>
    <s v="San Diego Padres"/>
    <x v="4"/>
    <x v="353"/>
  </r>
  <r>
    <s v="Colin Rea"/>
    <s v="San Diego Padres"/>
    <x v="4"/>
    <x v="354"/>
  </r>
  <r>
    <s v="A.J. Cole"/>
    <s v="Washington Nationals"/>
    <x v="4"/>
    <x v="355"/>
  </r>
  <r>
    <s v="A.J. Minter"/>
    <s v="Atlanta Braves"/>
    <x v="4"/>
    <x v="52"/>
  </r>
  <r>
    <s v="Jake Faria"/>
    <s v="Tampa Bay Rays"/>
    <x v="4"/>
    <x v="52"/>
  </r>
  <r>
    <s v="Jarlin Garcia"/>
    <s v="Miami Marlins"/>
    <x v="4"/>
    <x v="52"/>
  </r>
  <r>
    <s v="Jon Gray"/>
    <s v="Colorado Rockies"/>
    <x v="4"/>
    <x v="52"/>
  </r>
  <r>
    <s v="Lucas Giolito"/>
    <s v="Chicago White Sox"/>
    <x v="4"/>
    <x v="52"/>
  </r>
  <r>
    <s v="Luis Castillo"/>
    <s v="Cincinnati Reds"/>
    <x v="4"/>
    <x v="52"/>
  </r>
  <r>
    <s v="Luiz Gohara"/>
    <s v="Atlanta Braves"/>
    <x v="4"/>
    <x v="52"/>
  </r>
  <r>
    <s v="Reynaldo Lopez"/>
    <s v="Chicago White Sox"/>
    <x v="4"/>
    <x v="52"/>
  </r>
  <r>
    <s v="Ross Stripling"/>
    <s v="Los Angeles Dodgers"/>
    <x v="4"/>
    <x v="52"/>
  </r>
  <r>
    <s v="Ryan Buchter"/>
    <s v="Oakland Athletics"/>
    <x v="4"/>
    <x v="52"/>
  </r>
  <r>
    <s v="Ryan Dull"/>
    <s v="Oakland Athletics"/>
    <x v="4"/>
    <x v="52"/>
  </r>
  <r>
    <s v="Scott Alexander"/>
    <s v="Los Angeles Dodgers"/>
    <x v="4"/>
    <x v="52"/>
  </r>
  <r>
    <s v="Scott Oberg"/>
    <s v="Colorado Rockies"/>
    <x v="4"/>
    <x v="52"/>
  </r>
  <r>
    <s v="Sean Newcomb"/>
    <s v="Atlanta Braves"/>
    <x v="4"/>
    <x v="52"/>
  </r>
  <r>
    <s v="Shane Carle"/>
    <s v="Atlanta Braves"/>
    <x v="4"/>
    <x v="52"/>
  </r>
  <r>
    <s v="Trevor Gott"/>
    <s v="Washington Nationals"/>
    <x v="4"/>
    <x v="52"/>
  </r>
  <r>
    <s v="Trevor Hildenberger"/>
    <s v="Minnesota Twins"/>
    <x v="4"/>
    <x v="52"/>
  </r>
  <r>
    <s v="Tyler Anderson"/>
    <s v="Colorado Rockies"/>
    <x v="4"/>
    <x v="52"/>
  </r>
  <r>
    <s v="Buck Farmer"/>
    <s v="Detroit Tigers"/>
    <x v="4"/>
    <x v="356"/>
  </r>
  <r>
    <s v="Sam Tuivailala"/>
    <s v="St. Louis Cardinals"/>
    <x v="4"/>
    <x v="357"/>
  </r>
  <r>
    <s v="Oliver Drake"/>
    <s v="Milwaukee Brewers"/>
    <x v="4"/>
    <x v="358"/>
  </r>
  <r>
    <s v="Jakob Junis"/>
    <s v="Kansas City Royals"/>
    <x v="4"/>
    <x v="359"/>
  </r>
  <r>
    <s v="Edubray Ramos"/>
    <s v="Philadelphia Phillies"/>
    <x v="4"/>
    <x v="360"/>
  </r>
  <r>
    <s v="James Pazos"/>
    <s v="Seattle Mariners"/>
    <x v="4"/>
    <x v="183"/>
  </r>
  <r>
    <s v="Jonathan Holder"/>
    <s v="New York Yankees"/>
    <x v="4"/>
    <x v="361"/>
  </r>
  <r>
    <s v="Mike Wright Jr."/>
    <s v="Baltimore Orioles"/>
    <x v="4"/>
    <x v="362"/>
  </r>
  <r>
    <s v="Paul Sewald"/>
    <s v="New York Mets"/>
    <x v="4"/>
    <x v="363"/>
  </r>
  <r>
    <s v="Miguel Castro"/>
    <s v="Baltimore Orioles"/>
    <x v="4"/>
    <x v="185"/>
  </r>
  <r>
    <s v="Bryan Mitchell"/>
    <s v="San Diego Padres"/>
    <x v="4"/>
    <x v="364"/>
  </r>
  <r>
    <s v="Matt Strahm"/>
    <s v="San Diego Padres"/>
    <x v="4"/>
    <x v="365"/>
  </r>
  <r>
    <s v="Chris Stratton"/>
    <s v="San Francisco Giants"/>
    <x v="4"/>
    <x v="186"/>
  </r>
  <r>
    <s v="Burch Smith"/>
    <s v="Kansas City Royals"/>
    <x v="4"/>
    <x v="366"/>
  </r>
  <r>
    <s v="Jose Leclerc"/>
    <s v="Texas Rangers"/>
    <x v="4"/>
    <x v="367"/>
  </r>
  <r>
    <s v="Austin Maddox"/>
    <s v="Boston Red Sox"/>
    <x v="4"/>
    <x v="187"/>
  </r>
  <r>
    <s v="Carson Fulmer"/>
    <s v="Chicago White Sox"/>
    <x v="4"/>
    <x v="187"/>
  </r>
  <r>
    <s v="Daniel Stumpf"/>
    <s v="Detroit Tigers"/>
    <x v="4"/>
    <x v="187"/>
  </r>
  <r>
    <s v="Koda Glover"/>
    <s v="Washington Nationals"/>
    <x v="4"/>
    <x v="368"/>
  </r>
  <r>
    <s v="Alex Meyer"/>
    <s v="Los Angeles Angels"/>
    <x v="4"/>
    <x v="369"/>
  </r>
  <r>
    <s v="Drew VerHagen"/>
    <s v="Detroit Tigers"/>
    <x v="4"/>
    <x v="370"/>
  </r>
  <r>
    <s v="Keynan Middleton"/>
    <s v="Los Angeles Angels"/>
    <x v="4"/>
    <x v="371"/>
  </r>
  <r>
    <s v="Nick Pivetta"/>
    <s v="Philadelphia Phillies"/>
    <x v="4"/>
    <x v="371"/>
  </r>
  <r>
    <s v="Luke Weaver"/>
    <s v="St. Louis Cardinals"/>
    <x v="4"/>
    <x v="372"/>
  </r>
  <r>
    <s v="Warwick Saupold"/>
    <s v="Detroit Tigers"/>
    <x v="4"/>
    <x v="373"/>
  </r>
  <r>
    <s v="Marco Gonzales"/>
    <s v="Seattle Mariners"/>
    <x v="4"/>
    <x v="374"/>
  </r>
  <r>
    <s v="Austin Pruitt"/>
    <s v="Tampa Bay Rays"/>
    <x v="4"/>
    <x v="375"/>
  </r>
  <r>
    <s v="Brandon Woodruff"/>
    <s v="Milwaukee Brewers"/>
    <x v="4"/>
    <x v="376"/>
  </r>
  <r>
    <s v="Andrew Triggs"/>
    <s v="Oakland Athletics"/>
    <x v="4"/>
    <x v="56"/>
  </r>
  <r>
    <s v="Antonio Senzatela"/>
    <s v="Colorado Rockies"/>
    <x v="4"/>
    <x v="56"/>
  </r>
  <r>
    <s v="Ben Lively"/>
    <s v="Philadelphia Phillies"/>
    <x v="4"/>
    <x v="56"/>
  </r>
  <r>
    <s v="Carlos Estevez"/>
    <s v="Colorado Rockies"/>
    <x v="4"/>
    <x v="56"/>
  </r>
  <r>
    <s v="Daniel Coulombe"/>
    <s v="Oakland Athletics"/>
    <x v="4"/>
    <x v="56"/>
  </r>
  <r>
    <s v="German Marquez"/>
    <s v="Colorado Rockies"/>
    <x v="4"/>
    <x v="56"/>
  </r>
  <r>
    <s v="J.T. Chargois"/>
    <s v="Los Angeles Dodgers"/>
    <x v="4"/>
    <x v="56"/>
  </r>
  <r>
    <s v="Jharel Cotton"/>
    <s v="Oakland Athletics"/>
    <x v="4"/>
    <x v="56"/>
  </r>
  <r>
    <s v="Julio Urias"/>
    <s v="Los Angeles Dodgers"/>
    <x v="4"/>
    <x v="56"/>
  </r>
  <r>
    <s v="Kyle Freeland"/>
    <s v="Colorado Rockies"/>
    <x v="4"/>
    <x v="56"/>
  </r>
  <r>
    <s v="Roberto E Gomez"/>
    <s v="San Francisco Giants"/>
    <x v="4"/>
    <x v="56"/>
  </r>
  <r>
    <s v="Sean Manaea"/>
    <s v="Oakland Athletics"/>
    <x v="4"/>
    <x v="56"/>
  </r>
  <r>
    <s v="Wilmer Font"/>
    <s v="Los Angeles Dodgers"/>
    <x v="4"/>
    <x v="56"/>
  </r>
  <r>
    <s v="Dan Altavilla"/>
    <s v="Seattle Mariners"/>
    <x v="4"/>
    <x v="377"/>
  </r>
  <r>
    <s v="Jose Alvarado"/>
    <s v="Tampa Bay Rays"/>
    <x v="4"/>
    <x v="378"/>
  </r>
  <r>
    <s v="Mark Leiter"/>
    <s v="Philadelphia Phillies"/>
    <x v="4"/>
    <x v="379"/>
  </r>
  <r>
    <s v="Aaron Bummer"/>
    <s v="Chicago White Sox"/>
    <x v="4"/>
    <x v="380"/>
  </r>
  <r>
    <s v="Gabriel Ynoa"/>
    <s v="Baltimore Orioles"/>
    <x v="4"/>
    <x v="380"/>
  </r>
  <r>
    <s v="Jake Thompson"/>
    <s v="Philadelphia Phillies"/>
    <x v="4"/>
    <x v="380"/>
  </r>
  <r>
    <s v="Johnny Barbato"/>
    <s v="Detroit Tigers"/>
    <x v="4"/>
    <x v="381"/>
  </r>
  <r>
    <s v="Noe Ramirez"/>
    <s v="Los Angeles Angels"/>
    <x v="4"/>
    <x v="382"/>
  </r>
  <r>
    <s v="Tyler Olson"/>
    <s v="Cleveland Indians"/>
    <x v="4"/>
    <x v="383"/>
  </r>
  <r>
    <s v="Andrew Kittredge"/>
    <s v="Tampa Bay Rays"/>
    <x v="4"/>
    <x v="384"/>
  </r>
  <r>
    <s v="Brian Johnson"/>
    <s v="Boston Red Sox"/>
    <x v="4"/>
    <x v="57"/>
  </r>
  <r>
    <s v="Hoby Milner"/>
    <s v="Philadelphia Phillies"/>
    <x v="4"/>
    <x v="57"/>
  </r>
  <r>
    <s v="Amir Garrett"/>
    <s v="Cincinnati Reds"/>
    <x v="4"/>
    <x v="58"/>
  </r>
  <r>
    <s v="Austin Brice"/>
    <s v="Cincinnati Reds"/>
    <x v="4"/>
    <x v="58"/>
  </r>
  <r>
    <s v="Cody Reed"/>
    <s v="Cincinnati Reds"/>
    <x v="4"/>
    <x v="58"/>
  </r>
  <r>
    <s v="Daniel Gossett"/>
    <s v="Oakland Athletics"/>
    <x v="4"/>
    <x v="58"/>
  </r>
  <r>
    <s v="Daniel Mengden"/>
    <s v="Oakland Athletics"/>
    <x v="4"/>
    <x v="58"/>
  </r>
  <r>
    <s v="Emilio Pagan"/>
    <s v="Oakland Athletics"/>
    <x v="4"/>
    <x v="58"/>
  </r>
  <r>
    <s v="Paul Blackburn"/>
    <s v="Oakland Athletics"/>
    <x v="4"/>
    <x v="58"/>
  </r>
  <r>
    <s v="Joe Jimenez"/>
    <s v="Detroit Tigers"/>
    <x v="4"/>
    <x v="385"/>
  </r>
  <r>
    <s v="Hector Velazquez"/>
    <s v="Boston Red Sox"/>
    <x v="4"/>
    <x v="59"/>
  </r>
  <r>
    <s v="Jeff Hoffman"/>
    <s v="Colorado Rockies"/>
    <x v="4"/>
    <x v="59"/>
  </r>
  <r>
    <s v="Ricardo Rodriguez"/>
    <s v="Texas Rangers"/>
    <x v="4"/>
    <x v="59"/>
  </r>
  <r>
    <s v="Kyle McGrath"/>
    <s v="San Diego Padres"/>
    <x v="4"/>
    <x v="386"/>
  </r>
  <r>
    <s v="Eric Skoglund"/>
    <s v="Kansas City Royals"/>
    <x v="4"/>
    <x v="387"/>
  </r>
  <r>
    <s v="Casey Lawrence"/>
    <s v="Seattle Mariners"/>
    <x v="4"/>
    <x v="62"/>
  </r>
  <r>
    <s v="Clayton Blackburn"/>
    <s v="Texas Rangers"/>
    <x v="4"/>
    <x v="62"/>
  </r>
  <r>
    <s v="Ronald Herrera"/>
    <s v="Texas Rangers"/>
    <x v="4"/>
    <x v="62"/>
  </r>
  <r>
    <s v="Ryan Merritt"/>
    <s v="Cleveland Indians"/>
    <x v="4"/>
    <x v="388"/>
  </r>
  <r>
    <s v="Jacob Rhame"/>
    <s v="New York Mets"/>
    <x v="4"/>
    <x v="389"/>
  </r>
  <r>
    <s v="Alex Reyes"/>
    <s v="St. Louis Cardinals"/>
    <x v="4"/>
    <x v="390"/>
  </r>
  <r>
    <s v="Jose De Leon"/>
    <s v="Tampa Bay Rays"/>
    <x v="4"/>
    <x v="390"/>
  </r>
  <r>
    <s v="Reyes Moronta"/>
    <s v="San Francisco Giants"/>
    <x v="4"/>
    <x v="391"/>
  </r>
  <r>
    <s v="Victor Arano"/>
    <s v="Philadelphia Phillies"/>
    <x v="4"/>
    <x v="391"/>
  </r>
  <r>
    <s v="Adam Cimber"/>
    <s v="San Diego Padres"/>
    <x v="4"/>
    <x v="64"/>
  </r>
  <r>
    <s v="Bobby Poyner"/>
    <s v="Boston Red Sox"/>
    <x v="4"/>
    <x v="64"/>
  </r>
  <r>
    <s v="Brad Keller"/>
    <s v="Kansas City Royals"/>
    <x v="4"/>
    <x v="64"/>
  </r>
  <r>
    <s v="Brady Rodgers"/>
    <s v="Houston Astros"/>
    <x v="4"/>
    <x v="64"/>
  </r>
  <r>
    <s v="Cody Anderson"/>
    <s v="Cleveland Indians"/>
    <x v="4"/>
    <x v="64"/>
  </r>
  <r>
    <s v="Dean Deetz"/>
    <s v="Houston Astros"/>
    <x v="4"/>
    <x v="64"/>
  </r>
  <r>
    <s v="Gabriel Moya"/>
    <s v="Minnesota Twins"/>
    <x v="4"/>
    <x v="64"/>
  </r>
  <r>
    <s v="Jack Flaherty"/>
    <s v="St. Louis Cardinals"/>
    <x v="4"/>
    <x v="64"/>
  </r>
  <r>
    <s v="Jackson Stephens"/>
    <s v="Cincinnati Reds"/>
    <x v="4"/>
    <x v="64"/>
  </r>
  <r>
    <s v="Joe Palumbo"/>
    <s v="Texas Rangers"/>
    <x v="4"/>
    <x v="64"/>
  </r>
  <r>
    <s v="Jordan Hicks"/>
    <s v="St. Louis Cardinals"/>
    <x v="4"/>
    <x v="64"/>
  </r>
  <r>
    <s v="Julian Fernandez"/>
    <s v="San Francisco Giants"/>
    <x v="4"/>
    <x v="64"/>
  </r>
  <r>
    <s v="Kevin Shackelford"/>
    <s v="Cincinnati Reds"/>
    <x v="4"/>
    <x v="64"/>
  </r>
  <r>
    <s v="Luke Bard"/>
    <s v="Los Angeles Angels"/>
    <x v="4"/>
    <x v="64"/>
  </r>
  <r>
    <s v="Marcus Walden"/>
    <s v="Boston Red Sox"/>
    <x v="4"/>
    <x v="64"/>
  </r>
  <r>
    <s v="Mike Mayers"/>
    <s v="St. Louis Cardinals"/>
    <x v="4"/>
    <x v="64"/>
  </r>
  <r>
    <s v="Nestor Cortes"/>
    <s v="Baltimore Orioles"/>
    <x v="4"/>
    <x v="64"/>
  </r>
  <r>
    <s v="Nick Burdi"/>
    <s v="Pittsburgh Pirates"/>
    <x v="4"/>
    <x v="64"/>
  </r>
  <r>
    <s v="Nik Turley"/>
    <s v="Pittsburgh Pirates"/>
    <x v="4"/>
    <x v="64"/>
  </r>
  <r>
    <s v="Pedro Araujo"/>
    <s v="Baltimore Orioles"/>
    <x v="4"/>
    <x v="64"/>
  </r>
  <r>
    <s v="Pierce Johnson"/>
    <s v="San Francisco Giants"/>
    <x v="4"/>
    <x v="64"/>
  </r>
  <r>
    <s v="Rayan Gonzalez"/>
    <s v="Colorado Rockies"/>
    <x v="4"/>
    <x v="64"/>
  </r>
  <r>
    <s v="Rookie Davis"/>
    <s v="Cincinnati Reds"/>
    <x v="4"/>
    <x v="64"/>
  </r>
  <r>
    <s v="Ryan Yarbrough"/>
    <s v="Tampa Bay Rays"/>
    <x v="4"/>
    <x v="64"/>
  </r>
  <r>
    <s v="Sal Romano"/>
    <s v="Cincinnati Reds"/>
    <x v="4"/>
    <x v="64"/>
  </r>
  <r>
    <s v="Tayron Guerrero"/>
    <s v="Miami Marlins"/>
    <x v="4"/>
    <x v="64"/>
  </r>
  <r>
    <s v="Thomas Pannone"/>
    <s v="Toronto Blue Jays"/>
    <x v="4"/>
    <x v="64"/>
  </r>
  <r>
    <s v="Tim Hill"/>
    <s v="Kansas City Royals"/>
    <x v="4"/>
    <x v="64"/>
  </r>
  <r>
    <s v="Tyler Kinley"/>
    <s v="Minnesota Twins"/>
    <x v="4"/>
    <x v="64"/>
  </r>
  <r>
    <s v="Tyler Mahle"/>
    <s v="Cincinnati Reds"/>
    <x v="4"/>
    <x v="64"/>
  </r>
  <r>
    <s v="Yonny Chirinos"/>
    <s v="Tampa Bay Rays"/>
    <x v="4"/>
    <x v="64"/>
  </r>
  <r>
    <s v="Zack Weiss"/>
    <s v="Cincinnati Reds"/>
    <x v="4"/>
    <x v="64"/>
  </r>
  <r>
    <s v="Robinson Cano"/>
    <s v="Seattle Mariners"/>
    <x v="5"/>
    <x v="199"/>
  </r>
  <r>
    <s v="Daniel Murphy"/>
    <s v="Washington Nationals"/>
    <x v="5"/>
    <x v="392"/>
  </r>
  <r>
    <s v="Ben Zobrist"/>
    <s v="Chicago Cubs"/>
    <x v="5"/>
    <x v="115"/>
  </r>
  <r>
    <s v="Dustin Pedroia"/>
    <s v="Boston Red Sox"/>
    <x v="5"/>
    <x v="393"/>
  </r>
  <r>
    <s v="Jason Kipnis"/>
    <s v="Cleveland Indians"/>
    <x v="5"/>
    <x v="394"/>
  </r>
  <r>
    <s v="Starlin Castro"/>
    <s v="Miami Marlins"/>
    <x v="5"/>
    <x v="69"/>
  </r>
  <r>
    <s v="Ian Kinsler"/>
    <s v="Los Angeles Angels"/>
    <x v="5"/>
    <x v="69"/>
  </r>
  <r>
    <s v="Josh Harrison"/>
    <s v="Pittsburgh Pirates"/>
    <x v="5"/>
    <x v="5"/>
  </r>
  <r>
    <s v="Jose Altuve"/>
    <s v="Houston Astros"/>
    <x v="5"/>
    <x v="121"/>
  </r>
  <r>
    <s v="Brian Dozier"/>
    <s v="Minnesota Twins"/>
    <x v="5"/>
    <x v="121"/>
  </r>
  <r>
    <s v="Logan Forsythe"/>
    <s v="Los Angeles Dodgers"/>
    <x v="5"/>
    <x v="121"/>
  </r>
  <r>
    <s v="DJ LeMahieu"/>
    <s v="Colorado Rockies"/>
    <x v="5"/>
    <x v="7"/>
  </r>
  <r>
    <s v="Jonathan Schoop"/>
    <s v="Baltimore Orioles"/>
    <x v="5"/>
    <x v="7"/>
  </r>
  <r>
    <s v="Asdrubal Cabrera"/>
    <s v="New York Mets"/>
    <x v="5"/>
    <x v="87"/>
  </r>
  <r>
    <s v="Eduardo Nunez"/>
    <s v="Boston Red Sox"/>
    <x v="5"/>
    <x v="130"/>
  </r>
  <r>
    <s v="Jed Lowrie"/>
    <s v="Oakland Athletics"/>
    <x v="5"/>
    <x v="130"/>
  </r>
  <r>
    <s v="Scooter Gennett"/>
    <s v="Cincinnati Reds"/>
    <x v="5"/>
    <x v="395"/>
  </r>
  <r>
    <s v="Cesar Hernandez"/>
    <s v="Philadelphia Phillies"/>
    <x v="5"/>
    <x v="251"/>
  </r>
  <r>
    <s v="Brad Miller"/>
    <s v="Tampa Bay Rays"/>
    <x v="5"/>
    <x v="255"/>
  </r>
  <r>
    <s v="Kolten Wong"/>
    <s v="St. Louis Cardinals"/>
    <x v="5"/>
    <x v="259"/>
  </r>
  <r>
    <s v="Neil Walker"/>
    <s v="New York Yankees"/>
    <x v="5"/>
    <x v="15"/>
  </r>
  <r>
    <s v="Joe Panik"/>
    <s v="San Francisco Giants"/>
    <x v="5"/>
    <x v="396"/>
  </r>
  <r>
    <s v="Rougned Odor"/>
    <s v="Texas Rangers"/>
    <x v="5"/>
    <x v="397"/>
  </r>
  <r>
    <s v="Jonathan Villar"/>
    <s v="Milwaukee Brewers"/>
    <x v="5"/>
    <x v="398"/>
  </r>
  <r>
    <s v="Eric Sogard"/>
    <s v="Milwaukee Brewers"/>
    <x v="5"/>
    <x v="399"/>
  </r>
  <r>
    <s v="Brock Holt"/>
    <s v="Boston Red Sox"/>
    <x v="5"/>
    <x v="400"/>
  </r>
  <r>
    <s v="Hernan Perez"/>
    <s v="Milwaukee Brewers"/>
    <x v="5"/>
    <x v="401"/>
  </r>
  <r>
    <s v="Cory Spangenberg"/>
    <s v="San Diego Padres"/>
    <x v="5"/>
    <x v="402"/>
  </r>
  <r>
    <s v="Cliff Pennington"/>
    <s v="Cincinnati Reds"/>
    <x v="5"/>
    <x v="149"/>
  </r>
  <r>
    <s v="Devon Travis"/>
    <s v="Toronto Blue Jays"/>
    <x v="5"/>
    <x v="31"/>
  </r>
  <r>
    <s v="Phil Gosselin"/>
    <s v="Cincinnati Reds"/>
    <x v="5"/>
    <x v="33"/>
  </r>
  <r>
    <s v="Scott Kingery"/>
    <s v="Philadelphia Phillies"/>
    <x v="5"/>
    <x v="403"/>
  </r>
  <r>
    <s v="Jurickson Profar"/>
    <s v="Texas Rangers"/>
    <x v="5"/>
    <x v="298"/>
  </r>
  <r>
    <s v="Chase Utley"/>
    <s v="Los Angeles Dodgers"/>
    <x v="5"/>
    <x v="35"/>
  </r>
  <r>
    <s v="Tommy La Stella"/>
    <s v="Chicago Cubs"/>
    <x v="5"/>
    <x v="152"/>
  </r>
  <r>
    <s v="Ryan Flaherty"/>
    <s v="Atlanta Braves"/>
    <x v="5"/>
    <x v="157"/>
  </r>
  <r>
    <s v="Javier Baez"/>
    <s v="Chicago Cubs"/>
    <x v="5"/>
    <x v="404"/>
  </r>
  <r>
    <s v="Whit Merrifield"/>
    <s v="Kansas City Royals"/>
    <x v="5"/>
    <x v="329"/>
  </r>
  <r>
    <s v="Kelby Tomlinson"/>
    <s v="San Francisco Giants"/>
    <x v="5"/>
    <x v="46"/>
  </r>
  <r>
    <s v="Wilmer Difo"/>
    <s v="Washington Nationals"/>
    <x v="5"/>
    <x v="405"/>
  </r>
  <r>
    <s v="Ozzie Albies"/>
    <s v="Atlanta Braves"/>
    <x v="5"/>
    <x v="52"/>
  </r>
  <r>
    <s v="Yoan Moncada"/>
    <s v="Chicago White Sox"/>
    <x v="5"/>
    <x v="52"/>
  </r>
  <r>
    <s v="Dixon Machado"/>
    <s v="Detroit Tigers"/>
    <x v="5"/>
    <x v="406"/>
  </r>
  <r>
    <s v="Rob Refsnyder"/>
    <s v="Tampa Bay Rays"/>
    <x v="5"/>
    <x v="186"/>
  </r>
  <r>
    <s v="Carlos Asuaje"/>
    <s v="San Diego Padres"/>
    <x v="5"/>
    <x v="376"/>
  </r>
  <r>
    <s v="Allen Cordoba"/>
    <s v="San Diego Padres"/>
    <x v="5"/>
    <x v="382"/>
  </r>
  <r>
    <s v="Gift Ngoepe"/>
    <s v="Toronto Blue Jays"/>
    <x v="5"/>
    <x v="407"/>
  </r>
  <r>
    <s v="Raul Mondesi"/>
    <s v="Kansas City Royals"/>
    <x v="5"/>
    <x v="408"/>
  </r>
  <r>
    <s v="Joey Wendle"/>
    <s v="Tampa Bay Rays"/>
    <x v="5"/>
    <x v="386"/>
  </r>
  <r>
    <s v="Troy Tulowitzki"/>
    <s v="Toronto Blue Jays"/>
    <x v="6"/>
    <x v="2"/>
  </r>
  <r>
    <s v="Manny Machado"/>
    <s v="Baltimore Orioles"/>
    <x v="6"/>
    <x v="210"/>
  </r>
  <r>
    <s v="Elvis Andrus"/>
    <s v="Texas Rangers"/>
    <x v="6"/>
    <x v="409"/>
  </r>
  <r>
    <s v="Brandon Crawford"/>
    <s v="San Francisco Giants"/>
    <x v="6"/>
    <x v="410"/>
  </r>
  <r>
    <s v="Andrelton Simmons"/>
    <s v="Los Angeles Angels"/>
    <x v="6"/>
    <x v="69"/>
  </r>
  <r>
    <s v="Jean Segura"/>
    <s v="Seattle Mariners"/>
    <x v="6"/>
    <x v="411"/>
  </r>
  <r>
    <s v="Didi Gregorius"/>
    <s v="New York Yankees"/>
    <x v="6"/>
    <x v="87"/>
  </r>
  <r>
    <s v="Xander Bogaerts"/>
    <s v="Boston Red Sox"/>
    <x v="6"/>
    <x v="412"/>
  </r>
  <r>
    <s v="Freddy Galvis"/>
    <s v="San Diego Padres"/>
    <x v="6"/>
    <x v="413"/>
  </r>
  <r>
    <s v="Jordy Mercer"/>
    <s v="Pittsburgh Pirates"/>
    <x v="6"/>
    <x v="238"/>
  </r>
  <r>
    <s v="Jose Iglesias"/>
    <s v="Detroit Tigers"/>
    <x v="6"/>
    <x v="414"/>
  </r>
  <r>
    <s v="Adeiny Hechavarria"/>
    <s v="Tampa Bay Rays"/>
    <x v="6"/>
    <x v="415"/>
  </r>
  <r>
    <s v="Eduardo Escobar"/>
    <s v="Minnesota Twins"/>
    <x v="6"/>
    <x v="416"/>
  </r>
  <r>
    <s v="Chris Owings"/>
    <s v="Arizona Diamondbacks"/>
    <x v="6"/>
    <x v="94"/>
  </r>
  <r>
    <s v="Addison Russell"/>
    <s v="Chicago Cubs"/>
    <x v="6"/>
    <x v="417"/>
  </r>
  <r>
    <s v="Marcus Semien"/>
    <s v="Oakland Athletics"/>
    <x v="6"/>
    <x v="268"/>
  </r>
  <r>
    <s v="Alcides Escobar"/>
    <s v="Kansas City Royals"/>
    <x v="6"/>
    <x v="24"/>
  </r>
  <r>
    <s v="Aledmys Diaz"/>
    <s v="Toronto Blue Jays"/>
    <x v="6"/>
    <x v="28"/>
  </r>
  <r>
    <s v="Jose Reyes"/>
    <s v="New York Mets"/>
    <x v="6"/>
    <x v="28"/>
  </r>
  <r>
    <s v="Ketel Marte"/>
    <s v="Arizona Diamondbacks"/>
    <x v="6"/>
    <x v="148"/>
  </r>
  <r>
    <s v="Paul DeJong"/>
    <s v="St. Louis Cardinals"/>
    <x v="6"/>
    <x v="149"/>
  </r>
  <r>
    <s v="Nick Ahmed"/>
    <s v="Arizona Diamondbacks"/>
    <x v="6"/>
    <x v="418"/>
  </r>
  <r>
    <s v="Miguel Rojas"/>
    <s v="Miami Marlins"/>
    <x v="6"/>
    <x v="419"/>
  </r>
  <r>
    <s v="Andrew Romine"/>
    <s v="Seattle Mariners"/>
    <x v="6"/>
    <x v="298"/>
  </r>
  <r>
    <s v="Tim Anderson"/>
    <s v="Chicago White Sox"/>
    <x v="6"/>
    <x v="35"/>
  </r>
  <r>
    <s v="Carlos Correa"/>
    <s v="Houston Astros"/>
    <x v="6"/>
    <x v="35"/>
  </r>
  <r>
    <s v="Ehire Adrianza"/>
    <s v="Minnesota Twins"/>
    <x v="6"/>
    <x v="35"/>
  </r>
  <r>
    <s v="Ryan Goins"/>
    <s v="Kansas City Royals"/>
    <x v="6"/>
    <x v="35"/>
  </r>
  <r>
    <s v="Francisco Lindor"/>
    <s v="Cleveland Indians"/>
    <x v="6"/>
    <x v="420"/>
  </r>
  <r>
    <s v="Ronald Torreyes"/>
    <s v="New York Yankees"/>
    <x v="6"/>
    <x v="421"/>
  </r>
  <r>
    <s v="Corey Seager"/>
    <s v="Los Angeles Dodgers"/>
    <x v="6"/>
    <x v="308"/>
  </r>
  <r>
    <s v="Trea Turner"/>
    <s v="Washington Nationals"/>
    <x v="6"/>
    <x v="422"/>
  </r>
  <r>
    <s v="Charlie Culberson"/>
    <s v="Atlanta Braves"/>
    <x v="6"/>
    <x v="43"/>
  </r>
  <r>
    <s v="Jorge Polanco"/>
    <s v="Minnesota Twins"/>
    <x v="6"/>
    <x v="43"/>
  </r>
  <r>
    <s v="Jose Peraza"/>
    <s v="Cincinnati Reds"/>
    <x v="6"/>
    <x v="70"/>
  </r>
  <r>
    <s v="Dansby Swanson"/>
    <s v="Atlanta Braves"/>
    <x v="6"/>
    <x v="169"/>
  </r>
  <r>
    <s v="Deven Marrero"/>
    <s v="Arizona Diamondbacks"/>
    <x v="6"/>
    <x v="173"/>
  </r>
  <r>
    <s v="Orlando Arcia"/>
    <s v="Milwaukee Brewers"/>
    <x v="6"/>
    <x v="423"/>
  </r>
  <r>
    <s v="Trevor Story"/>
    <s v="Colorado Rockies"/>
    <x v="6"/>
    <x v="52"/>
  </r>
  <r>
    <s v="Marco Hernandez"/>
    <s v="Boston Red Sox"/>
    <x v="6"/>
    <x v="360"/>
  </r>
  <r>
    <s v="Chad Pinder"/>
    <s v="Oakland Athletics"/>
    <x v="6"/>
    <x v="56"/>
  </r>
  <r>
    <s v="Pat Valaika"/>
    <s v="Colorado Rockies"/>
    <x v="6"/>
    <x v="56"/>
  </r>
  <r>
    <s v="Amed Rosario"/>
    <s v="New York Mets"/>
    <x v="6"/>
    <x v="424"/>
  </r>
  <r>
    <s v="Daniel Robertson"/>
    <s v="Tampa Bay Rays"/>
    <x v="6"/>
    <x v="383"/>
  </r>
  <r>
    <s v="Erik Gonzalez"/>
    <s v="Cleveland Indians"/>
    <x v="6"/>
    <x v="425"/>
  </r>
  <r>
    <s v="J.P. Crawford"/>
    <s v="Philadelphia Phillies"/>
    <x v="6"/>
    <x v="391"/>
  </r>
  <r>
    <s v="JT Riddle"/>
    <s v="Miami Marlins"/>
    <x v="6"/>
    <x v="64"/>
  </r>
  <r>
    <s v="Yairo Munoz"/>
    <s v="St. Louis Cardinals"/>
    <x v="6"/>
    <x v="64"/>
  </r>
  <r>
    <s v="Josh Donaldson"/>
    <s v="Toronto Blue Jays"/>
    <x v="7"/>
    <x v="74"/>
  </r>
  <r>
    <s v="Pablo Sandoval"/>
    <s v="San Francisco Giants"/>
    <x v="7"/>
    <x v="426"/>
  </r>
  <r>
    <s v="David Wright"/>
    <s v="New York Mets"/>
    <x v="7"/>
    <x v="427"/>
  </r>
  <r>
    <s v="Kyle Seager"/>
    <s v="Seattle Mariners"/>
    <x v="7"/>
    <x v="428"/>
  </r>
  <r>
    <s v="Adrian Beltre"/>
    <s v="Texas Rangers"/>
    <x v="7"/>
    <x v="66"/>
  </r>
  <r>
    <s v="Nolan Arenado"/>
    <s v="Colorado Rockies"/>
    <x v="7"/>
    <x v="429"/>
  </r>
  <r>
    <s v="Evan Longoria"/>
    <s v="San Francisco Giants"/>
    <x v="7"/>
    <x v="430"/>
  </r>
  <r>
    <s v="Martin Prado"/>
    <s v="Miami Marlins"/>
    <x v="7"/>
    <x v="213"/>
  </r>
  <r>
    <s v="Chase Headley"/>
    <s v="San Diego Padres"/>
    <x v="7"/>
    <x v="84"/>
  </r>
  <r>
    <s v="Zack Cozart"/>
    <s v="Los Angeles Angels"/>
    <x v="7"/>
    <x v="431"/>
  </r>
  <r>
    <s v="Anthony Rendon"/>
    <s v="Washington Nationals"/>
    <x v="7"/>
    <x v="432"/>
  </r>
  <r>
    <s v="Justin Turner"/>
    <s v="Los Angeles Dodgers"/>
    <x v="7"/>
    <x v="85"/>
  </r>
  <r>
    <s v="Kris Bryant"/>
    <s v="Chicago Cubs"/>
    <x v="7"/>
    <x v="433"/>
  </r>
  <r>
    <s v="Jedd Gyorko"/>
    <s v="St. Louis Cardinals"/>
    <x v="7"/>
    <x v="434"/>
  </r>
  <r>
    <s v="Todd Frazier"/>
    <s v="New York Mets"/>
    <x v="7"/>
    <x v="8"/>
  </r>
  <r>
    <s v="Mike Moustakas"/>
    <s v="Kansas City Royals"/>
    <x v="7"/>
    <x v="12"/>
  </r>
  <r>
    <s v="David Freese"/>
    <s v="Pittsburgh Pirates"/>
    <x v="7"/>
    <x v="255"/>
  </r>
  <r>
    <s v="Jake Lamb"/>
    <s v="Arizona Diamondbacks"/>
    <x v="7"/>
    <x v="435"/>
  </r>
  <r>
    <s v="Yangervis Solarte"/>
    <s v="Toronto Blue Jays"/>
    <x v="7"/>
    <x v="261"/>
  </r>
  <r>
    <s v="Tim Beckham"/>
    <s v="Baltimore Orioles"/>
    <x v="7"/>
    <x v="436"/>
  </r>
  <r>
    <s v="Jung-ho Kang"/>
    <s v="Pittsburgh Pirates"/>
    <x v="7"/>
    <x v="437"/>
  </r>
  <r>
    <s v="Maikel Franco"/>
    <s v="Philadelphia Phillies"/>
    <x v="7"/>
    <x v="269"/>
  </r>
  <r>
    <s v="Eugenio Suarez"/>
    <s v="Cincinnati Reds"/>
    <x v="7"/>
    <x v="438"/>
  </r>
  <r>
    <s v="Jose Ramirez"/>
    <s v="Cleveland Indians"/>
    <x v="7"/>
    <x v="439"/>
  </r>
  <r>
    <s v="Yolmer Sanchez"/>
    <s v="Chicago White Sox"/>
    <x v="7"/>
    <x v="440"/>
  </r>
  <r>
    <s v="Matt Duffy"/>
    <s v="Tampa Bay Rays"/>
    <x v="7"/>
    <x v="441"/>
  </r>
  <r>
    <s v="Niko Goodrum"/>
    <s v="Detroit Tigers"/>
    <x v="7"/>
    <x v="38"/>
  </r>
  <r>
    <s v="Brandon Drury"/>
    <s v="New York Yankees"/>
    <x v="7"/>
    <x v="442"/>
  </r>
  <r>
    <s v="Miguel Sano"/>
    <s v="Minnesota Twins"/>
    <x v="7"/>
    <x v="162"/>
  </r>
  <r>
    <s v="Alex Bregman"/>
    <s v="Houston Astros"/>
    <x v="7"/>
    <x v="443"/>
  </r>
  <r>
    <s v="Cheslor Cuthbert"/>
    <s v="Kansas City Royals"/>
    <x v="7"/>
    <x v="323"/>
  </r>
  <r>
    <s v="Greg Garcia"/>
    <s v="St. Louis Cardinals"/>
    <x v="7"/>
    <x v="444"/>
  </r>
  <r>
    <s v="Travis Shaw"/>
    <s v="Milwaukee Brewers"/>
    <x v="7"/>
    <x v="445"/>
  </r>
  <r>
    <s v="Tyler Saladino"/>
    <s v="Chicago White Sox"/>
    <x v="7"/>
    <x v="169"/>
  </r>
  <r>
    <s v="Rafael Devers"/>
    <s v="Boston Red Sox"/>
    <x v="7"/>
    <x v="446"/>
  </r>
  <r>
    <s v="Yadiel Rivera"/>
    <s v="Miami Marlins"/>
    <x v="7"/>
    <x v="46"/>
  </r>
  <r>
    <s v="Johan Camargo"/>
    <s v="Atlanta Braves"/>
    <x v="7"/>
    <x v="52"/>
  </r>
  <r>
    <s v="Phillip Evans"/>
    <s v="New York Mets"/>
    <x v="7"/>
    <x v="52"/>
  </r>
  <r>
    <s v="J.D. Davis"/>
    <s v="Houston Astros"/>
    <x v="7"/>
    <x v="376"/>
  </r>
  <r>
    <s v="Colin Moran"/>
    <s v="Pittsburgh Pirates"/>
    <x v="7"/>
    <x v="56"/>
  </r>
  <r>
    <s v="Christian Villanueva"/>
    <s v="San Diego Padres"/>
    <x v="7"/>
    <x v="382"/>
  </r>
  <r>
    <s v="Giovanny Urshela"/>
    <s v="Cleveland Indians"/>
    <x v="7"/>
    <x v="383"/>
  </r>
  <r>
    <s v="Jeimer Candelario"/>
    <s v="Detroit Tigers"/>
    <x v="7"/>
    <x v="383"/>
  </r>
  <r>
    <s v="Matt Chapman"/>
    <s v="Oakland Athletics"/>
    <x v="7"/>
    <x v="58"/>
  </r>
  <r>
    <s v="Brian Anderson"/>
    <s v="Miami Marlins"/>
    <x v="7"/>
    <x v="64"/>
  </r>
  <r>
    <m/>
    <m/>
    <x v="8"/>
    <x v="447"/>
  </r>
  <r>
    <m/>
    <m/>
    <x v="8"/>
    <x v="44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E1E0D89-8022-4F75-805E-0153E9D3F73F}" name="PivotTable3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13" firstHeaderRow="0" firstDataRow="1" firstDataCol="1"/>
  <pivotFields count="4">
    <pivotField showAll="0"/>
    <pivotField showAll="0"/>
    <pivotField axis="axisRow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dataField="1" showAll="0">
      <items count="450">
        <item x="447"/>
        <item x="64"/>
        <item x="193"/>
        <item x="391"/>
        <item x="390"/>
        <item x="389"/>
        <item x="63"/>
        <item x="388"/>
        <item x="62"/>
        <item x="192"/>
        <item x="61"/>
        <item x="60"/>
        <item x="387"/>
        <item x="103"/>
        <item x="386"/>
        <item x="59"/>
        <item x="408"/>
        <item x="385"/>
        <item x="58"/>
        <item x="407"/>
        <item x="425"/>
        <item x="191"/>
        <item x="57"/>
        <item x="384"/>
        <item x="383"/>
        <item x="382"/>
        <item x="381"/>
        <item x="424"/>
        <item x="380"/>
        <item x="190"/>
        <item x="379"/>
        <item x="378"/>
        <item x="377"/>
        <item x="56"/>
        <item x="376"/>
        <item x="375"/>
        <item x="374"/>
        <item x="373"/>
        <item x="55"/>
        <item x="372"/>
        <item x="371"/>
        <item x="189"/>
        <item x="54"/>
        <item x="370"/>
        <item x="369"/>
        <item x="188"/>
        <item x="368"/>
        <item x="187"/>
        <item x="367"/>
        <item x="366"/>
        <item x="186"/>
        <item x="365"/>
        <item x="364"/>
        <item x="185"/>
        <item x="53"/>
        <item x="363"/>
        <item x="362"/>
        <item x="406"/>
        <item x="184"/>
        <item x="361"/>
        <item x="183"/>
        <item x="360"/>
        <item x="359"/>
        <item x="358"/>
        <item x="182"/>
        <item x="357"/>
        <item x="356"/>
        <item x="52"/>
        <item x="355"/>
        <item x="354"/>
        <item x="353"/>
        <item x="352"/>
        <item x="181"/>
        <item x="351"/>
        <item x="180"/>
        <item x="350"/>
        <item x="179"/>
        <item x="178"/>
        <item x="349"/>
        <item x="51"/>
        <item x="102"/>
        <item x="50"/>
        <item x="348"/>
        <item x="405"/>
        <item x="49"/>
        <item x="347"/>
        <item x="177"/>
        <item x="346"/>
        <item x="48"/>
        <item x="345"/>
        <item x="101"/>
        <item x="344"/>
        <item x="47"/>
        <item x="100"/>
        <item x="423"/>
        <item x="46"/>
        <item x="45"/>
        <item x="176"/>
        <item x="343"/>
        <item x="175"/>
        <item x="174"/>
        <item x="342"/>
        <item x="173"/>
        <item x="341"/>
        <item x="172"/>
        <item x="340"/>
        <item x="339"/>
        <item x="44"/>
        <item x="171"/>
        <item x="338"/>
        <item x="446"/>
        <item x="170"/>
        <item x="169"/>
        <item x="337"/>
        <item x="336"/>
        <item x="335"/>
        <item x="334"/>
        <item x="445"/>
        <item x="333"/>
        <item x="332"/>
        <item x="331"/>
        <item x="330"/>
        <item x="168"/>
        <item x="329"/>
        <item x="444"/>
        <item x="70"/>
        <item x="167"/>
        <item x="328"/>
        <item x="327"/>
        <item x="326"/>
        <item x="166"/>
        <item x="325"/>
        <item x="165"/>
        <item x="99"/>
        <item x="324"/>
        <item x="323"/>
        <item x="322"/>
        <item x="321"/>
        <item x="43"/>
        <item x="320"/>
        <item x="319"/>
        <item x="318"/>
        <item x="422"/>
        <item x="317"/>
        <item x="316"/>
        <item x="42"/>
        <item x="315"/>
        <item x="314"/>
        <item x="313"/>
        <item x="98"/>
        <item x="312"/>
        <item x="164"/>
        <item x="97"/>
        <item x="163"/>
        <item x="311"/>
        <item x="443"/>
        <item x="310"/>
        <item x="41"/>
        <item x="162"/>
        <item x="40"/>
        <item x="309"/>
        <item x="308"/>
        <item x="161"/>
        <item x="307"/>
        <item x="306"/>
        <item x="421"/>
        <item x="39"/>
        <item x="160"/>
        <item x="442"/>
        <item x="159"/>
        <item x="420"/>
        <item x="305"/>
        <item x="158"/>
        <item x="38"/>
        <item x="404"/>
        <item x="304"/>
        <item x="303"/>
        <item x="157"/>
        <item x="156"/>
        <item x="155"/>
        <item x="302"/>
        <item x="301"/>
        <item x="300"/>
        <item x="96"/>
        <item x="299"/>
        <item x="154"/>
        <item x="153"/>
        <item x="37"/>
        <item x="36"/>
        <item x="441"/>
        <item x="152"/>
        <item x="35"/>
        <item x="298"/>
        <item x="297"/>
        <item x="296"/>
        <item x="151"/>
        <item x="34"/>
        <item x="295"/>
        <item x="294"/>
        <item x="403"/>
        <item x="150"/>
        <item x="419"/>
        <item x="293"/>
        <item x="95"/>
        <item x="33"/>
        <item x="418"/>
        <item x="292"/>
        <item x="32"/>
        <item x="291"/>
        <item x="290"/>
        <item x="31"/>
        <item x="149"/>
        <item x="289"/>
        <item x="148"/>
        <item x="30"/>
        <item x="288"/>
        <item x="287"/>
        <item x="402"/>
        <item x="147"/>
        <item x="286"/>
        <item x="285"/>
        <item x="284"/>
        <item x="283"/>
        <item x="146"/>
        <item x="282"/>
        <item x="29"/>
        <item x="401"/>
        <item x="28"/>
        <item x="281"/>
        <item x="280"/>
        <item x="279"/>
        <item x="278"/>
        <item x="277"/>
        <item x="400"/>
        <item x="27"/>
        <item x="26"/>
        <item x="440"/>
        <item x="276"/>
        <item x="25"/>
        <item x="399"/>
        <item x="275"/>
        <item x="274"/>
        <item x="24"/>
        <item x="145"/>
        <item x="398"/>
        <item x="144"/>
        <item x="273"/>
        <item x="272"/>
        <item x="271"/>
        <item x="143"/>
        <item x="23"/>
        <item x="142"/>
        <item x="439"/>
        <item x="270"/>
        <item x="22"/>
        <item x="438"/>
        <item x="269"/>
        <item x="21"/>
        <item x="141"/>
        <item x="437"/>
        <item x="20"/>
        <item x="268"/>
        <item x="417"/>
        <item x="140"/>
        <item x="139"/>
        <item x="267"/>
        <item x="397"/>
        <item x="436"/>
        <item x="266"/>
        <item x="94"/>
        <item x="396"/>
        <item x="19"/>
        <item x="18"/>
        <item x="138"/>
        <item x="265"/>
        <item x="264"/>
        <item x="137"/>
        <item x="263"/>
        <item x="17"/>
        <item x="262"/>
        <item x="16"/>
        <item x="15"/>
        <item x="261"/>
        <item x="260"/>
        <item x="259"/>
        <item x="93"/>
        <item x="435"/>
        <item x="258"/>
        <item x="257"/>
        <item x="14"/>
        <item x="256"/>
        <item x="255"/>
        <item x="136"/>
        <item x="135"/>
        <item x="134"/>
        <item x="254"/>
        <item x="253"/>
        <item x="416"/>
        <item x="252"/>
        <item x="133"/>
        <item x="251"/>
        <item x="92"/>
        <item x="250"/>
        <item x="249"/>
        <item x="248"/>
        <item x="91"/>
        <item x="247"/>
        <item x="246"/>
        <item x="132"/>
        <item x="245"/>
        <item x="244"/>
        <item x="395"/>
        <item x="90"/>
        <item x="243"/>
        <item x="415"/>
        <item x="131"/>
        <item x="130"/>
        <item x="13"/>
        <item x="129"/>
        <item x="128"/>
        <item x="127"/>
        <item x="89"/>
        <item x="414"/>
        <item x="126"/>
        <item x="242"/>
        <item x="241"/>
        <item x="240"/>
        <item x="12"/>
        <item x="239"/>
        <item x="11"/>
        <item x="238"/>
        <item x="413"/>
        <item x="125"/>
        <item x="412"/>
        <item x="88"/>
        <item x="237"/>
        <item x="236"/>
        <item x="235"/>
        <item x="10"/>
        <item x="234"/>
        <item x="233"/>
        <item x="124"/>
        <item x="232"/>
        <item x="9"/>
        <item x="231"/>
        <item x="230"/>
        <item x="8"/>
        <item x="229"/>
        <item x="123"/>
        <item x="87"/>
        <item x="228"/>
        <item x="7"/>
        <item x="6"/>
        <item x="227"/>
        <item x="122"/>
        <item x="226"/>
        <item x="225"/>
        <item x="121"/>
        <item x="434"/>
        <item x="224"/>
        <item x="120"/>
        <item x="223"/>
        <item x="222"/>
        <item x="221"/>
        <item x="411"/>
        <item x="119"/>
        <item x="5"/>
        <item x="220"/>
        <item x="219"/>
        <item x="218"/>
        <item x="433"/>
        <item x="69"/>
        <item x="86"/>
        <item x="217"/>
        <item x="216"/>
        <item x="85"/>
        <item x="68"/>
        <item x="432"/>
        <item x="118"/>
        <item x="215"/>
        <item x="431"/>
        <item x="84"/>
        <item x="4"/>
        <item x="214"/>
        <item x="213"/>
        <item x="394"/>
        <item x="212"/>
        <item x="117"/>
        <item x="83"/>
        <item x="67"/>
        <item x="82"/>
        <item x="430"/>
        <item x="116"/>
        <item x="211"/>
        <item x="410"/>
        <item x="409"/>
        <item x="393"/>
        <item x="210"/>
        <item x="209"/>
        <item x="208"/>
        <item x="115"/>
        <item x="207"/>
        <item x="3"/>
        <item x="81"/>
        <item x="114"/>
        <item x="392"/>
        <item x="113"/>
        <item x="429"/>
        <item x="66"/>
        <item x="80"/>
        <item x="65"/>
        <item x="112"/>
        <item x="428"/>
        <item x="111"/>
        <item x="427"/>
        <item x="206"/>
        <item x="426"/>
        <item x="205"/>
        <item x="2"/>
        <item x="110"/>
        <item x="204"/>
        <item x="79"/>
        <item x="203"/>
        <item x="78"/>
        <item x="109"/>
        <item x="77"/>
        <item x="108"/>
        <item x="1"/>
        <item x="202"/>
        <item x="0"/>
        <item x="76"/>
        <item x="201"/>
        <item x="200"/>
        <item x="75"/>
        <item x="74"/>
        <item x="107"/>
        <item x="199"/>
        <item x="73"/>
        <item x="106"/>
        <item x="198"/>
        <item x="72"/>
        <item x="197"/>
        <item x="196"/>
        <item x="105"/>
        <item x="71"/>
        <item x="195"/>
        <item x="194"/>
        <item x="104"/>
        <item x="448"/>
        <item t="default"/>
      </items>
    </pivotField>
  </pivotFields>
  <rowFields count="1">
    <field x="2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Min of Salary" fld="3" subtotal="min" baseField="2" baseItem="0"/>
    <dataField name="Max of Salary" fld="3" subtotal="max" baseField="2" baseItem="8"/>
    <dataField name="Average of Salary" fld="3" subtotal="average" baseField="2" baseItem="8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0087F-99A2-4A3D-8F4F-987330C09772}">
  <dimension ref="A3:D13"/>
  <sheetViews>
    <sheetView workbookViewId="0">
      <selection activeCell="B35" sqref="B35"/>
    </sheetView>
  </sheetViews>
  <sheetFormatPr defaultRowHeight="15" x14ac:dyDescent="0.25"/>
  <cols>
    <col min="1" max="1" width="16.7109375" bestFit="1" customWidth="1"/>
    <col min="2" max="2" width="12.5703125" bestFit="1" customWidth="1"/>
    <col min="3" max="3" width="12.85546875" bestFit="1" customWidth="1"/>
    <col min="4" max="4" width="16.42578125" bestFit="1" customWidth="1"/>
  </cols>
  <sheetData>
    <row r="3" spans="1:4" x14ac:dyDescent="0.25">
      <c r="A3" s="15" t="s">
        <v>965</v>
      </c>
      <c r="B3" t="s">
        <v>968</v>
      </c>
      <c r="C3" t="s">
        <v>969</v>
      </c>
      <c r="D3" t="s">
        <v>970</v>
      </c>
    </row>
    <row r="4" spans="1:4" x14ac:dyDescent="0.25">
      <c r="A4" s="3" t="s">
        <v>4</v>
      </c>
      <c r="B4" s="16">
        <v>545000</v>
      </c>
      <c r="C4" s="16">
        <v>22177778</v>
      </c>
      <c r="D4" s="16">
        <v>3511360.0273972601</v>
      </c>
    </row>
    <row r="5" spans="1:4" x14ac:dyDescent="0.25">
      <c r="A5" s="3" t="s">
        <v>16</v>
      </c>
      <c r="B5" s="16">
        <v>570000</v>
      </c>
      <c r="C5" s="16">
        <v>18666667</v>
      </c>
      <c r="D5" s="16">
        <v>12460182.5</v>
      </c>
    </row>
    <row r="6" spans="1:4" x14ac:dyDescent="0.25">
      <c r="A6" s="3" t="s">
        <v>2</v>
      </c>
      <c r="B6" s="16">
        <v>545000</v>
      </c>
      <c r="C6" s="16">
        <v>30000000</v>
      </c>
      <c r="D6" s="16">
        <v>8737150.7959183678</v>
      </c>
    </row>
    <row r="7" spans="1:4" x14ac:dyDescent="0.25">
      <c r="A7" s="3" t="s">
        <v>916</v>
      </c>
      <c r="B7" s="16">
        <v>545000</v>
      </c>
      <c r="C7" s="16">
        <v>34083333</v>
      </c>
      <c r="D7" s="16">
        <v>5130183.0958904112</v>
      </c>
    </row>
    <row r="8" spans="1:4" x14ac:dyDescent="0.25">
      <c r="A8" s="3" t="s">
        <v>917</v>
      </c>
      <c r="B8" s="16">
        <v>545000</v>
      </c>
      <c r="C8" s="16">
        <v>34000000</v>
      </c>
      <c r="D8" s="16">
        <v>3829217.8633405641</v>
      </c>
    </row>
    <row r="9" spans="1:4" x14ac:dyDescent="0.25">
      <c r="A9" s="3" t="s">
        <v>6</v>
      </c>
      <c r="B9" s="16">
        <v>546900</v>
      </c>
      <c r="C9" s="16">
        <v>24000000</v>
      </c>
      <c r="D9" s="16">
        <v>4928348.5102040814</v>
      </c>
    </row>
    <row r="10" spans="1:4" x14ac:dyDescent="0.25">
      <c r="A10" s="3" t="s">
        <v>3</v>
      </c>
      <c r="B10" s="16">
        <v>545000</v>
      </c>
      <c r="C10" s="16">
        <v>20000000</v>
      </c>
      <c r="D10" s="16">
        <v>3570414.0208333335</v>
      </c>
    </row>
    <row r="11" spans="1:4" x14ac:dyDescent="0.25">
      <c r="A11" s="3" t="s">
        <v>0</v>
      </c>
      <c r="B11" s="16">
        <v>545000</v>
      </c>
      <c r="C11" s="16">
        <v>23000000</v>
      </c>
      <c r="D11" s="16">
        <v>6029820.9333333336</v>
      </c>
    </row>
    <row r="12" spans="1:4" x14ac:dyDescent="0.25">
      <c r="A12" s="3" t="s">
        <v>966</v>
      </c>
      <c r="B12" s="16">
        <v>877</v>
      </c>
      <c r="C12" s="16">
        <v>877</v>
      </c>
      <c r="D12" s="16">
        <v>877</v>
      </c>
    </row>
    <row r="13" spans="1:4" x14ac:dyDescent="0.25">
      <c r="A13" s="3" t="s">
        <v>967</v>
      </c>
      <c r="B13" s="16">
        <v>877</v>
      </c>
      <c r="C13" s="16">
        <v>34083333</v>
      </c>
      <c r="D13" s="16">
        <v>4507629.5011389526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C7DDA-C171-4DF4-ADA8-2C55F3983F29}">
  <sheetPr codeName="Sheet2"/>
  <dimension ref="A1:I880"/>
  <sheetViews>
    <sheetView tabSelected="1" topLeftCell="A864" workbookViewId="0">
      <selection activeCell="E886" sqref="E886"/>
    </sheetView>
  </sheetViews>
  <sheetFormatPr defaultRowHeight="15" x14ac:dyDescent="0.25"/>
  <cols>
    <col min="1" max="1" width="20.42578125" bestFit="1" customWidth="1"/>
    <col min="2" max="2" width="21.42578125" bestFit="1" customWidth="1"/>
    <col min="3" max="3" width="16.7109375" bestFit="1" customWidth="1"/>
    <col min="4" max="4" width="13.85546875" bestFit="1" customWidth="1"/>
    <col min="5" max="5" width="11.140625" customWidth="1"/>
  </cols>
  <sheetData>
    <row r="1" spans="1:9" x14ac:dyDescent="0.25">
      <c r="A1" t="s">
        <v>479</v>
      </c>
      <c r="B1" t="s">
        <v>186</v>
      </c>
      <c r="C1" t="s">
        <v>184</v>
      </c>
      <c r="D1" s="2" t="s">
        <v>185</v>
      </c>
      <c r="F1" s="3"/>
      <c r="I1" s="3"/>
    </row>
    <row r="2" spans="1:9" x14ac:dyDescent="0.25">
      <c r="A2" t="s">
        <v>25</v>
      </c>
      <c r="B2" t="s">
        <v>189</v>
      </c>
      <c r="C2" t="s">
        <v>4</v>
      </c>
      <c r="D2" s="1">
        <v>22177778</v>
      </c>
      <c r="E2" s="1"/>
      <c r="I2" s="3"/>
    </row>
    <row r="3" spans="1:9" x14ac:dyDescent="0.25">
      <c r="A3" t="s">
        <v>148</v>
      </c>
      <c r="B3" t="s">
        <v>145</v>
      </c>
      <c r="C3" t="s">
        <v>4</v>
      </c>
      <c r="D3" s="1">
        <v>22000000</v>
      </c>
      <c r="E3" s="1"/>
      <c r="I3" s="3"/>
    </row>
    <row r="4" spans="1:9" x14ac:dyDescent="0.25">
      <c r="A4" t="s">
        <v>8</v>
      </c>
      <c r="B4" t="s">
        <v>171</v>
      </c>
      <c r="C4" t="s">
        <v>4</v>
      </c>
      <c r="D4" s="1">
        <v>20000000</v>
      </c>
      <c r="E4" s="1"/>
      <c r="I4" s="3"/>
    </row>
    <row r="5" spans="1:9" x14ac:dyDescent="0.25">
      <c r="A5" t="s">
        <v>47</v>
      </c>
      <c r="B5" t="s">
        <v>203</v>
      </c>
      <c r="C5" t="s">
        <v>4</v>
      </c>
      <c r="D5" s="1">
        <v>17000000</v>
      </c>
      <c r="E5" s="1"/>
      <c r="I5" s="3"/>
    </row>
    <row r="6" spans="1:9" x14ac:dyDescent="0.25">
      <c r="A6" t="s">
        <v>282</v>
      </c>
      <c r="B6" t="s">
        <v>197</v>
      </c>
      <c r="C6" t="s">
        <v>4</v>
      </c>
      <c r="D6" s="1">
        <v>13125000</v>
      </c>
      <c r="E6" s="1"/>
      <c r="I6" s="3"/>
    </row>
    <row r="7" spans="1:9" x14ac:dyDescent="0.25">
      <c r="A7" t="s">
        <v>13</v>
      </c>
      <c r="B7" t="s">
        <v>191</v>
      </c>
      <c r="C7" t="s">
        <v>4</v>
      </c>
      <c r="D7" s="1">
        <v>10500000</v>
      </c>
      <c r="E7" s="1"/>
      <c r="I7" s="3"/>
    </row>
    <row r="8" spans="1:9" x14ac:dyDescent="0.25">
      <c r="A8" t="s">
        <v>55</v>
      </c>
      <c r="B8" t="s">
        <v>177</v>
      </c>
      <c r="C8" t="s">
        <v>4</v>
      </c>
      <c r="D8" s="1">
        <v>10500000</v>
      </c>
      <c r="E8" s="1"/>
      <c r="I8" s="3"/>
    </row>
    <row r="9" spans="1:9" x14ac:dyDescent="0.25">
      <c r="A9" t="s">
        <v>432</v>
      </c>
      <c r="B9" t="s">
        <v>204</v>
      </c>
      <c r="C9" t="s">
        <v>4</v>
      </c>
      <c r="D9" s="1">
        <v>8700000</v>
      </c>
      <c r="E9" s="1"/>
      <c r="I9" s="3"/>
    </row>
    <row r="10" spans="1:9" x14ac:dyDescent="0.25">
      <c r="A10" t="s">
        <v>182</v>
      </c>
      <c r="B10" t="s">
        <v>154</v>
      </c>
      <c r="C10" t="s">
        <v>4</v>
      </c>
      <c r="D10" s="1">
        <v>8500000</v>
      </c>
      <c r="E10" s="1"/>
      <c r="I10" s="3"/>
    </row>
    <row r="11" spans="1:9" x14ac:dyDescent="0.25">
      <c r="A11" t="s">
        <v>96</v>
      </c>
      <c r="B11" t="s">
        <v>207</v>
      </c>
      <c r="C11" t="s">
        <v>4</v>
      </c>
      <c r="D11" s="1">
        <v>8000000</v>
      </c>
      <c r="E11" s="1"/>
    </row>
    <row r="12" spans="1:9" x14ac:dyDescent="0.25">
      <c r="A12" t="s">
        <v>470</v>
      </c>
      <c r="B12" t="s">
        <v>190</v>
      </c>
      <c r="C12" t="s">
        <v>4</v>
      </c>
      <c r="D12" s="1">
        <v>7900000</v>
      </c>
      <c r="E12" s="1"/>
    </row>
    <row r="13" spans="1:9" x14ac:dyDescent="0.25">
      <c r="A13" t="s">
        <v>461</v>
      </c>
      <c r="B13" t="s">
        <v>196</v>
      </c>
      <c r="C13" t="s">
        <v>4</v>
      </c>
      <c r="D13" s="1">
        <v>7500000</v>
      </c>
      <c r="E13" s="1"/>
    </row>
    <row r="14" spans="1:9" x14ac:dyDescent="0.25">
      <c r="A14" t="s">
        <v>295</v>
      </c>
      <c r="B14" t="s">
        <v>203</v>
      </c>
      <c r="C14" t="s">
        <v>4</v>
      </c>
      <c r="D14" s="1">
        <v>6700000</v>
      </c>
      <c r="E14" s="1"/>
    </row>
    <row r="15" spans="1:9" x14ac:dyDescent="0.25">
      <c r="A15" t="s">
        <v>115</v>
      </c>
      <c r="B15" t="s">
        <v>144</v>
      </c>
      <c r="C15" t="s">
        <v>4</v>
      </c>
      <c r="D15" s="1">
        <v>6500000</v>
      </c>
      <c r="E15" s="1"/>
    </row>
    <row r="16" spans="1:9" x14ac:dyDescent="0.25">
      <c r="A16" t="s">
        <v>467</v>
      </c>
      <c r="B16" t="s">
        <v>198</v>
      </c>
      <c r="C16" t="s">
        <v>4</v>
      </c>
      <c r="D16" s="1">
        <v>6033333</v>
      </c>
      <c r="E16" s="1"/>
    </row>
    <row r="17" spans="1:5" x14ac:dyDescent="0.25">
      <c r="A17" t="s">
        <v>492</v>
      </c>
      <c r="B17" t="s">
        <v>197</v>
      </c>
      <c r="C17" t="s">
        <v>4</v>
      </c>
      <c r="D17" s="1">
        <v>4437500</v>
      </c>
      <c r="E17" s="1"/>
    </row>
    <row r="18" spans="1:5" x14ac:dyDescent="0.25">
      <c r="A18" t="s">
        <v>90</v>
      </c>
      <c r="B18" t="s">
        <v>193</v>
      </c>
      <c r="C18" t="s">
        <v>4</v>
      </c>
      <c r="D18" s="1">
        <v>4000000</v>
      </c>
      <c r="E18" s="1"/>
    </row>
    <row r="19" spans="1:5" x14ac:dyDescent="0.25">
      <c r="A19" t="s">
        <v>456</v>
      </c>
      <c r="B19" t="s">
        <v>199</v>
      </c>
      <c r="C19" t="s">
        <v>4</v>
      </c>
      <c r="D19" s="1">
        <v>4000000</v>
      </c>
      <c r="E19" s="1"/>
    </row>
    <row r="20" spans="1:5" x14ac:dyDescent="0.25">
      <c r="A20" t="s">
        <v>79</v>
      </c>
      <c r="B20" t="s">
        <v>200</v>
      </c>
      <c r="C20" t="s">
        <v>4</v>
      </c>
      <c r="D20" s="1">
        <v>3975000</v>
      </c>
      <c r="E20" s="1"/>
    </row>
    <row r="21" spans="1:5" x14ac:dyDescent="0.25">
      <c r="A21" t="s">
        <v>386</v>
      </c>
      <c r="B21" t="s">
        <v>205</v>
      </c>
      <c r="C21" t="s">
        <v>4</v>
      </c>
      <c r="D21" s="1">
        <v>3900000</v>
      </c>
      <c r="E21" s="1"/>
    </row>
    <row r="22" spans="1:5" x14ac:dyDescent="0.25">
      <c r="A22" t="s">
        <v>127</v>
      </c>
      <c r="B22" t="s">
        <v>199</v>
      </c>
      <c r="C22" t="s">
        <v>4</v>
      </c>
      <c r="D22" s="1">
        <v>3500000</v>
      </c>
      <c r="E22" s="1"/>
    </row>
    <row r="23" spans="1:5" x14ac:dyDescent="0.25">
      <c r="A23" t="s">
        <v>495</v>
      </c>
      <c r="B23" t="s">
        <v>208</v>
      </c>
      <c r="C23" t="s">
        <v>4</v>
      </c>
      <c r="D23" s="1">
        <v>3475000</v>
      </c>
      <c r="E23" s="1"/>
    </row>
    <row r="24" spans="1:5" x14ac:dyDescent="0.25">
      <c r="A24" t="s">
        <v>442</v>
      </c>
      <c r="B24" t="s">
        <v>206</v>
      </c>
      <c r="C24" t="s">
        <v>4</v>
      </c>
      <c r="D24" s="1">
        <v>3065000</v>
      </c>
      <c r="E24" s="1"/>
    </row>
    <row r="25" spans="1:5" x14ac:dyDescent="0.25">
      <c r="A25" t="s">
        <v>406</v>
      </c>
      <c r="B25" t="s">
        <v>210</v>
      </c>
      <c r="C25" t="s">
        <v>4</v>
      </c>
      <c r="D25" s="1">
        <v>2975000</v>
      </c>
      <c r="E25" s="1"/>
    </row>
    <row r="26" spans="1:5" x14ac:dyDescent="0.25">
      <c r="A26" t="s">
        <v>509</v>
      </c>
      <c r="B26" t="s">
        <v>202</v>
      </c>
      <c r="C26" t="s">
        <v>4</v>
      </c>
      <c r="D26" s="1">
        <v>2900000</v>
      </c>
      <c r="E26" s="1"/>
    </row>
    <row r="27" spans="1:5" x14ac:dyDescent="0.25">
      <c r="A27" t="s">
        <v>424</v>
      </c>
      <c r="B27" t="s">
        <v>205</v>
      </c>
      <c r="C27" t="s">
        <v>4</v>
      </c>
      <c r="D27" s="1">
        <v>2800000</v>
      </c>
      <c r="E27" s="1"/>
    </row>
    <row r="28" spans="1:5" x14ac:dyDescent="0.25">
      <c r="A28" t="s">
        <v>135</v>
      </c>
      <c r="B28" t="s">
        <v>189</v>
      </c>
      <c r="C28" t="s">
        <v>4</v>
      </c>
      <c r="D28" s="1">
        <v>2500000</v>
      </c>
      <c r="E28" s="1"/>
    </row>
    <row r="29" spans="1:5" x14ac:dyDescent="0.25">
      <c r="A29" t="s">
        <v>318</v>
      </c>
      <c r="B29" t="s">
        <v>201</v>
      </c>
      <c r="C29" t="s">
        <v>4</v>
      </c>
      <c r="D29" s="1">
        <v>2375000</v>
      </c>
      <c r="E29" s="1"/>
    </row>
    <row r="30" spans="1:5" x14ac:dyDescent="0.25">
      <c r="A30" t="s">
        <v>121</v>
      </c>
      <c r="B30" t="s">
        <v>204</v>
      </c>
      <c r="C30" t="s">
        <v>4</v>
      </c>
      <c r="D30" s="1">
        <v>2300000</v>
      </c>
      <c r="E30" s="1"/>
    </row>
    <row r="31" spans="1:5" x14ac:dyDescent="0.25">
      <c r="A31" t="s">
        <v>428</v>
      </c>
      <c r="B31" t="s">
        <v>162</v>
      </c>
      <c r="C31" t="s">
        <v>4</v>
      </c>
      <c r="D31" s="1">
        <v>2250000</v>
      </c>
      <c r="E31" s="1"/>
    </row>
    <row r="32" spans="1:5" x14ac:dyDescent="0.25">
      <c r="A32" t="s">
        <v>107</v>
      </c>
      <c r="B32" t="s">
        <v>193</v>
      </c>
      <c r="C32" t="s">
        <v>4</v>
      </c>
      <c r="D32" s="1">
        <v>2000000</v>
      </c>
      <c r="E32" s="1"/>
    </row>
    <row r="33" spans="1:5" x14ac:dyDescent="0.25">
      <c r="A33" t="s">
        <v>434</v>
      </c>
      <c r="B33" t="s">
        <v>188</v>
      </c>
      <c r="C33" t="s">
        <v>4</v>
      </c>
      <c r="D33" s="1">
        <v>1950000</v>
      </c>
      <c r="E33" s="1"/>
    </row>
    <row r="34" spans="1:5" x14ac:dyDescent="0.25">
      <c r="A34" t="s">
        <v>427</v>
      </c>
      <c r="B34" t="s">
        <v>198</v>
      </c>
      <c r="C34" t="s">
        <v>4</v>
      </c>
      <c r="D34" s="1">
        <v>1625000</v>
      </c>
      <c r="E34" s="1"/>
    </row>
    <row r="35" spans="1:5" x14ac:dyDescent="0.25">
      <c r="A35" t="s">
        <v>262</v>
      </c>
      <c r="B35" t="s">
        <v>188</v>
      </c>
      <c r="C35" t="s">
        <v>4</v>
      </c>
      <c r="D35" s="1">
        <v>1450000</v>
      </c>
      <c r="E35" s="1"/>
    </row>
    <row r="36" spans="1:5" x14ac:dyDescent="0.25">
      <c r="A36" t="s">
        <v>44</v>
      </c>
      <c r="B36" t="s">
        <v>177</v>
      </c>
      <c r="C36" t="s">
        <v>4</v>
      </c>
      <c r="D36" s="1">
        <v>1300000</v>
      </c>
      <c r="E36" s="1"/>
    </row>
    <row r="37" spans="1:5" x14ac:dyDescent="0.25">
      <c r="A37" t="s">
        <v>32</v>
      </c>
      <c r="B37" t="s">
        <v>209</v>
      </c>
      <c r="C37" t="s">
        <v>4</v>
      </c>
      <c r="D37" s="1">
        <v>1250000</v>
      </c>
      <c r="E37" s="1"/>
    </row>
    <row r="38" spans="1:5" x14ac:dyDescent="0.25">
      <c r="A38" t="s">
        <v>246</v>
      </c>
      <c r="B38" t="s">
        <v>194</v>
      </c>
      <c r="C38" t="s">
        <v>4</v>
      </c>
      <c r="D38" s="1">
        <v>1250000</v>
      </c>
      <c r="E38" s="1"/>
    </row>
    <row r="39" spans="1:5" x14ac:dyDescent="0.25">
      <c r="A39" t="s">
        <v>546</v>
      </c>
      <c r="B39" t="s">
        <v>187</v>
      </c>
      <c r="C39" t="s">
        <v>4</v>
      </c>
      <c r="D39" s="1">
        <v>1100000</v>
      </c>
      <c r="E39" s="1"/>
    </row>
    <row r="40" spans="1:5" x14ac:dyDescent="0.25">
      <c r="A40" t="s">
        <v>558</v>
      </c>
      <c r="B40" t="s">
        <v>202</v>
      </c>
      <c r="C40" t="s">
        <v>4</v>
      </c>
      <c r="D40" s="1">
        <v>1000000</v>
      </c>
      <c r="E40" s="1"/>
    </row>
    <row r="41" spans="1:5" x14ac:dyDescent="0.25">
      <c r="A41" t="s">
        <v>326</v>
      </c>
      <c r="B41" t="s">
        <v>154</v>
      </c>
      <c r="C41" t="s">
        <v>4</v>
      </c>
      <c r="D41" s="1">
        <v>925000</v>
      </c>
      <c r="E41" s="1"/>
    </row>
    <row r="42" spans="1:5" x14ac:dyDescent="0.25">
      <c r="A42" t="s">
        <v>349</v>
      </c>
      <c r="B42" t="s">
        <v>144</v>
      </c>
      <c r="C42" t="s">
        <v>4</v>
      </c>
      <c r="D42" s="1">
        <v>905000</v>
      </c>
      <c r="E42" s="1"/>
    </row>
    <row r="43" spans="1:5" x14ac:dyDescent="0.25">
      <c r="A43" t="s">
        <v>571</v>
      </c>
      <c r="B43" t="s">
        <v>145</v>
      </c>
      <c r="C43" t="s">
        <v>4</v>
      </c>
      <c r="D43" s="1">
        <v>650000</v>
      </c>
      <c r="E43" s="1"/>
    </row>
    <row r="44" spans="1:5" x14ac:dyDescent="0.25">
      <c r="A44" t="s">
        <v>581</v>
      </c>
      <c r="B44" t="s">
        <v>187</v>
      </c>
      <c r="C44" t="s">
        <v>4</v>
      </c>
      <c r="D44" s="1">
        <v>620400</v>
      </c>
      <c r="E44" s="1"/>
    </row>
    <row r="45" spans="1:5" x14ac:dyDescent="0.25">
      <c r="A45" t="s">
        <v>591</v>
      </c>
      <c r="B45" t="s">
        <v>195</v>
      </c>
      <c r="C45" t="s">
        <v>4</v>
      </c>
      <c r="D45" s="1">
        <v>604500</v>
      </c>
      <c r="E45" s="1"/>
    </row>
    <row r="46" spans="1:5" x14ac:dyDescent="0.25">
      <c r="A46" t="s">
        <v>594</v>
      </c>
      <c r="B46" t="s">
        <v>162</v>
      </c>
      <c r="C46" t="s">
        <v>4</v>
      </c>
      <c r="D46" s="1">
        <v>600000</v>
      </c>
      <c r="E46" s="1"/>
    </row>
    <row r="47" spans="1:5" x14ac:dyDescent="0.25">
      <c r="A47" t="s">
        <v>608</v>
      </c>
      <c r="B47" t="s">
        <v>209</v>
      </c>
      <c r="C47" t="s">
        <v>4</v>
      </c>
      <c r="D47" s="1">
        <v>580000</v>
      </c>
      <c r="E47" s="1"/>
    </row>
    <row r="48" spans="1:5" x14ac:dyDescent="0.25">
      <c r="A48" t="s">
        <v>259</v>
      </c>
      <c r="B48" t="s">
        <v>199</v>
      </c>
      <c r="C48" t="s">
        <v>4</v>
      </c>
      <c r="D48" s="1">
        <v>575000</v>
      </c>
      <c r="E48" s="1"/>
    </row>
    <row r="49" spans="1:5" x14ac:dyDescent="0.25">
      <c r="A49" t="s">
        <v>661</v>
      </c>
      <c r="B49" t="s">
        <v>188</v>
      </c>
      <c r="C49" t="s">
        <v>4</v>
      </c>
      <c r="D49" s="1">
        <v>563500</v>
      </c>
      <c r="E49" s="1"/>
    </row>
    <row r="50" spans="1:5" x14ac:dyDescent="0.25">
      <c r="A50" t="s">
        <v>675</v>
      </c>
      <c r="B50" t="s">
        <v>206</v>
      </c>
      <c r="C50" t="s">
        <v>4</v>
      </c>
      <c r="D50" s="1">
        <v>560100</v>
      </c>
      <c r="E50" s="1"/>
    </row>
    <row r="51" spans="1:5" x14ac:dyDescent="0.25">
      <c r="A51" t="s">
        <v>679</v>
      </c>
      <c r="B51" t="s">
        <v>196</v>
      </c>
      <c r="C51" t="s">
        <v>4</v>
      </c>
      <c r="D51" s="1">
        <v>560000</v>
      </c>
      <c r="E51" s="1"/>
    </row>
    <row r="52" spans="1:5" x14ac:dyDescent="0.25">
      <c r="A52" t="s">
        <v>680</v>
      </c>
      <c r="B52" t="s">
        <v>196</v>
      </c>
      <c r="C52" t="s">
        <v>4</v>
      </c>
      <c r="D52" s="1">
        <v>560000</v>
      </c>
      <c r="E52" s="1"/>
    </row>
    <row r="53" spans="1:5" x14ac:dyDescent="0.25">
      <c r="A53" t="s">
        <v>685</v>
      </c>
      <c r="B53" t="s">
        <v>191</v>
      </c>
      <c r="C53" t="s">
        <v>4</v>
      </c>
      <c r="D53" s="1">
        <v>559000</v>
      </c>
      <c r="E53" s="1"/>
    </row>
    <row r="54" spans="1:5" x14ac:dyDescent="0.25">
      <c r="A54" t="s">
        <v>691</v>
      </c>
      <c r="B54" t="s">
        <v>171</v>
      </c>
      <c r="C54" t="s">
        <v>4</v>
      </c>
      <c r="D54" s="1">
        <v>558400</v>
      </c>
      <c r="E54" s="1"/>
    </row>
    <row r="55" spans="1:5" x14ac:dyDescent="0.25">
      <c r="A55" t="s">
        <v>332</v>
      </c>
      <c r="B55" t="s">
        <v>193</v>
      </c>
      <c r="C55" t="s">
        <v>4</v>
      </c>
      <c r="D55" s="1">
        <v>558000</v>
      </c>
      <c r="E55" s="1"/>
    </row>
    <row r="56" spans="1:5" x14ac:dyDescent="0.25">
      <c r="A56" t="s">
        <v>700</v>
      </c>
      <c r="B56" t="s">
        <v>208</v>
      </c>
      <c r="C56" t="s">
        <v>4</v>
      </c>
      <c r="D56" s="1">
        <v>557471</v>
      </c>
      <c r="E56" s="1"/>
    </row>
    <row r="57" spans="1:5" x14ac:dyDescent="0.25">
      <c r="A57" t="s">
        <v>702</v>
      </c>
      <c r="B57" t="s">
        <v>203</v>
      </c>
      <c r="C57" t="s">
        <v>4</v>
      </c>
      <c r="D57" s="1">
        <v>557100</v>
      </c>
      <c r="E57" s="1"/>
    </row>
    <row r="58" spans="1:5" x14ac:dyDescent="0.25">
      <c r="A58" t="s">
        <v>719</v>
      </c>
      <c r="B58" t="s">
        <v>190</v>
      </c>
      <c r="C58" t="s">
        <v>4</v>
      </c>
      <c r="D58" s="1">
        <v>555000</v>
      </c>
      <c r="E58" s="1"/>
    </row>
    <row r="59" spans="1:5" x14ac:dyDescent="0.25">
      <c r="A59" t="s">
        <v>756</v>
      </c>
      <c r="B59" t="s">
        <v>209</v>
      </c>
      <c r="C59" t="s">
        <v>4</v>
      </c>
      <c r="D59" s="1">
        <v>553100</v>
      </c>
      <c r="E59" s="1"/>
    </row>
    <row r="60" spans="1:5" x14ac:dyDescent="0.25">
      <c r="A60" t="s">
        <v>775</v>
      </c>
      <c r="B60" t="s">
        <v>201</v>
      </c>
      <c r="C60" t="s">
        <v>4</v>
      </c>
      <c r="D60" s="1">
        <v>551300</v>
      </c>
      <c r="E60" s="1"/>
    </row>
    <row r="61" spans="1:5" x14ac:dyDescent="0.25">
      <c r="A61" t="s">
        <v>781</v>
      </c>
      <c r="B61" t="s">
        <v>206</v>
      </c>
      <c r="C61" t="s">
        <v>4</v>
      </c>
      <c r="D61" s="1">
        <v>550700</v>
      </c>
      <c r="E61" s="1"/>
    </row>
    <row r="62" spans="1:5" x14ac:dyDescent="0.25">
      <c r="A62" t="s">
        <v>791</v>
      </c>
      <c r="B62" t="s">
        <v>144</v>
      </c>
      <c r="C62" t="s">
        <v>4</v>
      </c>
      <c r="D62" s="1">
        <v>550000</v>
      </c>
      <c r="E62" s="1"/>
    </row>
    <row r="63" spans="1:5" x14ac:dyDescent="0.25">
      <c r="A63" t="s">
        <v>804</v>
      </c>
      <c r="B63" t="s">
        <v>200</v>
      </c>
      <c r="C63" t="s">
        <v>4</v>
      </c>
      <c r="D63" s="1">
        <v>550000</v>
      </c>
      <c r="E63" s="1"/>
    </row>
    <row r="64" spans="1:5" x14ac:dyDescent="0.25">
      <c r="A64" t="s">
        <v>822</v>
      </c>
      <c r="B64" t="s">
        <v>192</v>
      </c>
      <c r="C64" t="s">
        <v>4</v>
      </c>
      <c r="D64" s="1">
        <v>548000</v>
      </c>
      <c r="E64" s="1"/>
    </row>
    <row r="65" spans="1:5" x14ac:dyDescent="0.25">
      <c r="A65" t="s">
        <v>835</v>
      </c>
      <c r="B65" t="s">
        <v>190</v>
      </c>
      <c r="C65" t="s">
        <v>4</v>
      </c>
      <c r="D65" s="1">
        <v>547500</v>
      </c>
      <c r="E65" s="1"/>
    </row>
    <row r="66" spans="1:5" x14ac:dyDescent="0.25">
      <c r="A66" t="s">
        <v>838</v>
      </c>
      <c r="B66" t="s">
        <v>207</v>
      </c>
      <c r="C66" t="s">
        <v>4</v>
      </c>
      <c r="D66" s="1">
        <v>547500</v>
      </c>
      <c r="E66" s="1"/>
    </row>
    <row r="67" spans="1:5" x14ac:dyDescent="0.25">
      <c r="A67" t="s">
        <v>840</v>
      </c>
      <c r="B67" t="s">
        <v>195</v>
      </c>
      <c r="C67" t="s">
        <v>4</v>
      </c>
      <c r="D67" s="1">
        <v>547500</v>
      </c>
      <c r="E67" s="1"/>
    </row>
    <row r="68" spans="1:5" x14ac:dyDescent="0.25">
      <c r="A68" t="s">
        <v>845</v>
      </c>
      <c r="B68" t="s">
        <v>192</v>
      </c>
      <c r="C68" t="s">
        <v>4</v>
      </c>
      <c r="D68" s="1">
        <v>547000</v>
      </c>
      <c r="E68" s="1"/>
    </row>
    <row r="69" spans="1:5" x14ac:dyDescent="0.25">
      <c r="A69" t="s">
        <v>854</v>
      </c>
      <c r="B69" t="s">
        <v>194</v>
      </c>
      <c r="C69" t="s">
        <v>4</v>
      </c>
      <c r="D69" s="1">
        <v>546500</v>
      </c>
      <c r="E69" s="1"/>
    </row>
    <row r="70" spans="1:5" x14ac:dyDescent="0.25">
      <c r="A70" t="s">
        <v>856</v>
      </c>
      <c r="B70" t="s">
        <v>204</v>
      </c>
      <c r="C70" t="s">
        <v>4</v>
      </c>
      <c r="D70" s="1">
        <v>546400</v>
      </c>
      <c r="E70" s="1"/>
    </row>
    <row r="71" spans="1:5" x14ac:dyDescent="0.25">
      <c r="A71" t="s">
        <v>860</v>
      </c>
      <c r="B71" t="s">
        <v>177</v>
      </c>
      <c r="C71" t="s">
        <v>4</v>
      </c>
      <c r="D71" s="1">
        <v>546000</v>
      </c>
      <c r="E71" s="1"/>
    </row>
    <row r="72" spans="1:5" x14ac:dyDescent="0.25">
      <c r="A72" t="s">
        <v>864</v>
      </c>
      <c r="B72" t="s">
        <v>210</v>
      </c>
      <c r="C72" t="s">
        <v>4</v>
      </c>
      <c r="D72" s="1">
        <v>545700</v>
      </c>
      <c r="E72" s="1"/>
    </row>
    <row r="73" spans="1:5" x14ac:dyDescent="0.25">
      <c r="A73" t="s">
        <v>878</v>
      </c>
      <c r="B73" t="s">
        <v>202</v>
      </c>
      <c r="C73" t="s">
        <v>4</v>
      </c>
      <c r="D73" s="1">
        <v>545000</v>
      </c>
      <c r="E73" s="1"/>
    </row>
    <row r="74" spans="1:5" x14ac:dyDescent="0.25">
      <c r="A74" t="s">
        <v>909</v>
      </c>
      <c r="B74" t="s">
        <v>202</v>
      </c>
      <c r="C74" t="s">
        <v>4</v>
      </c>
      <c r="D74" s="1">
        <v>545000</v>
      </c>
      <c r="E74" s="1"/>
    </row>
    <row r="75" spans="1:5" x14ac:dyDescent="0.25">
      <c r="A75" t="s">
        <v>173</v>
      </c>
      <c r="B75" t="s">
        <v>198</v>
      </c>
      <c r="C75" t="s">
        <v>16</v>
      </c>
      <c r="D75" s="1">
        <v>18666667</v>
      </c>
      <c r="E75" s="1"/>
    </row>
    <row r="76" spans="1:5" x14ac:dyDescent="0.25">
      <c r="A76" t="s">
        <v>85</v>
      </c>
      <c r="B76" t="s">
        <v>201</v>
      </c>
      <c r="C76" t="s">
        <v>16</v>
      </c>
      <c r="D76" s="1">
        <v>18000000</v>
      </c>
      <c r="E76" s="1"/>
    </row>
    <row r="77" spans="1:5" x14ac:dyDescent="0.25">
      <c r="A77" t="s">
        <v>165</v>
      </c>
      <c r="B77" t="s">
        <v>210</v>
      </c>
      <c r="C77" t="s">
        <v>16</v>
      </c>
      <c r="D77" s="1">
        <v>14250000</v>
      </c>
      <c r="E77" s="1"/>
    </row>
    <row r="78" spans="1:5" x14ac:dyDescent="0.25">
      <c r="A78" t="s">
        <v>110</v>
      </c>
      <c r="B78" t="s">
        <v>194</v>
      </c>
      <c r="C78" t="s">
        <v>16</v>
      </c>
      <c r="D78" s="1">
        <v>12274428</v>
      </c>
      <c r="E78" s="1"/>
    </row>
    <row r="79" spans="1:5" x14ac:dyDescent="0.25">
      <c r="A79" t="s">
        <v>106</v>
      </c>
      <c r="B79" t="s">
        <v>171</v>
      </c>
      <c r="C79" t="s">
        <v>16</v>
      </c>
      <c r="D79" s="1">
        <v>11000000</v>
      </c>
      <c r="E79" s="1"/>
    </row>
    <row r="80" spans="1:5" x14ac:dyDescent="0.25">
      <c r="A80" t="s">
        <v>638</v>
      </c>
      <c r="B80" t="s">
        <v>196</v>
      </c>
      <c r="C80" t="s">
        <v>16</v>
      </c>
      <c r="D80" s="1">
        <v>570000</v>
      </c>
      <c r="E80" s="1"/>
    </row>
    <row r="81" spans="1:5" x14ac:dyDescent="0.25">
      <c r="A81" t="s">
        <v>83</v>
      </c>
      <c r="B81" t="s">
        <v>201</v>
      </c>
      <c r="C81" t="s">
        <v>2</v>
      </c>
      <c r="D81" s="1">
        <v>30000000</v>
      </c>
      <c r="E81" s="1"/>
    </row>
    <row r="82" spans="1:5" x14ac:dyDescent="0.25">
      <c r="A82" t="s">
        <v>146</v>
      </c>
      <c r="B82" t="s">
        <v>205</v>
      </c>
      <c r="C82" t="s">
        <v>2</v>
      </c>
      <c r="D82" s="1">
        <v>27000000</v>
      </c>
      <c r="E82" s="1"/>
    </row>
    <row r="83" spans="1:5" x14ac:dyDescent="0.25">
      <c r="A83" t="s">
        <v>62</v>
      </c>
      <c r="B83" t="s">
        <v>197</v>
      </c>
      <c r="C83" t="s">
        <v>2</v>
      </c>
      <c r="D83" s="1">
        <v>25000000</v>
      </c>
      <c r="E83" s="1"/>
    </row>
    <row r="84" spans="1:5" x14ac:dyDescent="0.25">
      <c r="A84" t="s">
        <v>116</v>
      </c>
      <c r="B84" t="s">
        <v>207</v>
      </c>
      <c r="C84" t="s">
        <v>2</v>
      </c>
      <c r="D84" s="1">
        <v>23000000</v>
      </c>
      <c r="E84" s="1"/>
    </row>
    <row r="85" spans="1:5" x14ac:dyDescent="0.25">
      <c r="A85" t="s">
        <v>91</v>
      </c>
      <c r="B85" t="s">
        <v>188</v>
      </c>
      <c r="C85" t="s">
        <v>2</v>
      </c>
      <c r="D85" s="1">
        <v>22750000</v>
      </c>
      <c r="E85" s="1"/>
    </row>
    <row r="86" spans="1:5" x14ac:dyDescent="0.25">
      <c r="A86" t="s">
        <v>17</v>
      </c>
      <c r="B86" t="s">
        <v>208</v>
      </c>
      <c r="C86" t="s">
        <v>2</v>
      </c>
      <c r="D86" s="1">
        <v>22357142</v>
      </c>
      <c r="E86" s="1"/>
    </row>
    <row r="87" spans="1:5" x14ac:dyDescent="0.25">
      <c r="A87" t="s">
        <v>181</v>
      </c>
      <c r="B87" t="s">
        <v>200</v>
      </c>
      <c r="C87" t="s">
        <v>2</v>
      </c>
      <c r="D87" s="1">
        <v>22000000</v>
      </c>
      <c r="E87" s="1"/>
    </row>
    <row r="88" spans="1:5" x14ac:dyDescent="0.25">
      <c r="A88" t="s">
        <v>293</v>
      </c>
      <c r="B88" t="s">
        <v>209</v>
      </c>
      <c r="C88" t="s">
        <v>2</v>
      </c>
      <c r="D88" s="1">
        <v>21625000</v>
      </c>
      <c r="E88" s="1"/>
    </row>
    <row r="89" spans="1:5" x14ac:dyDescent="0.25">
      <c r="A89" t="s">
        <v>51</v>
      </c>
      <c r="B89" t="s">
        <v>199</v>
      </c>
      <c r="C89" t="s">
        <v>2</v>
      </c>
      <c r="D89" s="1">
        <v>21359375</v>
      </c>
      <c r="E89" s="1"/>
    </row>
    <row r="90" spans="1:5" x14ac:dyDescent="0.25">
      <c r="A90" t="s">
        <v>255</v>
      </c>
      <c r="B90" t="s">
        <v>194</v>
      </c>
      <c r="C90" t="s">
        <v>2</v>
      </c>
      <c r="D90" s="1">
        <v>21169326</v>
      </c>
      <c r="E90" s="1"/>
    </row>
    <row r="91" spans="1:5" x14ac:dyDescent="0.25">
      <c r="A91" t="s">
        <v>74</v>
      </c>
      <c r="B91" t="s">
        <v>192</v>
      </c>
      <c r="C91" t="s">
        <v>2</v>
      </c>
      <c r="D91" s="1">
        <v>18500000</v>
      </c>
      <c r="E91" s="1"/>
    </row>
    <row r="92" spans="1:5" x14ac:dyDescent="0.25">
      <c r="A92" t="s">
        <v>29</v>
      </c>
      <c r="B92" t="s">
        <v>189</v>
      </c>
      <c r="C92" t="s">
        <v>2</v>
      </c>
      <c r="D92" s="1">
        <v>17200000</v>
      </c>
      <c r="E92" s="1"/>
    </row>
    <row r="93" spans="1:5" x14ac:dyDescent="0.25">
      <c r="A93" t="s">
        <v>178</v>
      </c>
      <c r="B93" t="s">
        <v>177</v>
      </c>
      <c r="C93" t="s">
        <v>2</v>
      </c>
      <c r="D93" s="1">
        <v>14333333</v>
      </c>
      <c r="E93" s="1"/>
    </row>
    <row r="94" spans="1:5" x14ac:dyDescent="0.25">
      <c r="A94" t="s">
        <v>392</v>
      </c>
      <c r="B94" t="s">
        <v>145</v>
      </c>
      <c r="C94" t="s">
        <v>2</v>
      </c>
      <c r="D94" s="1">
        <v>14083333</v>
      </c>
      <c r="E94" s="1"/>
    </row>
    <row r="95" spans="1:5" x14ac:dyDescent="0.25">
      <c r="A95" t="s">
        <v>339</v>
      </c>
      <c r="B95" t="s">
        <v>196</v>
      </c>
      <c r="C95" t="s">
        <v>2</v>
      </c>
      <c r="D95" s="1">
        <v>13000000</v>
      </c>
      <c r="E95" s="1"/>
    </row>
    <row r="96" spans="1:5" x14ac:dyDescent="0.25">
      <c r="A96" t="s">
        <v>481</v>
      </c>
      <c r="B96" t="s">
        <v>203</v>
      </c>
      <c r="C96" t="s">
        <v>2</v>
      </c>
      <c r="D96" s="1">
        <v>12000000</v>
      </c>
      <c r="E96" s="1"/>
    </row>
    <row r="97" spans="1:5" x14ac:dyDescent="0.25">
      <c r="A97" t="s">
        <v>416</v>
      </c>
      <c r="B97" t="s">
        <v>193</v>
      </c>
      <c r="C97" t="s">
        <v>2</v>
      </c>
      <c r="D97" s="1">
        <v>11083333</v>
      </c>
      <c r="E97" s="1"/>
    </row>
    <row r="98" spans="1:5" x14ac:dyDescent="0.25">
      <c r="A98" t="s">
        <v>380</v>
      </c>
      <c r="B98" t="s">
        <v>205</v>
      </c>
      <c r="C98" t="s">
        <v>2</v>
      </c>
      <c r="D98" s="1">
        <v>8250000</v>
      </c>
      <c r="E98" s="1"/>
    </row>
    <row r="99" spans="1:5" x14ac:dyDescent="0.25">
      <c r="A99" t="s">
        <v>473</v>
      </c>
      <c r="B99" t="s">
        <v>198</v>
      </c>
      <c r="C99" t="s">
        <v>2</v>
      </c>
      <c r="D99" s="1">
        <v>7500000</v>
      </c>
      <c r="E99" s="1"/>
    </row>
    <row r="100" spans="1:5" x14ac:dyDescent="0.25">
      <c r="A100" t="s">
        <v>228</v>
      </c>
      <c r="B100" t="s">
        <v>195</v>
      </c>
      <c r="C100" t="s">
        <v>2</v>
      </c>
      <c r="D100" s="1">
        <v>7285714</v>
      </c>
      <c r="E100" s="1"/>
    </row>
    <row r="101" spans="1:5" x14ac:dyDescent="0.25">
      <c r="A101" t="s">
        <v>169</v>
      </c>
      <c r="B101" t="s">
        <v>188</v>
      </c>
      <c r="C101" t="s">
        <v>2</v>
      </c>
      <c r="D101" s="1">
        <v>6500000</v>
      </c>
      <c r="E101" s="1"/>
    </row>
    <row r="102" spans="1:5" x14ac:dyDescent="0.25">
      <c r="A102" t="s">
        <v>92</v>
      </c>
      <c r="B102" t="s">
        <v>207</v>
      </c>
      <c r="C102" t="s">
        <v>2</v>
      </c>
      <c r="D102" s="1">
        <v>6500000</v>
      </c>
      <c r="E102" s="1"/>
    </row>
    <row r="103" spans="1:5" x14ac:dyDescent="0.25">
      <c r="A103" t="s">
        <v>38</v>
      </c>
      <c r="B103" t="s">
        <v>171</v>
      </c>
      <c r="C103" t="s">
        <v>2</v>
      </c>
      <c r="D103" s="1">
        <v>6250000</v>
      </c>
      <c r="E103" s="1"/>
    </row>
    <row r="104" spans="1:5" x14ac:dyDescent="0.25">
      <c r="A104" t="s">
        <v>437</v>
      </c>
      <c r="B104" t="s">
        <v>191</v>
      </c>
      <c r="C104" t="s">
        <v>2</v>
      </c>
      <c r="D104" s="1">
        <v>5750000</v>
      </c>
      <c r="E104" s="1"/>
    </row>
    <row r="105" spans="1:5" x14ac:dyDescent="0.25">
      <c r="A105" t="s">
        <v>489</v>
      </c>
      <c r="B105" t="s">
        <v>206</v>
      </c>
      <c r="C105" t="s">
        <v>2</v>
      </c>
      <c r="D105" s="1">
        <v>5333333</v>
      </c>
      <c r="E105" s="1"/>
    </row>
    <row r="106" spans="1:5" x14ac:dyDescent="0.25">
      <c r="A106" t="s">
        <v>388</v>
      </c>
      <c r="B106" t="s">
        <v>203</v>
      </c>
      <c r="C106" t="s">
        <v>2</v>
      </c>
      <c r="D106" s="1">
        <v>5125000</v>
      </c>
      <c r="E106" s="1"/>
    </row>
    <row r="107" spans="1:5" x14ac:dyDescent="0.25">
      <c r="A107" t="s">
        <v>142</v>
      </c>
      <c r="B107" t="s">
        <v>171</v>
      </c>
      <c r="C107" t="s">
        <v>2</v>
      </c>
      <c r="D107" s="1">
        <v>4250000</v>
      </c>
      <c r="E107" s="1"/>
    </row>
    <row r="108" spans="1:5" x14ac:dyDescent="0.25">
      <c r="A108" t="s">
        <v>390</v>
      </c>
      <c r="B108" t="s">
        <v>177</v>
      </c>
      <c r="C108" t="s">
        <v>2</v>
      </c>
      <c r="D108" s="1">
        <v>4000000</v>
      </c>
      <c r="E108" s="1"/>
    </row>
    <row r="109" spans="1:5" x14ac:dyDescent="0.25">
      <c r="A109" t="s">
        <v>126</v>
      </c>
      <c r="B109" t="s">
        <v>204</v>
      </c>
      <c r="C109" t="s">
        <v>2</v>
      </c>
      <c r="D109" s="1">
        <v>3500000</v>
      </c>
      <c r="E109" s="1"/>
    </row>
    <row r="110" spans="1:5" x14ac:dyDescent="0.25">
      <c r="A110" t="s">
        <v>497</v>
      </c>
      <c r="B110" t="s">
        <v>202</v>
      </c>
      <c r="C110" t="s">
        <v>2</v>
      </c>
      <c r="D110" s="1">
        <v>3400000</v>
      </c>
      <c r="E110" s="1"/>
    </row>
    <row r="111" spans="1:5" x14ac:dyDescent="0.25">
      <c r="A111" t="s">
        <v>465</v>
      </c>
      <c r="B111" t="s">
        <v>208</v>
      </c>
      <c r="C111" t="s">
        <v>2</v>
      </c>
      <c r="D111" s="1">
        <v>3400000</v>
      </c>
      <c r="E111" s="1"/>
    </row>
    <row r="112" spans="1:5" x14ac:dyDescent="0.25">
      <c r="A112" t="s">
        <v>245</v>
      </c>
      <c r="B112" t="s">
        <v>154</v>
      </c>
      <c r="C112" t="s">
        <v>2</v>
      </c>
      <c r="D112" s="1">
        <v>2300000</v>
      </c>
      <c r="E112" s="1"/>
    </row>
    <row r="113" spans="1:5" x14ac:dyDescent="0.25">
      <c r="A113" t="s">
        <v>153</v>
      </c>
      <c r="B113" t="s">
        <v>193</v>
      </c>
      <c r="C113" t="s">
        <v>2</v>
      </c>
      <c r="D113" s="1">
        <v>2000000</v>
      </c>
      <c r="E113" s="1"/>
    </row>
    <row r="114" spans="1:5" x14ac:dyDescent="0.25">
      <c r="A114" t="s">
        <v>120</v>
      </c>
      <c r="B114" t="s">
        <v>194</v>
      </c>
      <c r="C114" t="s">
        <v>2</v>
      </c>
      <c r="D114" s="1">
        <v>1200000</v>
      </c>
      <c r="E114" s="1"/>
    </row>
    <row r="115" spans="1:5" x14ac:dyDescent="0.25">
      <c r="A115" t="s">
        <v>34</v>
      </c>
      <c r="B115" t="s">
        <v>194</v>
      </c>
      <c r="C115" t="s">
        <v>2</v>
      </c>
      <c r="D115" s="1">
        <v>1000000</v>
      </c>
      <c r="E115" s="1"/>
    </row>
    <row r="116" spans="1:5" x14ac:dyDescent="0.25">
      <c r="A116" t="s">
        <v>562</v>
      </c>
      <c r="B116" t="s">
        <v>206</v>
      </c>
      <c r="C116" t="s">
        <v>2</v>
      </c>
      <c r="D116" s="1">
        <v>850000</v>
      </c>
      <c r="E116" s="1"/>
    </row>
    <row r="117" spans="1:5" x14ac:dyDescent="0.25">
      <c r="A117" t="s">
        <v>600</v>
      </c>
      <c r="B117" t="s">
        <v>190</v>
      </c>
      <c r="C117" t="s">
        <v>2</v>
      </c>
      <c r="D117" s="1">
        <v>585000</v>
      </c>
      <c r="E117" s="1"/>
    </row>
    <row r="118" spans="1:5" x14ac:dyDescent="0.25">
      <c r="A118" t="s">
        <v>604</v>
      </c>
      <c r="B118" t="s">
        <v>187</v>
      </c>
      <c r="C118" t="s">
        <v>2</v>
      </c>
      <c r="D118" s="1">
        <v>582000</v>
      </c>
      <c r="E118" s="1"/>
    </row>
    <row r="119" spans="1:5" x14ac:dyDescent="0.25">
      <c r="A119" t="s">
        <v>624</v>
      </c>
      <c r="B119" t="s">
        <v>191</v>
      </c>
      <c r="C119" t="s">
        <v>2</v>
      </c>
      <c r="D119" s="1">
        <v>572500</v>
      </c>
      <c r="E119" s="1"/>
    </row>
    <row r="120" spans="1:5" x14ac:dyDescent="0.25">
      <c r="A120" t="s">
        <v>677</v>
      </c>
      <c r="B120" t="s">
        <v>162</v>
      </c>
      <c r="C120" t="s">
        <v>2</v>
      </c>
      <c r="D120" s="1">
        <v>560000</v>
      </c>
      <c r="E120" s="1"/>
    </row>
    <row r="121" spans="1:5" x14ac:dyDescent="0.25">
      <c r="A121" t="s">
        <v>684</v>
      </c>
      <c r="B121" t="s">
        <v>210</v>
      </c>
      <c r="C121" t="s">
        <v>2</v>
      </c>
      <c r="D121" s="1">
        <v>559200</v>
      </c>
      <c r="E121" s="1"/>
    </row>
    <row r="122" spans="1:5" x14ac:dyDescent="0.25">
      <c r="A122" t="s">
        <v>686</v>
      </c>
      <c r="B122" t="s">
        <v>205</v>
      </c>
      <c r="C122" t="s">
        <v>2</v>
      </c>
      <c r="D122" s="1">
        <v>559000</v>
      </c>
      <c r="E122" s="1"/>
    </row>
    <row r="123" spans="1:5" x14ac:dyDescent="0.25">
      <c r="A123" t="s">
        <v>689</v>
      </c>
      <c r="B123" t="s">
        <v>187</v>
      </c>
      <c r="C123" t="s">
        <v>2</v>
      </c>
      <c r="D123" s="1">
        <v>558600</v>
      </c>
      <c r="E123" s="1"/>
    </row>
    <row r="124" spans="1:5" x14ac:dyDescent="0.25">
      <c r="A124" t="s">
        <v>701</v>
      </c>
      <c r="B124" t="s">
        <v>206</v>
      </c>
      <c r="C124" t="s">
        <v>2</v>
      </c>
      <c r="D124" s="1">
        <v>557200</v>
      </c>
      <c r="E124" s="1"/>
    </row>
    <row r="125" spans="1:5" x14ac:dyDescent="0.25">
      <c r="A125" t="s">
        <v>837</v>
      </c>
      <c r="B125" t="s">
        <v>144</v>
      </c>
      <c r="C125" t="s">
        <v>2</v>
      </c>
      <c r="D125" s="1">
        <v>547500</v>
      </c>
      <c r="E125" s="1"/>
    </row>
    <row r="126" spans="1:5" x14ac:dyDescent="0.25">
      <c r="A126" t="s">
        <v>848</v>
      </c>
      <c r="B126" t="s">
        <v>200</v>
      </c>
      <c r="C126" t="s">
        <v>2</v>
      </c>
      <c r="D126" s="1">
        <v>547000</v>
      </c>
      <c r="E126" s="1"/>
    </row>
    <row r="127" spans="1:5" x14ac:dyDescent="0.25">
      <c r="A127" t="s">
        <v>851</v>
      </c>
      <c r="B127" t="s">
        <v>208</v>
      </c>
      <c r="C127" t="s">
        <v>2</v>
      </c>
      <c r="D127" s="1">
        <v>546800</v>
      </c>
      <c r="E127" s="1"/>
    </row>
    <row r="128" spans="1:5" x14ac:dyDescent="0.25">
      <c r="A128" t="s">
        <v>863</v>
      </c>
      <c r="B128" t="s">
        <v>210</v>
      </c>
      <c r="C128" t="s">
        <v>2</v>
      </c>
      <c r="D128" s="1">
        <v>545700</v>
      </c>
      <c r="E128" s="1"/>
    </row>
    <row r="129" spans="1:5" x14ac:dyDescent="0.25">
      <c r="A129" t="s">
        <v>882</v>
      </c>
      <c r="B129" t="s">
        <v>202</v>
      </c>
      <c r="C129" t="s">
        <v>2</v>
      </c>
      <c r="D129" s="1">
        <v>545000</v>
      </c>
      <c r="E129" s="1"/>
    </row>
    <row r="130" spans="1:5" x14ac:dyDescent="0.25">
      <c r="A130" t="s">
        <v>405</v>
      </c>
      <c r="B130" t="s">
        <v>205</v>
      </c>
      <c r="C130" t="s">
        <v>916</v>
      </c>
      <c r="D130" s="1">
        <v>34083333</v>
      </c>
      <c r="E130" s="1"/>
    </row>
    <row r="131" spans="1:5" x14ac:dyDescent="0.25">
      <c r="A131" t="s">
        <v>472</v>
      </c>
      <c r="B131" t="s">
        <v>208</v>
      </c>
      <c r="C131" t="s">
        <v>916</v>
      </c>
      <c r="D131" s="1">
        <v>29000000</v>
      </c>
      <c r="E131" s="1"/>
    </row>
    <row r="132" spans="1:5" x14ac:dyDescent="0.25">
      <c r="A132" t="s">
        <v>49</v>
      </c>
      <c r="B132" t="s">
        <v>195</v>
      </c>
      <c r="C132" t="s">
        <v>916</v>
      </c>
      <c r="D132" s="1">
        <v>26055288</v>
      </c>
      <c r="E132" s="1"/>
    </row>
    <row r="133" spans="1:5" x14ac:dyDescent="0.25">
      <c r="A133" t="s">
        <v>302</v>
      </c>
      <c r="B133" t="s">
        <v>187</v>
      </c>
      <c r="C133" t="s">
        <v>916</v>
      </c>
      <c r="D133" s="1">
        <v>25000000</v>
      </c>
      <c r="E133" s="1"/>
    </row>
    <row r="134" spans="1:5" x14ac:dyDescent="0.25">
      <c r="A134" t="s">
        <v>310</v>
      </c>
      <c r="B134" t="s">
        <v>188</v>
      </c>
      <c r="C134" t="s">
        <v>916</v>
      </c>
      <c r="D134" s="1">
        <v>23750000</v>
      </c>
      <c r="E134" s="1"/>
    </row>
    <row r="135" spans="1:5" x14ac:dyDescent="0.25">
      <c r="A135" t="s">
        <v>19</v>
      </c>
      <c r="B135" t="s">
        <v>187</v>
      </c>
      <c r="C135" t="s">
        <v>916</v>
      </c>
      <c r="D135" s="1">
        <v>21857142</v>
      </c>
      <c r="E135" s="1"/>
    </row>
    <row r="136" spans="1:5" x14ac:dyDescent="0.25">
      <c r="A136" t="s">
        <v>244</v>
      </c>
      <c r="B136" t="s">
        <v>177</v>
      </c>
      <c r="C136" t="s">
        <v>916</v>
      </c>
      <c r="D136" s="1">
        <v>21625000</v>
      </c>
      <c r="E136" s="1"/>
    </row>
    <row r="137" spans="1:5" x14ac:dyDescent="0.25">
      <c r="A137" t="s">
        <v>30</v>
      </c>
      <c r="B137" t="s">
        <v>190</v>
      </c>
      <c r="C137" t="s">
        <v>916</v>
      </c>
      <c r="D137" s="1">
        <v>21500000</v>
      </c>
      <c r="E137" s="1"/>
    </row>
    <row r="138" spans="1:5" x14ac:dyDescent="0.25">
      <c r="A138" t="s">
        <v>99</v>
      </c>
      <c r="B138" t="s">
        <v>204</v>
      </c>
      <c r="C138" t="s">
        <v>916</v>
      </c>
      <c r="D138" s="1">
        <v>21000000</v>
      </c>
      <c r="E138" s="1"/>
    </row>
    <row r="139" spans="1:5" x14ac:dyDescent="0.25">
      <c r="A139" t="s">
        <v>68</v>
      </c>
      <c r="B139" t="s">
        <v>162</v>
      </c>
      <c r="C139" t="s">
        <v>916</v>
      </c>
      <c r="D139" s="1">
        <v>20000000</v>
      </c>
      <c r="E139" s="1"/>
    </row>
    <row r="140" spans="1:5" x14ac:dyDescent="0.25">
      <c r="A140" t="s">
        <v>112</v>
      </c>
      <c r="B140" t="s">
        <v>206</v>
      </c>
      <c r="C140" t="s">
        <v>916</v>
      </c>
      <c r="D140" s="1">
        <v>19088823</v>
      </c>
      <c r="E140" s="1"/>
    </row>
    <row r="141" spans="1:5" x14ac:dyDescent="0.25">
      <c r="A141" t="s">
        <v>93</v>
      </c>
      <c r="B141" t="s">
        <v>189</v>
      </c>
      <c r="C141" t="s">
        <v>916</v>
      </c>
      <c r="D141" s="1">
        <v>18700000</v>
      </c>
      <c r="E141" s="1"/>
    </row>
    <row r="142" spans="1:5" x14ac:dyDescent="0.25">
      <c r="A142" t="s">
        <v>42</v>
      </c>
      <c r="B142" t="s">
        <v>205</v>
      </c>
      <c r="C142" t="s">
        <v>916</v>
      </c>
      <c r="D142" s="1">
        <v>17700000</v>
      </c>
      <c r="E142" s="1"/>
    </row>
    <row r="143" spans="1:5" x14ac:dyDescent="0.25">
      <c r="A143" t="s">
        <v>53</v>
      </c>
      <c r="B143" t="s">
        <v>194</v>
      </c>
      <c r="C143" t="s">
        <v>916</v>
      </c>
      <c r="D143" s="1">
        <v>17393152</v>
      </c>
      <c r="E143" s="1"/>
    </row>
    <row r="144" spans="1:5" x14ac:dyDescent="0.25">
      <c r="A144" t="s">
        <v>82</v>
      </c>
      <c r="B144" t="s">
        <v>145</v>
      </c>
      <c r="C144" t="s">
        <v>916</v>
      </c>
      <c r="D144" s="1">
        <v>16500000</v>
      </c>
      <c r="E144" s="1"/>
    </row>
    <row r="145" spans="1:5" x14ac:dyDescent="0.25">
      <c r="A145" t="s">
        <v>35</v>
      </c>
      <c r="B145" t="s">
        <v>189</v>
      </c>
      <c r="C145" t="s">
        <v>916</v>
      </c>
      <c r="D145" s="1">
        <v>14750000</v>
      </c>
      <c r="E145" s="1"/>
    </row>
    <row r="146" spans="1:5" x14ac:dyDescent="0.25">
      <c r="A146" t="s">
        <v>377</v>
      </c>
      <c r="B146" t="s">
        <v>206</v>
      </c>
      <c r="C146" t="s">
        <v>916</v>
      </c>
      <c r="D146" s="1">
        <v>14000000</v>
      </c>
      <c r="E146" s="1"/>
    </row>
    <row r="147" spans="1:5" x14ac:dyDescent="0.25">
      <c r="A147" t="s">
        <v>250</v>
      </c>
      <c r="B147" t="s">
        <v>200</v>
      </c>
      <c r="C147" t="s">
        <v>916</v>
      </c>
      <c r="D147" s="1">
        <v>14000000</v>
      </c>
      <c r="E147" s="1"/>
    </row>
    <row r="148" spans="1:5" x14ac:dyDescent="0.25">
      <c r="A148" t="s">
        <v>350</v>
      </c>
      <c r="B148" t="s">
        <v>203</v>
      </c>
      <c r="C148" t="s">
        <v>916</v>
      </c>
      <c r="D148" s="1">
        <v>13000000</v>
      </c>
      <c r="E148" s="1"/>
    </row>
    <row r="149" spans="1:5" x14ac:dyDescent="0.25">
      <c r="A149" t="s">
        <v>118</v>
      </c>
      <c r="B149" t="s">
        <v>154</v>
      </c>
      <c r="C149" t="s">
        <v>916</v>
      </c>
      <c r="D149" s="1">
        <v>12333333</v>
      </c>
      <c r="E149" s="1"/>
    </row>
    <row r="150" spans="1:5" x14ac:dyDescent="0.25">
      <c r="A150" t="s">
        <v>11</v>
      </c>
      <c r="B150" t="s">
        <v>187</v>
      </c>
      <c r="C150" t="s">
        <v>916</v>
      </c>
      <c r="D150" s="1">
        <v>12000000</v>
      </c>
      <c r="E150" s="1"/>
    </row>
    <row r="151" spans="1:5" x14ac:dyDescent="0.25">
      <c r="A151" t="s">
        <v>300</v>
      </c>
      <c r="B151" t="s">
        <v>203</v>
      </c>
      <c r="C151" t="s">
        <v>916</v>
      </c>
      <c r="D151" s="1">
        <v>12000000</v>
      </c>
      <c r="E151" s="1"/>
    </row>
    <row r="152" spans="1:5" x14ac:dyDescent="0.25">
      <c r="A152" t="s">
        <v>72</v>
      </c>
      <c r="B152" t="s">
        <v>198</v>
      </c>
      <c r="C152" t="s">
        <v>916</v>
      </c>
      <c r="D152" s="1">
        <v>12000000</v>
      </c>
      <c r="E152" s="1"/>
    </row>
    <row r="153" spans="1:5" x14ac:dyDescent="0.25">
      <c r="A153" t="s">
        <v>280</v>
      </c>
      <c r="B153" t="s">
        <v>210</v>
      </c>
      <c r="C153" t="s">
        <v>916</v>
      </c>
      <c r="D153" s="1">
        <v>11000000</v>
      </c>
      <c r="E153" s="1"/>
    </row>
    <row r="154" spans="1:5" x14ac:dyDescent="0.25">
      <c r="A154" t="s">
        <v>52</v>
      </c>
      <c r="B154" t="s">
        <v>199</v>
      </c>
      <c r="C154" t="s">
        <v>916</v>
      </c>
      <c r="D154" s="1">
        <v>11000000</v>
      </c>
      <c r="E154" s="1"/>
    </row>
    <row r="155" spans="1:5" x14ac:dyDescent="0.25">
      <c r="A155" t="s">
        <v>65</v>
      </c>
      <c r="B155" t="s">
        <v>208</v>
      </c>
      <c r="C155" t="s">
        <v>916</v>
      </c>
      <c r="D155" s="1">
        <v>11000000</v>
      </c>
      <c r="E155" s="1"/>
    </row>
    <row r="156" spans="1:5" x14ac:dyDescent="0.25">
      <c r="A156" t="s">
        <v>365</v>
      </c>
      <c r="B156" t="s">
        <v>144</v>
      </c>
      <c r="C156" t="s">
        <v>916</v>
      </c>
      <c r="D156" s="1">
        <v>10500000</v>
      </c>
      <c r="E156" s="1"/>
    </row>
    <row r="157" spans="1:5" x14ac:dyDescent="0.25">
      <c r="A157" t="s">
        <v>407</v>
      </c>
      <c r="B157" t="s">
        <v>188</v>
      </c>
      <c r="C157" t="s">
        <v>916</v>
      </c>
      <c r="D157" s="1">
        <v>10500000</v>
      </c>
      <c r="E157" s="1"/>
    </row>
    <row r="158" spans="1:5" x14ac:dyDescent="0.25">
      <c r="A158" t="s">
        <v>45</v>
      </c>
      <c r="B158" t="s">
        <v>200</v>
      </c>
      <c r="C158" t="s">
        <v>916</v>
      </c>
      <c r="D158" s="1">
        <v>10000000</v>
      </c>
      <c r="E158" s="1"/>
    </row>
    <row r="159" spans="1:5" x14ac:dyDescent="0.25">
      <c r="A159" t="s">
        <v>469</v>
      </c>
      <c r="B159" t="s">
        <v>190</v>
      </c>
      <c r="C159" t="s">
        <v>916</v>
      </c>
      <c r="D159" s="1">
        <v>9214285</v>
      </c>
      <c r="E159" s="1"/>
    </row>
    <row r="160" spans="1:5" x14ac:dyDescent="0.25">
      <c r="A160" t="s">
        <v>382</v>
      </c>
      <c r="B160" t="s">
        <v>145</v>
      </c>
      <c r="C160" t="s">
        <v>916</v>
      </c>
      <c r="D160" s="1">
        <v>9000000</v>
      </c>
      <c r="E160" s="1"/>
    </row>
    <row r="161" spans="1:5" x14ac:dyDescent="0.25">
      <c r="A161" t="s">
        <v>367</v>
      </c>
      <c r="B161" t="s">
        <v>205</v>
      </c>
      <c r="C161" t="s">
        <v>916</v>
      </c>
      <c r="D161" s="1">
        <v>8833333</v>
      </c>
      <c r="E161" s="1"/>
    </row>
    <row r="162" spans="1:5" x14ac:dyDescent="0.25">
      <c r="A162" t="s">
        <v>441</v>
      </c>
      <c r="B162" t="s">
        <v>191</v>
      </c>
      <c r="C162" t="s">
        <v>916</v>
      </c>
      <c r="D162" s="1">
        <v>8166666</v>
      </c>
      <c r="E162" s="1"/>
    </row>
    <row r="163" spans="1:5" x14ac:dyDescent="0.25">
      <c r="A163" t="s">
        <v>211</v>
      </c>
      <c r="B163" t="s">
        <v>193</v>
      </c>
      <c r="C163" t="s">
        <v>916</v>
      </c>
      <c r="D163" s="1">
        <v>7750000</v>
      </c>
      <c r="E163" s="1"/>
    </row>
    <row r="164" spans="1:5" x14ac:dyDescent="0.25">
      <c r="A164" t="s">
        <v>263</v>
      </c>
      <c r="B164" t="s">
        <v>206</v>
      </c>
      <c r="C164" t="s">
        <v>916</v>
      </c>
      <c r="D164" s="1">
        <v>7000000</v>
      </c>
      <c r="E164" s="1"/>
    </row>
    <row r="165" spans="1:5" x14ac:dyDescent="0.25">
      <c r="A165" t="s">
        <v>231</v>
      </c>
      <c r="B165" t="s">
        <v>196</v>
      </c>
      <c r="C165" t="s">
        <v>916</v>
      </c>
      <c r="D165" s="1">
        <v>6700000</v>
      </c>
      <c r="E165" s="1"/>
    </row>
    <row r="166" spans="1:5" x14ac:dyDescent="0.25">
      <c r="A166" t="s">
        <v>351</v>
      </c>
      <c r="B166" t="s">
        <v>208</v>
      </c>
      <c r="C166" t="s">
        <v>916</v>
      </c>
      <c r="D166" s="1">
        <v>6500000</v>
      </c>
      <c r="E166" s="1"/>
    </row>
    <row r="167" spans="1:5" x14ac:dyDescent="0.25">
      <c r="A167" t="s">
        <v>214</v>
      </c>
      <c r="B167" t="s">
        <v>177</v>
      </c>
      <c r="C167" t="s">
        <v>916</v>
      </c>
      <c r="D167" s="1">
        <v>6300000</v>
      </c>
      <c r="E167" s="1"/>
    </row>
    <row r="168" spans="1:5" x14ac:dyDescent="0.25">
      <c r="A168" t="s">
        <v>487</v>
      </c>
      <c r="B168" t="s">
        <v>188</v>
      </c>
      <c r="C168" t="s">
        <v>916</v>
      </c>
      <c r="D168" s="1">
        <v>6100000</v>
      </c>
      <c r="E168" s="1"/>
    </row>
    <row r="169" spans="1:5" x14ac:dyDescent="0.25">
      <c r="A169" t="s">
        <v>363</v>
      </c>
      <c r="B169" t="s">
        <v>154</v>
      </c>
      <c r="C169" t="s">
        <v>916</v>
      </c>
      <c r="D169" s="1">
        <v>6083333</v>
      </c>
      <c r="E169" s="1"/>
    </row>
    <row r="170" spans="1:5" x14ac:dyDescent="0.25">
      <c r="A170" t="s">
        <v>488</v>
      </c>
      <c r="B170" t="s">
        <v>201</v>
      </c>
      <c r="C170" t="s">
        <v>916</v>
      </c>
      <c r="D170" s="1">
        <v>6050000</v>
      </c>
      <c r="E170" s="1"/>
    </row>
    <row r="171" spans="1:5" x14ac:dyDescent="0.25">
      <c r="A171" t="s">
        <v>160</v>
      </c>
      <c r="B171" t="s">
        <v>144</v>
      </c>
      <c r="C171" t="s">
        <v>916</v>
      </c>
      <c r="D171" s="1">
        <v>6000000</v>
      </c>
      <c r="E171" s="1"/>
    </row>
    <row r="172" spans="1:5" x14ac:dyDescent="0.25">
      <c r="A172" t="s">
        <v>266</v>
      </c>
      <c r="B172" t="s">
        <v>191</v>
      </c>
      <c r="C172" t="s">
        <v>916</v>
      </c>
      <c r="D172" s="1">
        <v>5950000</v>
      </c>
      <c r="E172" s="1"/>
    </row>
    <row r="173" spans="1:5" x14ac:dyDescent="0.25">
      <c r="A173" t="s">
        <v>376</v>
      </c>
      <c r="B173" t="s">
        <v>198</v>
      </c>
      <c r="C173" t="s">
        <v>916</v>
      </c>
      <c r="D173" s="1">
        <v>5587500</v>
      </c>
      <c r="E173" s="1"/>
    </row>
    <row r="174" spans="1:5" x14ac:dyDescent="0.25">
      <c r="A174" t="s">
        <v>81</v>
      </c>
      <c r="B174" t="s">
        <v>200</v>
      </c>
      <c r="C174" t="s">
        <v>916</v>
      </c>
      <c r="D174" s="1">
        <v>5000000</v>
      </c>
      <c r="E174" s="1"/>
    </row>
    <row r="175" spans="1:5" x14ac:dyDescent="0.25">
      <c r="A175" t="s">
        <v>7</v>
      </c>
      <c r="B175" t="s">
        <v>171</v>
      </c>
      <c r="C175" t="s">
        <v>916</v>
      </c>
      <c r="D175" s="1">
        <v>5000000</v>
      </c>
      <c r="E175" s="1"/>
    </row>
    <row r="176" spans="1:5" x14ac:dyDescent="0.25">
      <c r="A176" t="s">
        <v>305</v>
      </c>
      <c r="B176" t="s">
        <v>191</v>
      </c>
      <c r="C176" t="s">
        <v>916</v>
      </c>
      <c r="D176" s="1">
        <v>4700000</v>
      </c>
      <c r="E176" s="1"/>
    </row>
    <row r="177" spans="1:5" x14ac:dyDescent="0.25">
      <c r="A177" t="s">
        <v>291</v>
      </c>
      <c r="B177" t="s">
        <v>199</v>
      </c>
      <c r="C177" t="s">
        <v>916</v>
      </c>
      <c r="D177" s="1">
        <v>4700000</v>
      </c>
      <c r="E177" s="1"/>
    </row>
    <row r="178" spans="1:5" x14ac:dyDescent="0.25">
      <c r="A178" t="s">
        <v>462</v>
      </c>
      <c r="B178" t="s">
        <v>209</v>
      </c>
      <c r="C178" t="s">
        <v>916</v>
      </c>
      <c r="D178" s="1">
        <v>4666666</v>
      </c>
      <c r="E178" s="1"/>
    </row>
    <row r="179" spans="1:5" x14ac:dyDescent="0.25">
      <c r="A179" t="s">
        <v>338</v>
      </c>
      <c r="B179" t="s">
        <v>204</v>
      </c>
      <c r="C179" t="s">
        <v>916</v>
      </c>
      <c r="D179" s="1">
        <v>4666666</v>
      </c>
      <c r="E179" s="1"/>
    </row>
    <row r="180" spans="1:5" x14ac:dyDescent="0.25">
      <c r="A180" t="s">
        <v>232</v>
      </c>
      <c r="B180" t="s">
        <v>197</v>
      </c>
      <c r="C180" t="s">
        <v>916</v>
      </c>
      <c r="D180" s="1">
        <v>4600000</v>
      </c>
      <c r="E180" s="1"/>
    </row>
    <row r="181" spans="1:5" x14ac:dyDescent="0.25">
      <c r="A181" t="s">
        <v>113</v>
      </c>
      <c r="B181" t="s">
        <v>154</v>
      </c>
      <c r="C181" t="s">
        <v>916</v>
      </c>
      <c r="D181" s="1">
        <v>4000000</v>
      </c>
      <c r="E181" s="1"/>
    </row>
    <row r="182" spans="1:5" x14ac:dyDescent="0.25">
      <c r="A182" t="s">
        <v>102</v>
      </c>
      <c r="B182" t="s">
        <v>193</v>
      </c>
      <c r="C182" t="s">
        <v>916</v>
      </c>
      <c r="D182" s="1">
        <v>3750000</v>
      </c>
      <c r="E182" s="1"/>
    </row>
    <row r="183" spans="1:5" x14ac:dyDescent="0.25">
      <c r="A183" t="s">
        <v>414</v>
      </c>
      <c r="B183" t="s">
        <v>192</v>
      </c>
      <c r="C183" t="s">
        <v>916</v>
      </c>
      <c r="D183" s="1">
        <v>3550000</v>
      </c>
      <c r="E183" s="1"/>
    </row>
    <row r="184" spans="1:5" x14ac:dyDescent="0.25">
      <c r="A184" t="s">
        <v>444</v>
      </c>
      <c r="B184" t="s">
        <v>193</v>
      </c>
      <c r="C184" t="s">
        <v>916</v>
      </c>
      <c r="D184" s="1">
        <v>3550000</v>
      </c>
      <c r="E184" s="1"/>
    </row>
    <row r="185" spans="1:5" x14ac:dyDescent="0.25">
      <c r="A185" t="s">
        <v>278</v>
      </c>
      <c r="B185" t="s">
        <v>193</v>
      </c>
      <c r="C185" t="s">
        <v>916</v>
      </c>
      <c r="D185" s="1">
        <v>3300000</v>
      </c>
      <c r="E185" s="1"/>
    </row>
    <row r="186" spans="1:5" x14ac:dyDescent="0.25">
      <c r="A186" t="s">
        <v>136</v>
      </c>
      <c r="B186" t="s">
        <v>202</v>
      </c>
      <c r="C186" t="s">
        <v>916</v>
      </c>
      <c r="D186" s="1">
        <v>3250000</v>
      </c>
      <c r="E186" s="1"/>
    </row>
    <row r="187" spans="1:5" x14ac:dyDescent="0.25">
      <c r="A187" t="s">
        <v>364</v>
      </c>
      <c r="B187" t="s">
        <v>171</v>
      </c>
      <c r="C187" t="s">
        <v>916</v>
      </c>
      <c r="D187" s="1">
        <v>3250000</v>
      </c>
      <c r="E187" s="1"/>
    </row>
    <row r="188" spans="1:5" x14ac:dyDescent="0.25">
      <c r="A188" t="s">
        <v>105</v>
      </c>
      <c r="B188" t="s">
        <v>177</v>
      </c>
      <c r="C188" t="s">
        <v>916</v>
      </c>
      <c r="D188" s="1">
        <v>3000000</v>
      </c>
      <c r="E188" s="1"/>
    </row>
    <row r="189" spans="1:5" x14ac:dyDescent="0.25">
      <c r="A189" t="s">
        <v>89</v>
      </c>
      <c r="B189" t="s">
        <v>189</v>
      </c>
      <c r="C189" t="s">
        <v>916</v>
      </c>
      <c r="D189" s="1">
        <v>3000000</v>
      </c>
      <c r="E189" s="1"/>
    </row>
    <row r="190" spans="1:5" x14ac:dyDescent="0.25">
      <c r="A190" t="s">
        <v>149</v>
      </c>
      <c r="B190" t="s">
        <v>194</v>
      </c>
      <c r="C190" t="s">
        <v>916</v>
      </c>
      <c r="D190" s="1">
        <v>3000000</v>
      </c>
      <c r="E190" s="1"/>
    </row>
    <row r="191" spans="1:5" x14ac:dyDescent="0.25">
      <c r="A191" t="s">
        <v>152</v>
      </c>
      <c r="B191" t="s">
        <v>204</v>
      </c>
      <c r="C191" t="s">
        <v>916</v>
      </c>
      <c r="D191" s="1">
        <v>3000000</v>
      </c>
      <c r="E191" s="1"/>
    </row>
    <row r="192" spans="1:5" x14ac:dyDescent="0.25">
      <c r="A192" t="s">
        <v>508</v>
      </c>
      <c r="B192" t="s">
        <v>202</v>
      </c>
      <c r="C192" t="s">
        <v>916</v>
      </c>
      <c r="D192" s="1">
        <v>2900000</v>
      </c>
      <c r="E192" s="1"/>
    </row>
    <row r="193" spans="1:5" x14ac:dyDescent="0.25">
      <c r="A193" t="s">
        <v>511</v>
      </c>
      <c r="B193" t="s">
        <v>187</v>
      </c>
      <c r="C193" t="s">
        <v>916</v>
      </c>
      <c r="D193" s="1">
        <v>2825000</v>
      </c>
      <c r="E193" s="1"/>
    </row>
    <row r="194" spans="1:5" x14ac:dyDescent="0.25">
      <c r="A194" t="s">
        <v>240</v>
      </c>
      <c r="B194" t="s">
        <v>198</v>
      </c>
      <c r="C194" t="s">
        <v>916</v>
      </c>
      <c r="D194" s="1">
        <v>2750000</v>
      </c>
      <c r="E194" s="1"/>
    </row>
    <row r="195" spans="1:5" x14ac:dyDescent="0.25">
      <c r="A195" t="s">
        <v>329</v>
      </c>
      <c r="B195" t="s">
        <v>190</v>
      </c>
      <c r="C195" t="s">
        <v>916</v>
      </c>
      <c r="D195" s="1">
        <v>2600000</v>
      </c>
      <c r="E195" s="1"/>
    </row>
    <row r="196" spans="1:5" x14ac:dyDescent="0.25">
      <c r="A196" t="s">
        <v>422</v>
      </c>
      <c r="B196" t="s">
        <v>171</v>
      </c>
      <c r="C196" t="s">
        <v>916</v>
      </c>
      <c r="D196" s="1">
        <v>2600000</v>
      </c>
      <c r="E196" s="1"/>
    </row>
    <row r="197" spans="1:5" x14ac:dyDescent="0.25">
      <c r="A197" t="s">
        <v>513</v>
      </c>
      <c r="B197" t="s">
        <v>177</v>
      </c>
      <c r="C197" t="s">
        <v>916</v>
      </c>
      <c r="D197" s="1">
        <v>2525000</v>
      </c>
      <c r="E197" s="1"/>
    </row>
    <row r="198" spans="1:5" x14ac:dyDescent="0.25">
      <c r="A198" t="s">
        <v>261</v>
      </c>
      <c r="B198" t="s">
        <v>205</v>
      </c>
      <c r="C198" t="s">
        <v>916</v>
      </c>
      <c r="D198" s="1">
        <v>2000000</v>
      </c>
      <c r="E198" s="1"/>
    </row>
    <row r="199" spans="1:5" x14ac:dyDescent="0.25">
      <c r="A199" t="s">
        <v>425</v>
      </c>
      <c r="B199" t="s">
        <v>207</v>
      </c>
      <c r="C199" t="s">
        <v>916</v>
      </c>
      <c r="D199" s="1">
        <v>2000000</v>
      </c>
      <c r="E199" s="1"/>
    </row>
    <row r="200" spans="1:5" x14ac:dyDescent="0.25">
      <c r="A200" t="s">
        <v>315</v>
      </c>
      <c r="B200" t="s">
        <v>203</v>
      </c>
      <c r="C200" t="s">
        <v>916</v>
      </c>
      <c r="D200" s="1">
        <v>1900000</v>
      </c>
      <c r="E200" s="1"/>
    </row>
    <row r="201" spans="1:5" x14ac:dyDescent="0.25">
      <c r="A201" t="s">
        <v>373</v>
      </c>
      <c r="B201" t="s">
        <v>201</v>
      </c>
      <c r="C201" t="s">
        <v>916</v>
      </c>
      <c r="D201" s="1">
        <v>1750000</v>
      </c>
      <c r="E201" s="1"/>
    </row>
    <row r="202" spans="1:5" x14ac:dyDescent="0.25">
      <c r="A202" t="s">
        <v>172</v>
      </c>
      <c r="B202" t="s">
        <v>198</v>
      </c>
      <c r="C202" t="s">
        <v>916</v>
      </c>
      <c r="D202" s="1">
        <v>1750000</v>
      </c>
      <c r="E202" s="1"/>
    </row>
    <row r="203" spans="1:5" x14ac:dyDescent="0.25">
      <c r="A203" t="s">
        <v>531</v>
      </c>
      <c r="B203" t="s">
        <v>190</v>
      </c>
      <c r="C203" t="s">
        <v>916</v>
      </c>
      <c r="D203" s="1">
        <v>1600000</v>
      </c>
      <c r="E203" s="1"/>
    </row>
    <row r="204" spans="1:5" x14ac:dyDescent="0.25">
      <c r="A204" t="s">
        <v>534</v>
      </c>
      <c r="B204" t="s">
        <v>144</v>
      </c>
      <c r="C204" t="s">
        <v>916</v>
      </c>
      <c r="D204" s="1">
        <v>1500000</v>
      </c>
      <c r="E204" s="1"/>
    </row>
    <row r="205" spans="1:5" x14ac:dyDescent="0.25">
      <c r="A205" t="s">
        <v>543</v>
      </c>
      <c r="B205" t="s">
        <v>196</v>
      </c>
      <c r="C205" t="s">
        <v>916</v>
      </c>
      <c r="D205" s="1">
        <v>1175000</v>
      </c>
      <c r="E205" s="1"/>
    </row>
    <row r="206" spans="1:5" x14ac:dyDescent="0.25">
      <c r="A206" t="s">
        <v>549</v>
      </c>
      <c r="B206" t="s">
        <v>202</v>
      </c>
      <c r="C206" t="s">
        <v>916</v>
      </c>
      <c r="D206" s="1">
        <v>1090000</v>
      </c>
      <c r="E206" s="1"/>
    </row>
    <row r="207" spans="1:5" x14ac:dyDescent="0.25">
      <c r="A207" t="s">
        <v>304</v>
      </c>
      <c r="B207" t="s">
        <v>189</v>
      </c>
      <c r="C207" t="s">
        <v>916</v>
      </c>
      <c r="D207" s="1">
        <v>1000000</v>
      </c>
      <c r="E207" s="1"/>
    </row>
    <row r="208" spans="1:5" x14ac:dyDescent="0.25">
      <c r="A208" t="s">
        <v>109</v>
      </c>
      <c r="B208" t="s">
        <v>199</v>
      </c>
      <c r="C208" t="s">
        <v>916</v>
      </c>
      <c r="D208" s="1">
        <v>1000000</v>
      </c>
      <c r="E208" s="1"/>
    </row>
    <row r="209" spans="1:5" x14ac:dyDescent="0.25">
      <c r="A209" t="s">
        <v>397</v>
      </c>
      <c r="B209" t="s">
        <v>209</v>
      </c>
      <c r="C209" t="s">
        <v>916</v>
      </c>
      <c r="D209" s="1">
        <v>950000</v>
      </c>
      <c r="E209" s="1"/>
    </row>
    <row r="210" spans="1:5" x14ac:dyDescent="0.25">
      <c r="A210" t="s">
        <v>269</v>
      </c>
      <c r="B210" t="s">
        <v>194</v>
      </c>
      <c r="C210" t="s">
        <v>916</v>
      </c>
      <c r="D210" s="1">
        <v>900000</v>
      </c>
      <c r="E210" s="1"/>
    </row>
    <row r="211" spans="1:5" x14ac:dyDescent="0.25">
      <c r="A211" t="s">
        <v>431</v>
      </c>
      <c r="B211" t="s">
        <v>162</v>
      </c>
      <c r="C211" t="s">
        <v>916</v>
      </c>
      <c r="D211" s="1">
        <v>870000</v>
      </c>
      <c r="E211" s="1"/>
    </row>
    <row r="212" spans="1:5" x14ac:dyDescent="0.25">
      <c r="A212" t="s">
        <v>567</v>
      </c>
      <c r="B212" t="s">
        <v>210</v>
      </c>
      <c r="C212" t="s">
        <v>916</v>
      </c>
      <c r="D212" s="1">
        <v>782000</v>
      </c>
      <c r="E212" s="1"/>
    </row>
    <row r="213" spans="1:5" x14ac:dyDescent="0.25">
      <c r="A213" t="s">
        <v>317</v>
      </c>
      <c r="B213" t="s">
        <v>144</v>
      </c>
      <c r="C213" t="s">
        <v>916</v>
      </c>
      <c r="D213" s="1">
        <v>775000</v>
      </c>
      <c r="E213" s="1"/>
    </row>
    <row r="214" spans="1:5" x14ac:dyDescent="0.25">
      <c r="A214" t="s">
        <v>137</v>
      </c>
      <c r="B214" t="s">
        <v>210</v>
      </c>
      <c r="C214" t="s">
        <v>916</v>
      </c>
      <c r="D214" s="1">
        <v>750000</v>
      </c>
      <c r="E214" s="1"/>
    </row>
    <row r="215" spans="1:5" x14ac:dyDescent="0.25">
      <c r="A215" t="s">
        <v>576</v>
      </c>
      <c r="B215" t="s">
        <v>197</v>
      </c>
      <c r="C215" t="s">
        <v>916</v>
      </c>
      <c r="D215" s="1">
        <v>645000</v>
      </c>
      <c r="E215" s="1"/>
    </row>
    <row r="216" spans="1:5" x14ac:dyDescent="0.25">
      <c r="A216" t="s">
        <v>578</v>
      </c>
      <c r="B216" t="s">
        <v>187</v>
      </c>
      <c r="C216" t="s">
        <v>916</v>
      </c>
      <c r="D216" s="1">
        <v>622300</v>
      </c>
      <c r="E216" s="1"/>
    </row>
    <row r="217" spans="1:5" x14ac:dyDescent="0.25">
      <c r="A217" t="s">
        <v>580</v>
      </c>
      <c r="B217" t="s">
        <v>188</v>
      </c>
      <c r="C217" t="s">
        <v>916</v>
      </c>
      <c r="D217" s="1">
        <v>620500</v>
      </c>
      <c r="E217" s="1"/>
    </row>
    <row r="218" spans="1:5" x14ac:dyDescent="0.25">
      <c r="A218" t="s">
        <v>586</v>
      </c>
      <c r="B218" t="s">
        <v>208</v>
      </c>
      <c r="C218" t="s">
        <v>916</v>
      </c>
      <c r="D218" s="1">
        <v>605094</v>
      </c>
      <c r="E218" s="1"/>
    </row>
    <row r="219" spans="1:5" x14ac:dyDescent="0.25">
      <c r="A219" t="s">
        <v>590</v>
      </c>
      <c r="B219" t="s">
        <v>195</v>
      </c>
      <c r="C219" t="s">
        <v>916</v>
      </c>
      <c r="D219" s="1">
        <v>604500</v>
      </c>
      <c r="E219" s="1"/>
    </row>
    <row r="220" spans="1:5" x14ac:dyDescent="0.25">
      <c r="A220" t="s">
        <v>592</v>
      </c>
      <c r="B220" t="s">
        <v>207</v>
      </c>
      <c r="C220" t="s">
        <v>916</v>
      </c>
      <c r="D220" s="1">
        <v>602500</v>
      </c>
      <c r="E220" s="1"/>
    </row>
    <row r="221" spans="1:5" x14ac:dyDescent="0.25">
      <c r="A221" t="s">
        <v>595</v>
      </c>
      <c r="B221" t="s">
        <v>192</v>
      </c>
      <c r="C221" t="s">
        <v>916</v>
      </c>
      <c r="D221" s="1">
        <v>600000</v>
      </c>
      <c r="E221" s="1"/>
    </row>
    <row r="222" spans="1:5" x14ac:dyDescent="0.25">
      <c r="A222" t="s">
        <v>599</v>
      </c>
      <c r="B222" t="s">
        <v>207</v>
      </c>
      <c r="C222" t="s">
        <v>916</v>
      </c>
      <c r="D222" s="1">
        <v>587500</v>
      </c>
      <c r="E222" s="1"/>
    </row>
    <row r="223" spans="1:5" x14ac:dyDescent="0.25">
      <c r="A223" t="s">
        <v>601</v>
      </c>
      <c r="B223" t="s">
        <v>207</v>
      </c>
      <c r="C223" t="s">
        <v>916</v>
      </c>
      <c r="D223" s="1">
        <v>585000</v>
      </c>
      <c r="E223" s="1"/>
    </row>
    <row r="224" spans="1:5" x14ac:dyDescent="0.25">
      <c r="A224" t="s">
        <v>602</v>
      </c>
      <c r="B224" t="s">
        <v>195</v>
      </c>
      <c r="C224" t="s">
        <v>916</v>
      </c>
      <c r="D224" s="1">
        <v>584500</v>
      </c>
      <c r="E224" s="1"/>
    </row>
    <row r="225" spans="1:5" x14ac:dyDescent="0.25">
      <c r="A225" t="s">
        <v>607</v>
      </c>
      <c r="B225" t="s">
        <v>207</v>
      </c>
      <c r="C225" t="s">
        <v>916</v>
      </c>
      <c r="D225" s="1">
        <v>580000</v>
      </c>
      <c r="E225" s="1"/>
    </row>
    <row r="226" spans="1:5" x14ac:dyDescent="0.25">
      <c r="A226" t="s">
        <v>609</v>
      </c>
      <c r="B226" t="s">
        <v>197</v>
      </c>
      <c r="C226" t="s">
        <v>916</v>
      </c>
      <c r="D226" s="1">
        <v>580000</v>
      </c>
      <c r="E226" s="1"/>
    </row>
    <row r="227" spans="1:5" x14ac:dyDescent="0.25">
      <c r="A227" t="s">
        <v>260</v>
      </c>
      <c r="B227" t="s">
        <v>190</v>
      </c>
      <c r="C227" t="s">
        <v>916</v>
      </c>
      <c r="D227" s="1">
        <v>575000</v>
      </c>
      <c r="E227" s="1"/>
    </row>
    <row r="228" spans="1:5" x14ac:dyDescent="0.25">
      <c r="A228" t="s">
        <v>618</v>
      </c>
      <c r="B228" t="s">
        <v>199</v>
      </c>
      <c r="C228" t="s">
        <v>916</v>
      </c>
      <c r="D228" s="1">
        <v>575000</v>
      </c>
      <c r="E228" s="1"/>
    </row>
    <row r="229" spans="1:5" x14ac:dyDescent="0.25">
      <c r="A229" t="s">
        <v>625</v>
      </c>
      <c r="B229" t="s">
        <v>206</v>
      </c>
      <c r="C229" t="s">
        <v>916</v>
      </c>
      <c r="D229" s="1">
        <v>572400</v>
      </c>
      <c r="E229" s="1"/>
    </row>
    <row r="230" spans="1:5" x14ac:dyDescent="0.25">
      <c r="A230" t="s">
        <v>627</v>
      </c>
      <c r="B230" t="s">
        <v>191</v>
      </c>
      <c r="C230" t="s">
        <v>916</v>
      </c>
      <c r="D230" s="1">
        <v>571000</v>
      </c>
      <c r="E230" s="1"/>
    </row>
    <row r="231" spans="1:5" x14ac:dyDescent="0.25">
      <c r="A231" t="s">
        <v>634</v>
      </c>
      <c r="B231" t="s">
        <v>145</v>
      </c>
      <c r="C231" t="s">
        <v>916</v>
      </c>
      <c r="D231" s="1">
        <v>570100</v>
      </c>
      <c r="E231" s="1"/>
    </row>
    <row r="232" spans="1:5" x14ac:dyDescent="0.25">
      <c r="A232" t="s">
        <v>635</v>
      </c>
      <c r="B232" t="s">
        <v>195</v>
      </c>
      <c r="C232" t="s">
        <v>916</v>
      </c>
      <c r="D232" s="1">
        <v>570000</v>
      </c>
      <c r="E232" s="1"/>
    </row>
    <row r="233" spans="1:5" x14ac:dyDescent="0.25">
      <c r="A233" t="s">
        <v>417</v>
      </c>
      <c r="B233" t="s">
        <v>204</v>
      </c>
      <c r="C233" t="s">
        <v>916</v>
      </c>
      <c r="D233" s="1">
        <v>568500</v>
      </c>
      <c r="E233" s="1"/>
    </row>
    <row r="234" spans="1:5" x14ac:dyDescent="0.25">
      <c r="A234" t="s">
        <v>653</v>
      </c>
      <c r="B234" t="s">
        <v>199</v>
      </c>
      <c r="C234" t="s">
        <v>916</v>
      </c>
      <c r="D234" s="1">
        <v>565000</v>
      </c>
      <c r="E234" s="1"/>
    </row>
    <row r="235" spans="1:5" x14ac:dyDescent="0.25">
      <c r="A235" t="s">
        <v>657</v>
      </c>
      <c r="B235" t="s">
        <v>198</v>
      </c>
      <c r="C235" t="s">
        <v>916</v>
      </c>
      <c r="D235" s="1">
        <v>564800</v>
      </c>
      <c r="E235" s="1"/>
    </row>
    <row r="236" spans="1:5" x14ac:dyDescent="0.25">
      <c r="A236" t="s">
        <v>660</v>
      </c>
      <c r="B236" t="s">
        <v>162</v>
      </c>
      <c r="C236" t="s">
        <v>916</v>
      </c>
      <c r="D236" s="1">
        <v>563560</v>
      </c>
      <c r="E236" s="1"/>
    </row>
    <row r="237" spans="1:5" x14ac:dyDescent="0.25">
      <c r="A237" t="s">
        <v>664</v>
      </c>
      <c r="B237" t="s">
        <v>204</v>
      </c>
      <c r="C237" t="s">
        <v>916</v>
      </c>
      <c r="D237" s="1">
        <v>561900</v>
      </c>
      <c r="E237" s="1"/>
    </row>
    <row r="238" spans="1:5" x14ac:dyDescent="0.25">
      <c r="A238" t="s">
        <v>666</v>
      </c>
      <c r="B238" t="s">
        <v>162</v>
      </c>
      <c r="C238" t="s">
        <v>916</v>
      </c>
      <c r="D238" s="1">
        <v>561500</v>
      </c>
      <c r="E238" s="1"/>
    </row>
    <row r="239" spans="1:5" x14ac:dyDescent="0.25">
      <c r="A239" t="s">
        <v>668</v>
      </c>
      <c r="B239" t="s">
        <v>189</v>
      </c>
      <c r="C239" t="s">
        <v>916</v>
      </c>
      <c r="D239" s="1">
        <v>561500</v>
      </c>
      <c r="E239" s="1"/>
    </row>
    <row r="240" spans="1:5" x14ac:dyDescent="0.25">
      <c r="A240" t="s">
        <v>670</v>
      </c>
      <c r="B240" t="s">
        <v>192</v>
      </c>
      <c r="C240" t="s">
        <v>916</v>
      </c>
      <c r="D240" s="1">
        <v>561000</v>
      </c>
      <c r="E240" s="1"/>
    </row>
    <row r="241" spans="1:5" x14ac:dyDescent="0.25">
      <c r="A241" t="s">
        <v>671</v>
      </c>
      <c r="B241" t="s">
        <v>145</v>
      </c>
      <c r="C241" t="s">
        <v>916</v>
      </c>
      <c r="D241" s="1">
        <v>560400</v>
      </c>
      <c r="E241" s="1"/>
    </row>
    <row r="242" spans="1:5" x14ac:dyDescent="0.25">
      <c r="A242" t="s">
        <v>672</v>
      </c>
      <c r="B242" t="s">
        <v>201</v>
      </c>
      <c r="C242" t="s">
        <v>916</v>
      </c>
      <c r="D242" s="1">
        <v>560400</v>
      </c>
      <c r="E242" s="1"/>
    </row>
    <row r="243" spans="1:5" x14ac:dyDescent="0.25">
      <c r="A243" t="s">
        <v>674</v>
      </c>
      <c r="B243" t="s">
        <v>210</v>
      </c>
      <c r="C243" t="s">
        <v>916</v>
      </c>
      <c r="D243" s="1">
        <v>560200</v>
      </c>
      <c r="E243" s="1"/>
    </row>
    <row r="244" spans="1:5" x14ac:dyDescent="0.25">
      <c r="A244" t="s">
        <v>683</v>
      </c>
      <c r="B244" t="s">
        <v>187</v>
      </c>
      <c r="C244" t="s">
        <v>916</v>
      </c>
      <c r="D244" s="1">
        <v>559200</v>
      </c>
      <c r="E244" s="1"/>
    </row>
    <row r="245" spans="1:5" x14ac:dyDescent="0.25">
      <c r="A245" t="s">
        <v>693</v>
      </c>
      <c r="B245" t="s">
        <v>210</v>
      </c>
      <c r="C245" t="s">
        <v>916</v>
      </c>
      <c r="D245" s="1">
        <v>558100</v>
      </c>
      <c r="E245" s="1"/>
    </row>
    <row r="246" spans="1:5" x14ac:dyDescent="0.25">
      <c r="A246" t="s">
        <v>705</v>
      </c>
      <c r="B246" t="s">
        <v>209</v>
      </c>
      <c r="C246" t="s">
        <v>916</v>
      </c>
      <c r="D246" s="1">
        <v>556900</v>
      </c>
      <c r="E246" s="1"/>
    </row>
    <row r="247" spans="1:5" x14ac:dyDescent="0.25">
      <c r="A247" t="s">
        <v>709</v>
      </c>
      <c r="B247" t="s">
        <v>194</v>
      </c>
      <c r="C247" t="s">
        <v>916</v>
      </c>
      <c r="D247" s="1">
        <v>556500</v>
      </c>
      <c r="E247" s="1"/>
    </row>
    <row r="248" spans="1:5" x14ac:dyDescent="0.25">
      <c r="A248" t="s">
        <v>343</v>
      </c>
      <c r="B248" t="s">
        <v>209</v>
      </c>
      <c r="C248" t="s">
        <v>916</v>
      </c>
      <c r="D248" s="1">
        <v>556200</v>
      </c>
      <c r="E248" s="1"/>
    </row>
    <row r="249" spans="1:5" x14ac:dyDescent="0.25">
      <c r="A249" t="s">
        <v>713</v>
      </c>
      <c r="B249" t="s">
        <v>208</v>
      </c>
      <c r="C249" t="s">
        <v>916</v>
      </c>
      <c r="D249" s="1">
        <v>555968</v>
      </c>
      <c r="E249" s="1"/>
    </row>
    <row r="250" spans="1:5" x14ac:dyDescent="0.25">
      <c r="A250" t="s">
        <v>744</v>
      </c>
      <c r="B250" t="s">
        <v>203</v>
      </c>
      <c r="C250" t="s">
        <v>916</v>
      </c>
      <c r="D250" s="1">
        <v>554400</v>
      </c>
      <c r="E250" s="1"/>
    </row>
    <row r="251" spans="1:5" x14ac:dyDescent="0.25">
      <c r="A251" t="s">
        <v>749</v>
      </c>
      <c r="B251" t="s">
        <v>177</v>
      </c>
      <c r="C251" t="s">
        <v>916</v>
      </c>
      <c r="D251" s="1">
        <v>553900</v>
      </c>
      <c r="E251" s="1"/>
    </row>
    <row r="252" spans="1:5" x14ac:dyDescent="0.25">
      <c r="A252" t="s">
        <v>752</v>
      </c>
      <c r="B252" t="s">
        <v>209</v>
      </c>
      <c r="C252" t="s">
        <v>916</v>
      </c>
      <c r="D252" s="1">
        <v>553800</v>
      </c>
      <c r="E252" s="1"/>
    </row>
    <row r="253" spans="1:5" x14ac:dyDescent="0.25">
      <c r="A253" t="s">
        <v>757</v>
      </c>
      <c r="B253" t="s">
        <v>154</v>
      </c>
      <c r="C253" t="s">
        <v>916</v>
      </c>
      <c r="D253" s="1">
        <v>553000</v>
      </c>
      <c r="E253" s="1"/>
    </row>
    <row r="254" spans="1:5" x14ac:dyDescent="0.25">
      <c r="A254" t="s">
        <v>758</v>
      </c>
      <c r="B254" t="s">
        <v>192</v>
      </c>
      <c r="C254" t="s">
        <v>916</v>
      </c>
      <c r="D254" s="1">
        <v>553000</v>
      </c>
      <c r="E254" s="1"/>
    </row>
    <row r="255" spans="1:5" x14ac:dyDescent="0.25">
      <c r="A255" t="s">
        <v>759</v>
      </c>
      <c r="B255" t="s">
        <v>196</v>
      </c>
      <c r="C255" t="s">
        <v>916</v>
      </c>
      <c r="D255" s="1">
        <v>553000</v>
      </c>
      <c r="E255" s="1"/>
    </row>
    <row r="256" spans="1:5" x14ac:dyDescent="0.25">
      <c r="A256" t="s">
        <v>763</v>
      </c>
      <c r="B256" t="s">
        <v>192</v>
      </c>
      <c r="C256" t="s">
        <v>916</v>
      </c>
      <c r="D256" s="1">
        <v>552500</v>
      </c>
      <c r="E256" s="1"/>
    </row>
    <row r="257" spans="1:5" x14ac:dyDescent="0.25">
      <c r="A257" t="s">
        <v>767</v>
      </c>
      <c r="B257" t="s">
        <v>196</v>
      </c>
      <c r="C257" t="s">
        <v>916</v>
      </c>
      <c r="D257" s="1">
        <v>552000</v>
      </c>
      <c r="E257" s="1"/>
    </row>
    <row r="258" spans="1:5" x14ac:dyDescent="0.25">
      <c r="A258" t="s">
        <v>272</v>
      </c>
      <c r="B258" t="s">
        <v>171</v>
      </c>
      <c r="C258" t="s">
        <v>916</v>
      </c>
      <c r="D258" s="1">
        <v>552000</v>
      </c>
      <c r="E258" s="1"/>
    </row>
    <row r="259" spans="1:5" x14ac:dyDescent="0.25">
      <c r="A259" t="s">
        <v>772</v>
      </c>
      <c r="B259" t="s">
        <v>209</v>
      </c>
      <c r="C259" t="s">
        <v>916</v>
      </c>
      <c r="D259" s="1">
        <v>551600</v>
      </c>
      <c r="E259" s="1"/>
    </row>
    <row r="260" spans="1:5" x14ac:dyDescent="0.25">
      <c r="A260" t="s">
        <v>776</v>
      </c>
      <c r="B260" t="s">
        <v>187</v>
      </c>
      <c r="C260" t="s">
        <v>916</v>
      </c>
      <c r="D260" s="1">
        <v>551300</v>
      </c>
      <c r="E260" s="1"/>
    </row>
    <row r="261" spans="1:5" x14ac:dyDescent="0.25">
      <c r="A261" t="s">
        <v>777</v>
      </c>
      <c r="B261" t="s">
        <v>198</v>
      </c>
      <c r="C261" t="s">
        <v>916</v>
      </c>
      <c r="D261" s="1">
        <v>551200</v>
      </c>
      <c r="E261" s="1"/>
    </row>
    <row r="262" spans="1:5" x14ac:dyDescent="0.25">
      <c r="A262" t="s">
        <v>809</v>
      </c>
      <c r="B262" t="s">
        <v>201</v>
      </c>
      <c r="C262" t="s">
        <v>916</v>
      </c>
      <c r="D262" s="1">
        <v>549400</v>
      </c>
      <c r="E262" s="1"/>
    </row>
    <row r="263" spans="1:5" x14ac:dyDescent="0.25">
      <c r="A263" t="s">
        <v>825</v>
      </c>
      <c r="B263" t="s">
        <v>162</v>
      </c>
      <c r="C263" t="s">
        <v>916</v>
      </c>
      <c r="D263" s="1">
        <v>547990</v>
      </c>
      <c r="E263" s="1"/>
    </row>
    <row r="264" spans="1:5" x14ac:dyDescent="0.25">
      <c r="A264" t="s">
        <v>830</v>
      </c>
      <c r="B264" t="s">
        <v>144</v>
      </c>
      <c r="C264" t="s">
        <v>916</v>
      </c>
      <c r="D264" s="1">
        <v>547500</v>
      </c>
      <c r="E264" s="1"/>
    </row>
    <row r="265" spans="1:5" x14ac:dyDescent="0.25">
      <c r="A265" t="s">
        <v>846</v>
      </c>
      <c r="B265" t="s">
        <v>200</v>
      </c>
      <c r="C265" t="s">
        <v>916</v>
      </c>
      <c r="D265" s="1">
        <v>547000</v>
      </c>
      <c r="E265" s="1"/>
    </row>
    <row r="266" spans="1:5" x14ac:dyDescent="0.25">
      <c r="A266" t="s">
        <v>853</v>
      </c>
      <c r="B266" t="s">
        <v>194</v>
      </c>
      <c r="C266" t="s">
        <v>916</v>
      </c>
      <c r="D266" s="1">
        <v>546500</v>
      </c>
      <c r="E266" s="1"/>
    </row>
    <row r="267" spans="1:5" x14ac:dyDescent="0.25">
      <c r="A267" t="s">
        <v>855</v>
      </c>
      <c r="B267" t="s">
        <v>209</v>
      </c>
      <c r="C267" t="s">
        <v>916</v>
      </c>
      <c r="D267" s="1">
        <v>546500</v>
      </c>
      <c r="E267" s="1"/>
    </row>
    <row r="268" spans="1:5" x14ac:dyDescent="0.25">
      <c r="A268" t="s">
        <v>857</v>
      </c>
      <c r="B268" t="s">
        <v>204</v>
      </c>
      <c r="C268" t="s">
        <v>916</v>
      </c>
      <c r="D268" s="1">
        <v>546200</v>
      </c>
      <c r="E268" s="1"/>
    </row>
    <row r="269" spans="1:5" x14ac:dyDescent="0.25">
      <c r="A269" t="s">
        <v>871</v>
      </c>
      <c r="B269" t="s">
        <v>171</v>
      </c>
      <c r="C269" t="s">
        <v>916</v>
      </c>
      <c r="D269" s="1">
        <v>545400</v>
      </c>
      <c r="E269" s="1"/>
    </row>
    <row r="270" spans="1:5" x14ac:dyDescent="0.25">
      <c r="A270" t="s">
        <v>877</v>
      </c>
      <c r="B270" t="s">
        <v>162</v>
      </c>
      <c r="C270" t="s">
        <v>916</v>
      </c>
      <c r="D270" s="1">
        <v>545000</v>
      </c>
      <c r="E270" s="1"/>
    </row>
    <row r="271" spans="1:5" x14ac:dyDescent="0.25">
      <c r="A271" t="s">
        <v>885</v>
      </c>
      <c r="B271" t="s">
        <v>197</v>
      </c>
      <c r="C271" t="s">
        <v>916</v>
      </c>
      <c r="D271" s="1">
        <v>545000</v>
      </c>
      <c r="E271" s="1"/>
    </row>
    <row r="272" spans="1:5" x14ac:dyDescent="0.25">
      <c r="A272" t="s">
        <v>891</v>
      </c>
      <c r="B272" t="s">
        <v>202</v>
      </c>
      <c r="C272" t="s">
        <v>916</v>
      </c>
      <c r="D272" s="1">
        <v>545000</v>
      </c>
      <c r="E272" s="1"/>
    </row>
    <row r="273" spans="1:5" x14ac:dyDescent="0.25">
      <c r="A273" t="s">
        <v>899</v>
      </c>
      <c r="B273" t="s">
        <v>197</v>
      </c>
      <c r="C273" t="s">
        <v>916</v>
      </c>
      <c r="D273" s="1">
        <v>545000</v>
      </c>
      <c r="E273" s="1"/>
    </row>
    <row r="274" spans="1:5" x14ac:dyDescent="0.25">
      <c r="A274" t="s">
        <v>902</v>
      </c>
      <c r="B274" t="s">
        <v>144</v>
      </c>
      <c r="C274" t="s">
        <v>916</v>
      </c>
      <c r="D274" s="1">
        <v>545000</v>
      </c>
      <c r="E274" s="1"/>
    </row>
    <row r="275" spans="1:5" x14ac:dyDescent="0.25">
      <c r="A275" t="s">
        <v>912</v>
      </c>
      <c r="B275" t="s">
        <v>201</v>
      </c>
      <c r="C275" t="s">
        <v>916</v>
      </c>
      <c r="D275" s="1">
        <v>545000</v>
      </c>
      <c r="E275" s="1"/>
    </row>
    <row r="276" spans="1:5" x14ac:dyDescent="0.25">
      <c r="A276" t="s">
        <v>31</v>
      </c>
      <c r="B276" t="s">
        <v>190</v>
      </c>
      <c r="C276" t="s">
        <v>917</v>
      </c>
      <c r="D276" s="1">
        <v>34000000</v>
      </c>
      <c r="E276" s="1"/>
    </row>
    <row r="277" spans="1:5" x14ac:dyDescent="0.25">
      <c r="A277" t="s">
        <v>111</v>
      </c>
      <c r="B277" t="s">
        <v>193</v>
      </c>
      <c r="C277" t="s">
        <v>917</v>
      </c>
      <c r="D277" s="1">
        <v>31954483</v>
      </c>
      <c r="E277" s="1"/>
    </row>
    <row r="278" spans="1:5" x14ac:dyDescent="0.25">
      <c r="A278" t="s">
        <v>157</v>
      </c>
      <c r="B278" t="s">
        <v>188</v>
      </c>
      <c r="C278" t="s">
        <v>917</v>
      </c>
      <c r="D278" s="1">
        <v>30000000</v>
      </c>
      <c r="E278" s="1"/>
    </row>
    <row r="279" spans="1:5" x14ac:dyDescent="0.25">
      <c r="A279" t="s">
        <v>56</v>
      </c>
      <c r="B279" t="s">
        <v>192</v>
      </c>
      <c r="C279" t="s">
        <v>917</v>
      </c>
      <c r="D279" s="1">
        <v>30000000</v>
      </c>
      <c r="E279" s="1"/>
    </row>
    <row r="280" spans="1:5" x14ac:dyDescent="0.25">
      <c r="A280" t="s">
        <v>84</v>
      </c>
      <c r="B280" t="s">
        <v>203</v>
      </c>
      <c r="C280" t="s">
        <v>917</v>
      </c>
      <c r="D280" s="1">
        <v>28000000</v>
      </c>
      <c r="E280" s="1"/>
    </row>
    <row r="281" spans="1:5" x14ac:dyDescent="0.25">
      <c r="A281" t="s">
        <v>333</v>
      </c>
      <c r="B281" t="s">
        <v>195</v>
      </c>
      <c r="C281" t="s">
        <v>917</v>
      </c>
      <c r="D281" s="1">
        <v>27500000</v>
      </c>
      <c r="E281" s="1"/>
    </row>
    <row r="282" spans="1:5" x14ac:dyDescent="0.25">
      <c r="A282" t="s">
        <v>138</v>
      </c>
      <c r="B282" t="s">
        <v>210</v>
      </c>
      <c r="C282" t="s">
        <v>917</v>
      </c>
      <c r="D282" s="1">
        <v>26857143</v>
      </c>
      <c r="E282" s="1"/>
    </row>
    <row r="283" spans="1:5" x14ac:dyDescent="0.25">
      <c r="A283" t="s">
        <v>474</v>
      </c>
      <c r="B283" t="s">
        <v>195</v>
      </c>
      <c r="C283" t="s">
        <v>917</v>
      </c>
      <c r="D283" s="1">
        <v>25000000</v>
      </c>
      <c r="E283" s="1"/>
    </row>
    <row r="284" spans="1:5" x14ac:dyDescent="0.25">
      <c r="A284" t="s">
        <v>183</v>
      </c>
      <c r="B284" t="s">
        <v>201</v>
      </c>
      <c r="C284" t="s">
        <v>917</v>
      </c>
      <c r="D284" s="1">
        <v>24000000</v>
      </c>
      <c r="E284" s="1"/>
    </row>
    <row r="285" spans="1:5" x14ac:dyDescent="0.25">
      <c r="A285" t="s">
        <v>64</v>
      </c>
      <c r="B285" t="s">
        <v>189</v>
      </c>
      <c r="C285" t="s">
        <v>917</v>
      </c>
      <c r="D285" s="1">
        <v>22666666</v>
      </c>
      <c r="E285" s="1"/>
    </row>
    <row r="286" spans="1:5" x14ac:dyDescent="0.25">
      <c r="A286" t="s">
        <v>40</v>
      </c>
      <c r="B286" t="s">
        <v>162</v>
      </c>
      <c r="C286" t="s">
        <v>917</v>
      </c>
      <c r="D286" s="1">
        <v>22500000</v>
      </c>
      <c r="E286" s="1"/>
    </row>
    <row r="287" spans="1:5" x14ac:dyDescent="0.25">
      <c r="A287" t="s">
        <v>88</v>
      </c>
      <c r="B287" t="s">
        <v>177</v>
      </c>
      <c r="C287" t="s">
        <v>917</v>
      </c>
      <c r="D287" s="1">
        <v>22142857</v>
      </c>
      <c r="E287" s="1"/>
    </row>
    <row r="288" spans="1:5" x14ac:dyDescent="0.25">
      <c r="A288" t="s">
        <v>389</v>
      </c>
      <c r="B288" t="s">
        <v>187</v>
      </c>
      <c r="C288" t="s">
        <v>917</v>
      </c>
      <c r="D288" s="1">
        <v>22000000</v>
      </c>
      <c r="E288" s="1"/>
    </row>
    <row r="289" spans="1:5" x14ac:dyDescent="0.25">
      <c r="A289" t="s">
        <v>156</v>
      </c>
      <c r="B289" t="s">
        <v>196</v>
      </c>
      <c r="C289" t="s">
        <v>917</v>
      </c>
      <c r="D289" s="1">
        <v>21250000</v>
      </c>
      <c r="E289" s="1"/>
    </row>
    <row r="290" spans="1:5" x14ac:dyDescent="0.25">
      <c r="A290" t="s">
        <v>87</v>
      </c>
      <c r="B290" t="s">
        <v>188</v>
      </c>
      <c r="C290" t="s">
        <v>917</v>
      </c>
      <c r="D290" s="1">
        <v>21125000</v>
      </c>
      <c r="E290" s="1"/>
    </row>
    <row r="291" spans="1:5" x14ac:dyDescent="0.25">
      <c r="A291" t="s">
        <v>66</v>
      </c>
      <c r="B291" t="s">
        <v>197</v>
      </c>
      <c r="C291" t="s">
        <v>917</v>
      </c>
      <c r="D291" s="1">
        <v>21000000</v>
      </c>
      <c r="E291" s="1"/>
    </row>
    <row r="292" spans="1:5" x14ac:dyDescent="0.25">
      <c r="A292" t="s">
        <v>58</v>
      </c>
      <c r="B292" t="s">
        <v>189</v>
      </c>
      <c r="C292" t="s">
        <v>917</v>
      </c>
      <c r="D292" s="1">
        <v>19800000</v>
      </c>
      <c r="E292" s="1"/>
    </row>
    <row r="293" spans="1:5" x14ac:dyDescent="0.25">
      <c r="A293" t="s">
        <v>147</v>
      </c>
      <c r="B293" t="s">
        <v>145</v>
      </c>
      <c r="C293" t="s">
        <v>917</v>
      </c>
      <c r="D293" s="1">
        <v>19500000</v>
      </c>
      <c r="E293" s="1"/>
    </row>
    <row r="294" spans="1:5" x14ac:dyDescent="0.25">
      <c r="A294" t="s">
        <v>67</v>
      </c>
      <c r="B294" t="s">
        <v>210</v>
      </c>
      <c r="C294" t="s">
        <v>917</v>
      </c>
      <c r="D294" s="1">
        <v>18000000</v>
      </c>
      <c r="E294" s="1"/>
    </row>
    <row r="295" spans="1:5" x14ac:dyDescent="0.25">
      <c r="A295" t="s">
        <v>63</v>
      </c>
      <c r="B295" t="s">
        <v>187</v>
      </c>
      <c r="C295" t="s">
        <v>917</v>
      </c>
      <c r="D295" s="1">
        <v>17200000</v>
      </c>
      <c r="E295" s="1"/>
    </row>
    <row r="296" spans="1:5" x14ac:dyDescent="0.25">
      <c r="A296" t="s">
        <v>480</v>
      </c>
      <c r="B296" t="s">
        <v>190</v>
      </c>
      <c r="C296" t="s">
        <v>917</v>
      </c>
      <c r="D296" s="1">
        <v>16666667</v>
      </c>
      <c r="E296" s="1"/>
    </row>
    <row r="297" spans="1:5" x14ac:dyDescent="0.25">
      <c r="A297" t="s">
        <v>179</v>
      </c>
      <c r="B297" t="s">
        <v>177</v>
      </c>
      <c r="C297" t="s">
        <v>917</v>
      </c>
      <c r="D297" s="1">
        <v>16428571</v>
      </c>
      <c r="E297" s="1"/>
    </row>
    <row r="298" spans="1:5" x14ac:dyDescent="0.25">
      <c r="A298" t="s">
        <v>159</v>
      </c>
      <c r="B298" t="s">
        <v>200</v>
      </c>
      <c r="C298" t="s">
        <v>917</v>
      </c>
      <c r="D298" s="1">
        <v>16333333</v>
      </c>
      <c r="E298" s="1"/>
    </row>
    <row r="299" spans="1:5" x14ac:dyDescent="0.25">
      <c r="A299" t="s">
        <v>46</v>
      </c>
      <c r="B299" t="s">
        <v>204</v>
      </c>
      <c r="C299" t="s">
        <v>917</v>
      </c>
      <c r="D299" s="1">
        <v>16000000</v>
      </c>
      <c r="E299" s="1"/>
    </row>
    <row r="300" spans="1:5" x14ac:dyDescent="0.25">
      <c r="A300" t="s">
        <v>97</v>
      </c>
      <c r="B300" t="s">
        <v>189</v>
      </c>
      <c r="C300" t="s">
        <v>917</v>
      </c>
      <c r="D300" s="1">
        <v>15000000</v>
      </c>
      <c r="E300" s="1"/>
    </row>
    <row r="301" spans="1:5" x14ac:dyDescent="0.25">
      <c r="A301" t="s">
        <v>275</v>
      </c>
      <c r="B301" t="s">
        <v>204</v>
      </c>
      <c r="C301" t="s">
        <v>917</v>
      </c>
      <c r="D301" s="1">
        <v>14000000</v>
      </c>
      <c r="E301" s="1"/>
    </row>
    <row r="302" spans="1:5" x14ac:dyDescent="0.25">
      <c r="A302" t="s">
        <v>219</v>
      </c>
      <c r="B302" t="s">
        <v>194</v>
      </c>
      <c r="C302" t="s">
        <v>917</v>
      </c>
      <c r="D302" s="1">
        <v>14000000</v>
      </c>
      <c r="E302" s="1"/>
    </row>
    <row r="303" spans="1:5" x14ac:dyDescent="0.25">
      <c r="A303" t="s">
        <v>50</v>
      </c>
      <c r="B303" t="s">
        <v>188</v>
      </c>
      <c r="C303" t="s">
        <v>917</v>
      </c>
      <c r="D303" s="1">
        <v>13900000</v>
      </c>
      <c r="E303" s="1"/>
    </row>
    <row r="304" spans="1:5" x14ac:dyDescent="0.25">
      <c r="A304" t="s">
        <v>103</v>
      </c>
      <c r="B304" t="s">
        <v>207</v>
      </c>
      <c r="C304" t="s">
        <v>917</v>
      </c>
      <c r="D304" s="1">
        <v>13500000</v>
      </c>
      <c r="E304" s="1"/>
    </row>
    <row r="305" spans="1:5" x14ac:dyDescent="0.25">
      <c r="A305" t="s">
        <v>9</v>
      </c>
      <c r="B305" t="s">
        <v>207</v>
      </c>
      <c r="C305" t="s">
        <v>917</v>
      </c>
      <c r="D305" s="1">
        <v>13200000</v>
      </c>
      <c r="E305" s="1"/>
    </row>
    <row r="306" spans="1:5" x14ac:dyDescent="0.25">
      <c r="A306" t="s">
        <v>271</v>
      </c>
      <c r="B306" t="s">
        <v>203</v>
      </c>
      <c r="C306" t="s">
        <v>917</v>
      </c>
      <c r="D306" s="1">
        <v>13200000</v>
      </c>
      <c r="E306" s="1"/>
    </row>
    <row r="307" spans="1:5" x14ac:dyDescent="0.25">
      <c r="A307" t="s">
        <v>12</v>
      </c>
      <c r="B307" t="s">
        <v>187</v>
      </c>
      <c r="C307" t="s">
        <v>917</v>
      </c>
      <c r="D307" s="1">
        <v>13000000</v>
      </c>
      <c r="E307" s="1"/>
    </row>
    <row r="308" spans="1:5" x14ac:dyDescent="0.25">
      <c r="A308" t="s">
        <v>94</v>
      </c>
      <c r="B308" t="s">
        <v>171</v>
      </c>
      <c r="C308" t="s">
        <v>917</v>
      </c>
      <c r="D308" s="1">
        <v>13000000</v>
      </c>
      <c r="E308" s="1"/>
    </row>
    <row r="309" spans="1:5" x14ac:dyDescent="0.25">
      <c r="A309" t="s">
        <v>383</v>
      </c>
      <c r="B309" t="s">
        <v>171</v>
      </c>
      <c r="C309" t="s">
        <v>917</v>
      </c>
      <c r="D309" s="1">
        <v>13000000</v>
      </c>
      <c r="E309" s="1"/>
    </row>
    <row r="310" spans="1:5" x14ac:dyDescent="0.25">
      <c r="A310" t="s">
        <v>455</v>
      </c>
      <c r="B310" t="s">
        <v>195</v>
      </c>
      <c r="C310" t="s">
        <v>917</v>
      </c>
      <c r="D310" s="1">
        <v>12500000</v>
      </c>
      <c r="E310" s="1"/>
    </row>
    <row r="311" spans="1:5" x14ac:dyDescent="0.25">
      <c r="A311" t="s">
        <v>61</v>
      </c>
      <c r="B311" t="s">
        <v>188</v>
      </c>
      <c r="C311" t="s">
        <v>917</v>
      </c>
      <c r="D311" s="1">
        <v>12500000</v>
      </c>
      <c r="E311" s="1"/>
    </row>
    <row r="312" spans="1:5" x14ac:dyDescent="0.25">
      <c r="A312" t="s">
        <v>303</v>
      </c>
      <c r="B312" t="s">
        <v>177</v>
      </c>
      <c r="C312" t="s">
        <v>917</v>
      </c>
      <c r="D312" s="1">
        <v>12000000</v>
      </c>
      <c r="E312" s="1"/>
    </row>
    <row r="313" spans="1:5" x14ac:dyDescent="0.25">
      <c r="A313" t="s">
        <v>372</v>
      </c>
      <c r="B313" t="s">
        <v>207</v>
      </c>
      <c r="C313" t="s">
        <v>917</v>
      </c>
      <c r="D313" s="1">
        <v>12000000</v>
      </c>
      <c r="E313" s="1"/>
    </row>
    <row r="314" spans="1:5" x14ac:dyDescent="0.25">
      <c r="A314" t="s">
        <v>27</v>
      </c>
      <c r="B314" t="s">
        <v>189</v>
      </c>
      <c r="C314" t="s">
        <v>917</v>
      </c>
      <c r="D314" s="1">
        <v>12000000</v>
      </c>
      <c r="E314" s="1"/>
    </row>
    <row r="315" spans="1:5" x14ac:dyDescent="0.25">
      <c r="A315" t="s">
        <v>476</v>
      </c>
      <c r="B315" t="s">
        <v>194</v>
      </c>
      <c r="C315" t="s">
        <v>917</v>
      </c>
      <c r="D315" s="1">
        <v>12000000</v>
      </c>
      <c r="E315" s="1"/>
    </row>
    <row r="316" spans="1:5" x14ac:dyDescent="0.25">
      <c r="A316" t="s">
        <v>247</v>
      </c>
      <c r="B316" t="s">
        <v>145</v>
      </c>
      <c r="C316" t="s">
        <v>917</v>
      </c>
      <c r="D316" s="1">
        <v>11800000</v>
      </c>
      <c r="E316" s="1"/>
    </row>
    <row r="317" spans="1:5" x14ac:dyDescent="0.25">
      <c r="A317" t="s">
        <v>129</v>
      </c>
      <c r="B317" t="s">
        <v>199</v>
      </c>
      <c r="C317" t="s">
        <v>917</v>
      </c>
      <c r="D317" s="1">
        <v>11500000</v>
      </c>
      <c r="E317" s="1"/>
    </row>
    <row r="318" spans="1:5" x14ac:dyDescent="0.25">
      <c r="A318" t="s">
        <v>33</v>
      </c>
      <c r="B318" t="s">
        <v>190</v>
      </c>
      <c r="C318" t="s">
        <v>917</v>
      </c>
      <c r="D318" s="1">
        <v>10800000</v>
      </c>
      <c r="E318" s="1"/>
    </row>
    <row r="319" spans="1:5" x14ac:dyDescent="0.25">
      <c r="A319" t="s">
        <v>267</v>
      </c>
      <c r="B319" t="s">
        <v>198</v>
      </c>
      <c r="C319" t="s">
        <v>917</v>
      </c>
      <c r="D319" s="1">
        <v>10700000</v>
      </c>
      <c r="E319" s="1"/>
    </row>
    <row r="320" spans="1:5" x14ac:dyDescent="0.25">
      <c r="A320" t="s">
        <v>264</v>
      </c>
      <c r="B320" t="s">
        <v>198</v>
      </c>
      <c r="C320" t="s">
        <v>917</v>
      </c>
      <c r="D320" s="1">
        <v>10575000</v>
      </c>
      <c r="E320" s="1"/>
    </row>
    <row r="321" spans="1:5" x14ac:dyDescent="0.25">
      <c r="A321" t="s">
        <v>174</v>
      </c>
      <c r="B321" t="s">
        <v>195</v>
      </c>
      <c r="C321" t="s">
        <v>917</v>
      </c>
      <c r="D321" s="1">
        <v>10500000</v>
      </c>
      <c r="E321" s="1"/>
    </row>
    <row r="322" spans="1:5" x14ac:dyDescent="0.25">
      <c r="A322" t="s">
        <v>460</v>
      </c>
      <c r="B322" t="s">
        <v>202</v>
      </c>
      <c r="C322" t="s">
        <v>917</v>
      </c>
      <c r="D322" s="1">
        <v>10000000</v>
      </c>
      <c r="E322" s="1"/>
    </row>
    <row r="323" spans="1:5" x14ac:dyDescent="0.25">
      <c r="A323" t="s">
        <v>78</v>
      </c>
      <c r="B323" t="s">
        <v>204</v>
      </c>
      <c r="C323" t="s">
        <v>917</v>
      </c>
      <c r="D323" s="1">
        <v>10000000</v>
      </c>
      <c r="E323" s="1"/>
    </row>
    <row r="324" spans="1:5" x14ac:dyDescent="0.25">
      <c r="A324" t="s">
        <v>1</v>
      </c>
      <c r="B324" t="s">
        <v>187</v>
      </c>
      <c r="C324" t="s">
        <v>917</v>
      </c>
      <c r="D324" s="1">
        <v>10000000</v>
      </c>
      <c r="E324" s="1"/>
    </row>
    <row r="325" spans="1:5" x14ac:dyDescent="0.25">
      <c r="A325" t="s">
        <v>150</v>
      </c>
      <c r="B325" t="s">
        <v>171</v>
      </c>
      <c r="C325" t="s">
        <v>917</v>
      </c>
      <c r="D325" s="1">
        <v>10000000</v>
      </c>
      <c r="E325" s="1"/>
    </row>
    <row r="326" spans="1:5" x14ac:dyDescent="0.25">
      <c r="A326" t="s">
        <v>98</v>
      </c>
      <c r="B326" t="s">
        <v>196</v>
      </c>
      <c r="C326" t="s">
        <v>917</v>
      </c>
      <c r="D326" s="1">
        <v>9333333</v>
      </c>
      <c r="E326" s="1"/>
    </row>
    <row r="327" spans="1:5" x14ac:dyDescent="0.25">
      <c r="A327" t="s">
        <v>395</v>
      </c>
      <c r="B327" t="s">
        <v>162</v>
      </c>
      <c r="C327" t="s">
        <v>917</v>
      </c>
      <c r="D327" s="1">
        <v>9250000</v>
      </c>
      <c r="E327" s="1"/>
    </row>
    <row r="328" spans="1:5" x14ac:dyDescent="0.25">
      <c r="A328" t="s">
        <v>483</v>
      </c>
      <c r="B328" t="s">
        <v>208</v>
      </c>
      <c r="C328" t="s">
        <v>917</v>
      </c>
      <c r="D328" s="1">
        <v>9225000</v>
      </c>
      <c r="E328" s="1"/>
    </row>
    <row r="329" spans="1:5" x14ac:dyDescent="0.25">
      <c r="A329" t="s">
        <v>14</v>
      </c>
      <c r="B329" t="s">
        <v>191</v>
      </c>
      <c r="C329" t="s">
        <v>917</v>
      </c>
      <c r="D329" s="1">
        <v>9166667</v>
      </c>
      <c r="E329" s="1"/>
    </row>
    <row r="330" spans="1:5" x14ac:dyDescent="0.25">
      <c r="A330" t="s">
        <v>224</v>
      </c>
      <c r="B330" t="s">
        <v>198</v>
      </c>
      <c r="C330" t="s">
        <v>917</v>
      </c>
      <c r="D330" s="1">
        <v>9000000</v>
      </c>
      <c r="E330" s="1"/>
    </row>
    <row r="331" spans="1:5" x14ac:dyDescent="0.25">
      <c r="A331" t="s">
        <v>167</v>
      </c>
      <c r="B331" t="s">
        <v>192</v>
      </c>
      <c r="C331" t="s">
        <v>917</v>
      </c>
      <c r="D331" s="1">
        <v>9000000</v>
      </c>
      <c r="E331" s="1"/>
    </row>
    <row r="332" spans="1:5" x14ac:dyDescent="0.25">
      <c r="A332" t="s">
        <v>128</v>
      </c>
      <c r="B332" t="s">
        <v>202</v>
      </c>
      <c r="C332" t="s">
        <v>917</v>
      </c>
      <c r="D332" s="1">
        <v>9000000</v>
      </c>
      <c r="E332" s="1"/>
    </row>
    <row r="333" spans="1:5" x14ac:dyDescent="0.25">
      <c r="A333" t="s">
        <v>484</v>
      </c>
      <c r="B333" t="s">
        <v>194</v>
      </c>
      <c r="C333" t="s">
        <v>917</v>
      </c>
      <c r="D333" s="1">
        <v>8854712</v>
      </c>
      <c r="E333" s="1"/>
    </row>
    <row r="334" spans="1:5" x14ac:dyDescent="0.25">
      <c r="A334" t="s">
        <v>344</v>
      </c>
      <c r="B334" t="s">
        <v>195</v>
      </c>
      <c r="C334" t="s">
        <v>917</v>
      </c>
      <c r="D334" s="1">
        <v>8850000</v>
      </c>
      <c r="E334" s="1"/>
    </row>
    <row r="335" spans="1:5" x14ac:dyDescent="0.25">
      <c r="A335" t="s">
        <v>75</v>
      </c>
      <c r="B335" t="s">
        <v>198</v>
      </c>
      <c r="C335" t="s">
        <v>917</v>
      </c>
      <c r="D335" s="1">
        <v>8750000</v>
      </c>
      <c r="E335" s="1"/>
    </row>
    <row r="336" spans="1:5" x14ac:dyDescent="0.25">
      <c r="A336" t="s">
        <v>485</v>
      </c>
      <c r="B336" t="s">
        <v>206</v>
      </c>
      <c r="C336" t="s">
        <v>917</v>
      </c>
      <c r="D336" s="1">
        <v>8750000</v>
      </c>
      <c r="E336" s="1"/>
    </row>
    <row r="337" spans="1:5" x14ac:dyDescent="0.25">
      <c r="A337" t="s">
        <v>287</v>
      </c>
      <c r="B337" t="s">
        <v>188</v>
      </c>
      <c r="C337" t="s">
        <v>917</v>
      </c>
      <c r="D337" s="1">
        <v>8500000</v>
      </c>
      <c r="E337" s="1"/>
    </row>
    <row r="338" spans="1:5" x14ac:dyDescent="0.25">
      <c r="A338" t="s">
        <v>403</v>
      </c>
      <c r="B338" t="s">
        <v>162</v>
      </c>
      <c r="C338" t="s">
        <v>917</v>
      </c>
      <c r="D338" s="1">
        <v>8333333</v>
      </c>
      <c r="E338" s="1"/>
    </row>
    <row r="339" spans="1:5" x14ac:dyDescent="0.25">
      <c r="A339" t="s">
        <v>217</v>
      </c>
      <c r="B339" t="s">
        <v>207</v>
      </c>
      <c r="C339" t="s">
        <v>917</v>
      </c>
      <c r="D339" s="1">
        <v>8250000</v>
      </c>
      <c r="E339" s="1"/>
    </row>
    <row r="340" spans="1:5" x14ac:dyDescent="0.25">
      <c r="A340" t="s">
        <v>353</v>
      </c>
      <c r="B340" t="s">
        <v>199</v>
      </c>
      <c r="C340" t="s">
        <v>917</v>
      </c>
      <c r="D340" s="1">
        <v>8166666</v>
      </c>
      <c r="E340" s="1"/>
    </row>
    <row r="341" spans="1:5" x14ac:dyDescent="0.25">
      <c r="A341" t="s">
        <v>243</v>
      </c>
      <c r="B341" t="s">
        <v>200</v>
      </c>
      <c r="C341" t="s">
        <v>917</v>
      </c>
      <c r="D341" s="1">
        <v>8166666</v>
      </c>
      <c r="E341" s="1"/>
    </row>
    <row r="342" spans="1:5" x14ac:dyDescent="0.25">
      <c r="A342" t="s">
        <v>133</v>
      </c>
      <c r="B342" t="s">
        <v>192</v>
      </c>
      <c r="C342" t="s">
        <v>917</v>
      </c>
      <c r="D342" s="1">
        <v>8125000</v>
      </c>
      <c r="E342" s="1"/>
    </row>
    <row r="343" spans="1:5" x14ac:dyDescent="0.25">
      <c r="A343" t="s">
        <v>358</v>
      </c>
      <c r="B343" t="s">
        <v>204</v>
      </c>
      <c r="C343" t="s">
        <v>917</v>
      </c>
      <c r="D343" s="1">
        <v>7937500</v>
      </c>
      <c r="E343" s="1"/>
    </row>
    <row r="344" spans="1:5" x14ac:dyDescent="0.25">
      <c r="A344" t="s">
        <v>327</v>
      </c>
      <c r="B344" t="s">
        <v>208</v>
      </c>
      <c r="C344" t="s">
        <v>917</v>
      </c>
      <c r="D344" s="1">
        <v>7925000</v>
      </c>
      <c r="E344" s="1"/>
    </row>
    <row r="345" spans="1:5" x14ac:dyDescent="0.25">
      <c r="A345" t="s">
        <v>309</v>
      </c>
      <c r="B345" t="s">
        <v>190</v>
      </c>
      <c r="C345" t="s">
        <v>917</v>
      </c>
      <c r="D345" s="1">
        <v>7833333</v>
      </c>
      <c r="E345" s="1"/>
    </row>
    <row r="346" spans="1:5" x14ac:dyDescent="0.25">
      <c r="A346" t="s">
        <v>175</v>
      </c>
      <c r="B346" t="s">
        <v>145</v>
      </c>
      <c r="C346" t="s">
        <v>917</v>
      </c>
      <c r="D346" s="1">
        <v>7750000</v>
      </c>
      <c r="E346" s="1"/>
    </row>
    <row r="347" spans="1:5" x14ac:dyDescent="0.25">
      <c r="A347" t="s">
        <v>352</v>
      </c>
      <c r="B347" t="s">
        <v>210</v>
      </c>
      <c r="C347" t="s">
        <v>917</v>
      </c>
      <c r="D347" s="1">
        <v>7750000</v>
      </c>
      <c r="E347" s="1"/>
    </row>
    <row r="348" spans="1:5" x14ac:dyDescent="0.25">
      <c r="A348" t="s">
        <v>41</v>
      </c>
      <c r="B348" t="s">
        <v>177</v>
      </c>
      <c r="C348" t="s">
        <v>917</v>
      </c>
      <c r="D348" s="1">
        <v>7666667</v>
      </c>
      <c r="E348" s="1"/>
    </row>
    <row r="349" spans="1:5" x14ac:dyDescent="0.25">
      <c r="A349" t="s">
        <v>161</v>
      </c>
      <c r="B349" t="s">
        <v>200</v>
      </c>
      <c r="C349" t="s">
        <v>917</v>
      </c>
      <c r="D349" s="1">
        <v>7666666</v>
      </c>
      <c r="E349" s="1"/>
    </row>
    <row r="350" spans="1:5" x14ac:dyDescent="0.25">
      <c r="A350" t="s">
        <v>486</v>
      </c>
      <c r="B350" t="s">
        <v>145</v>
      </c>
      <c r="C350" t="s">
        <v>917</v>
      </c>
      <c r="D350" s="1">
        <v>7500000</v>
      </c>
      <c r="E350" s="1"/>
    </row>
    <row r="351" spans="1:5" x14ac:dyDescent="0.25">
      <c r="A351" t="s">
        <v>415</v>
      </c>
      <c r="B351" t="s">
        <v>193</v>
      </c>
      <c r="C351" t="s">
        <v>917</v>
      </c>
      <c r="D351" s="1">
        <v>7500000</v>
      </c>
      <c r="E351" s="1"/>
    </row>
    <row r="352" spans="1:5" x14ac:dyDescent="0.25">
      <c r="A352" t="s">
        <v>311</v>
      </c>
      <c r="B352" t="s">
        <v>208</v>
      </c>
      <c r="C352" t="s">
        <v>917</v>
      </c>
      <c r="D352" s="1">
        <v>7400000</v>
      </c>
      <c r="E352" s="1"/>
    </row>
    <row r="353" spans="1:5" x14ac:dyDescent="0.25">
      <c r="A353" t="s">
        <v>401</v>
      </c>
      <c r="B353" t="s">
        <v>200</v>
      </c>
      <c r="C353" t="s">
        <v>917</v>
      </c>
      <c r="D353" s="1">
        <v>7333333</v>
      </c>
      <c r="E353" s="1"/>
    </row>
    <row r="354" spans="1:5" x14ac:dyDescent="0.25">
      <c r="A354" t="s">
        <v>298</v>
      </c>
      <c r="B354" t="s">
        <v>205</v>
      </c>
      <c r="C354" t="s">
        <v>917</v>
      </c>
      <c r="D354" s="1">
        <v>7300000</v>
      </c>
      <c r="E354" s="1"/>
    </row>
    <row r="355" spans="1:5" x14ac:dyDescent="0.25">
      <c r="A355" t="s">
        <v>139</v>
      </c>
      <c r="B355" t="s">
        <v>208</v>
      </c>
      <c r="C355" t="s">
        <v>917</v>
      </c>
      <c r="D355" s="1">
        <v>7000000</v>
      </c>
      <c r="E355" s="1"/>
    </row>
    <row r="356" spans="1:5" x14ac:dyDescent="0.25">
      <c r="A356" t="s">
        <v>70</v>
      </c>
      <c r="B356" t="s">
        <v>203</v>
      </c>
      <c r="C356" t="s">
        <v>917</v>
      </c>
      <c r="D356" s="1">
        <v>7000000</v>
      </c>
      <c r="E356" s="1"/>
    </row>
    <row r="357" spans="1:5" x14ac:dyDescent="0.25">
      <c r="A357" t="s">
        <v>36</v>
      </c>
      <c r="B357" t="s">
        <v>203</v>
      </c>
      <c r="C357" t="s">
        <v>917</v>
      </c>
      <c r="D357" s="1">
        <v>7000000</v>
      </c>
      <c r="E357" s="1"/>
    </row>
    <row r="358" spans="1:5" x14ac:dyDescent="0.25">
      <c r="A358" t="s">
        <v>20</v>
      </c>
      <c r="B358" t="s">
        <v>202</v>
      </c>
      <c r="C358" t="s">
        <v>917</v>
      </c>
      <c r="D358" s="1">
        <v>7000000</v>
      </c>
      <c r="E358" s="1"/>
    </row>
    <row r="359" spans="1:5" x14ac:dyDescent="0.25">
      <c r="A359" t="s">
        <v>215</v>
      </c>
      <c r="B359" t="s">
        <v>200</v>
      </c>
      <c r="C359" t="s">
        <v>917</v>
      </c>
      <c r="D359" s="1">
        <v>7000000</v>
      </c>
      <c r="E359" s="1"/>
    </row>
    <row r="360" spans="1:5" x14ac:dyDescent="0.25">
      <c r="A360" t="s">
        <v>130</v>
      </c>
      <c r="B360" t="s">
        <v>208</v>
      </c>
      <c r="C360" t="s">
        <v>917</v>
      </c>
      <c r="D360" s="1">
        <v>7000000</v>
      </c>
      <c r="E360" s="1"/>
    </row>
    <row r="361" spans="1:5" x14ac:dyDescent="0.25">
      <c r="A361" t="s">
        <v>301</v>
      </c>
      <c r="B361" t="s">
        <v>203</v>
      </c>
      <c r="C361" t="s">
        <v>917</v>
      </c>
      <c r="D361" s="1">
        <v>6750000</v>
      </c>
      <c r="E361" s="1"/>
    </row>
    <row r="362" spans="1:5" x14ac:dyDescent="0.25">
      <c r="A362" t="s">
        <v>454</v>
      </c>
      <c r="B362" t="s">
        <v>198</v>
      </c>
      <c r="C362" t="s">
        <v>917</v>
      </c>
      <c r="D362" s="1">
        <v>6525000</v>
      </c>
      <c r="E362" s="1"/>
    </row>
    <row r="363" spans="1:5" x14ac:dyDescent="0.25">
      <c r="A363" t="s">
        <v>443</v>
      </c>
      <c r="B363" t="s">
        <v>195</v>
      </c>
      <c r="C363" t="s">
        <v>917</v>
      </c>
      <c r="D363" s="1">
        <v>6500000</v>
      </c>
      <c r="E363" s="1"/>
    </row>
    <row r="364" spans="1:5" x14ac:dyDescent="0.25">
      <c r="A364" t="s">
        <v>385</v>
      </c>
      <c r="B364" t="s">
        <v>171</v>
      </c>
      <c r="C364" t="s">
        <v>917</v>
      </c>
      <c r="D364" s="1">
        <v>6500000</v>
      </c>
      <c r="E364" s="1"/>
    </row>
    <row r="365" spans="1:5" x14ac:dyDescent="0.25">
      <c r="A365" t="s">
        <v>440</v>
      </c>
      <c r="B365" t="s">
        <v>187</v>
      </c>
      <c r="C365" t="s">
        <v>917</v>
      </c>
      <c r="D365" s="1">
        <v>6500000</v>
      </c>
      <c r="E365" s="1"/>
    </row>
    <row r="366" spans="1:5" x14ac:dyDescent="0.25">
      <c r="A366" t="s">
        <v>447</v>
      </c>
      <c r="B366" t="s">
        <v>177</v>
      </c>
      <c r="C366" t="s">
        <v>917</v>
      </c>
      <c r="D366" s="1">
        <v>6475000</v>
      </c>
      <c r="E366" s="1"/>
    </row>
    <row r="367" spans="1:5" x14ac:dyDescent="0.25">
      <c r="A367" t="s">
        <v>254</v>
      </c>
      <c r="B367" t="s">
        <v>154</v>
      </c>
      <c r="C367" t="s">
        <v>917</v>
      </c>
      <c r="D367" s="1">
        <v>6458333</v>
      </c>
      <c r="E367" s="1"/>
    </row>
    <row r="368" spans="1:5" x14ac:dyDescent="0.25">
      <c r="A368" t="s">
        <v>60</v>
      </c>
      <c r="B368" t="s">
        <v>194</v>
      </c>
      <c r="C368" t="s">
        <v>917</v>
      </c>
      <c r="D368" s="1">
        <v>6346755</v>
      </c>
      <c r="E368" s="1"/>
    </row>
    <row r="369" spans="1:5" x14ac:dyDescent="0.25">
      <c r="A369" t="s">
        <v>316</v>
      </c>
      <c r="B369" t="s">
        <v>207</v>
      </c>
      <c r="C369" t="s">
        <v>917</v>
      </c>
      <c r="D369" s="1">
        <v>6300000</v>
      </c>
      <c r="E369" s="1"/>
    </row>
    <row r="370" spans="1:5" x14ac:dyDescent="0.25">
      <c r="A370" t="s">
        <v>71</v>
      </c>
      <c r="B370" t="s">
        <v>203</v>
      </c>
      <c r="C370" t="s">
        <v>917</v>
      </c>
      <c r="D370" s="1">
        <v>6000000</v>
      </c>
      <c r="E370" s="1"/>
    </row>
    <row r="371" spans="1:5" x14ac:dyDescent="0.25">
      <c r="A371" t="s">
        <v>24</v>
      </c>
      <c r="B371" t="s">
        <v>144</v>
      </c>
      <c r="C371" t="s">
        <v>917</v>
      </c>
      <c r="D371" s="1">
        <v>6000000</v>
      </c>
      <c r="E371" s="1"/>
    </row>
    <row r="372" spans="1:5" x14ac:dyDescent="0.25">
      <c r="A372" t="s">
        <v>221</v>
      </c>
      <c r="B372" t="s">
        <v>190</v>
      </c>
      <c r="C372" t="s">
        <v>917</v>
      </c>
      <c r="D372" s="1">
        <v>6000000</v>
      </c>
      <c r="E372" s="1"/>
    </row>
    <row r="373" spans="1:5" x14ac:dyDescent="0.25">
      <c r="A373" t="s">
        <v>387</v>
      </c>
      <c r="B373" t="s">
        <v>162</v>
      </c>
      <c r="C373" t="s">
        <v>917</v>
      </c>
      <c r="D373" s="1">
        <v>6000000</v>
      </c>
      <c r="E373" s="1"/>
    </row>
    <row r="374" spans="1:5" x14ac:dyDescent="0.25">
      <c r="A374" t="s">
        <v>402</v>
      </c>
      <c r="B374" t="s">
        <v>201</v>
      </c>
      <c r="C374" t="s">
        <v>917</v>
      </c>
      <c r="D374" s="1">
        <v>6000000</v>
      </c>
      <c r="E374" s="1"/>
    </row>
    <row r="375" spans="1:5" x14ac:dyDescent="0.25">
      <c r="A375" t="s">
        <v>170</v>
      </c>
      <c r="B375" t="s">
        <v>195</v>
      </c>
      <c r="C375" t="s">
        <v>917</v>
      </c>
      <c r="D375" s="1">
        <v>5850000</v>
      </c>
      <c r="E375" s="1"/>
    </row>
    <row r="376" spans="1:5" x14ac:dyDescent="0.25">
      <c r="A376" t="s">
        <v>394</v>
      </c>
      <c r="B376" t="s">
        <v>208</v>
      </c>
      <c r="C376" t="s">
        <v>917</v>
      </c>
      <c r="D376" s="1">
        <v>5625000</v>
      </c>
      <c r="E376" s="1"/>
    </row>
    <row r="377" spans="1:5" x14ac:dyDescent="0.25">
      <c r="A377" t="s">
        <v>362</v>
      </c>
      <c r="B377" t="s">
        <v>194</v>
      </c>
      <c r="C377" t="s">
        <v>917</v>
      </c>
      <c r="D377" s="1">
        <v>5600000</v>
      </c>
      <c r="E377" s="1"/>
    </row>
    <row r="378" spans="1:5" x14ac:dyDescent="0.25">
      <c r="A378" t="s">
        <v>279</v>
      </c>
      <c r="B378" t="s">
        <v>210</v>
      </c>
      <c r="C378" t="s">
        <v>917</v>
      </c>
      <c r="D378" s="1">
        <v>5550000</v>
      </c>
      <c r="E378" s="1"/>
    </row>
    <row r="379" spans="1:5" x14ac:dyDescent="0.25">
      <c r="A379" t="s">
        <v>141</v>
      </c>
      <c r="B379" t="s">
        <v>177</v>
      </c>
      <c r="C379" t="s">
        <v>917</v>
      </c>
      <c r="D379" s="1">
        <v>5500000</v>
      </c>
      <c r="E379" s="1"/>
    </row>
    <row r="380" spans="1:5" x14ac:dyDescent="0.25">
      <c r="A380" t="s">
        <v>229</v>
      </c>
      <c r="B380" t="s">
        <v>208</v>
      </c>
      <c r="C380" t="s">
        <v>917</v>
      </c>
      <c r="D380" s="1">
        <v>5500000</v>
      </c>
      <c r="E380" s="1"/>
    </row>
    <row r="381" spans="1:5" x14ac:dyDescent="0.25">
      <c r="A381" t="s">
        <v>134</v>
      </c>
      <c r="B381" t="s">
        <v>145</v>
      </c>
      <c r="C381" t="s">
        <v>917</v>
      </c>
      <c r="D381" s="1">
        <v>5500000</v>
      </c>
      <c r="E381" s="1"/>
    </row>
    <row r="382" spans="1:5" x14ac:dyDescent="0.25">
      <c r="A382" t="s">
        <v>176</v>
      </c>
      <c r="B382" t="s">
        <v>210</v>
      </c>
      <c r="C382" t="s">
        <v>917</v>
      </c>
      <c r="D382" s="1">
        <v>5500000</v>
      </c>
      <c r="E382" s="1"/>
    </row>
    <row r="383" spans="1:5" x14ac:dyDescent="0.25">
      <c r="A383" t="s">
        <v>220</v>
      </c>
      <c r="B383" t="s">
        <v>154</v>
      </c>
      <c r="C383" t="s">
        <v>917</v>
      </c>
      <c r="D383" s="1">
        <v>5300000</v>
      </c>
      <c r="E383" s="1"/>
    </row>
    <row r="384" spans="1:5" x14ac:dyDescent="0.25">
      <c r="A384" t="s">
        <v>398</v>
      </c>
      <c r="B384" t="s">
        <v>145</v>
      </c>
      <c r="C384" t="s">
        <v>917</v>
      </c>
      <c r="D384" s="1">
        <v>5300000</v>
      </c>
      <c r="E384" s="1"/>
    </row>
    <row r="385" spans="1:5" x14ac:dyDescent="0.25">
      <c r="A385" t="s">
        <v>426</v>
      </c>
      <c r="B385" t="s">
        <v>171</v>
      </c>
      <c r="C385" t="s">
        <v>917</v>
      </c>
      <c r="D385" s="1">
        <v>5300000</v>
      </c>
      <c r="E385" s="1"/>
    </row>
    <row r="386" spans="1:5" x14ac:dyDescent="0.25">
      <c r="A386" t="s">
        <v>421</v>
      </c>
      <c r="B386" t="s">
        <v>197</v>
      </c>
      <c r="C386" t="s">
        <v>917</v>
      </c>
      <c r="D386" s="1">
        <v>5214285</v>
      </c>
      <c r="E386" s="1"/>
    </row>
    <row r="387" spans="1:5" x14ac:dyDescent="0.25">
      <c r="A387" t="s">
        <v>235</v>
      </c>
      <c r="B387" t="s">
        <v>194</v>
      </c>
      <c r="C387" t="s">
        <v>917</v>
      </c>
      <c r="D387" s="1">
        <v>5165000</v>
      </c>
      <c r="E387" s="1"/>
    </row>
    <row r="388" spans="1:5" x14ac:dyDescent="0.25">
      <c r="A388" t="s">
        <v>281</v>
      </c>
      <c r="B388" t="s">
        <v>187</v>
      </c>
      <c r="C388" t="s">
        <v>917</v>
      </c>
      <c r="D388" s="1">
        <v>5100000</v>
      </c>
      <c r="E388" s="1"/>
    </row>
    <row r="389" spans="1:5" x14ac:dyDescent="0.25">
      <c r="A389" t="s">
        <v>252</v>
      </c>
      <c r="B389" t="s">
        <v>206</v>
      </c>
      <c r="C389" t="s">
        <v>917</v>
      </c>
      <c r="D389" s="1">
        <v>5000000</v>
      </c>
      <c r="E389" s="1"/>
    </row>
    <row r="390" spans="1:5" x14ac:dyDescent="0.25">
      <c r="A390" t="s">
        <v>54</v>
      </c>
      <c r="B390" t="s">
        <v>205</v>
      </c>
      <c r="C390" t="s">
        <v>917</v>
      </c>
      <c r="D390" s="1">
        <v>5000000</v>
      </c>
      <c r="E390" s="1"/>
    </row>
    <row r="391" spans="1:5" x14ac:dyDescent="0.25">
      <c r="A391" t="s">
        <v>490</v>
      </c>
      <c r="B391" t="s">
        <v>177</v>
      </c>
      <c r="C391" t="s">
        <v>917</v>
      </c>
      <c r="D391" s="1">
        <v>5000000</v>
      </c>
      <c r="E391" s="1"/>
    </row>
    <row r="392" spans="1:5" x14ac:dyDescent="0.25">
      <c r="A392" t="s">
        <v>265</v>
      </c>
      <c r="B392" t="s">
        <v>203</v>
      </c>
      <c r="C392" t="s">
        <v>917</v>
      </c>
      <c r="D392" s="1">
        <v>5000000</v>
      </c>
      <c r="E392" s="1"/>
    </row>
    <row r="393" spans="1:5" x14ac:dyDescent="0.25">
      <c r="A393" t="s">
        <v>491</v>
      </c>
      <c r="B393" t="s">
        <v>198</v>
      </c>
      <c r="C393" t="s">
        <v>917</v>
      </c>
      <c r="D393" s="1">
        <v>5000000</v>
      </c>
      <c r="E393" s="1"/>
    </row>
    <row r="394" spans="1:5" x14ac:dyDescent="0.25">
      <c r="A394" t="s">
        <v>319</v>
      </c>
      <c r="B394" t="s">
        <v>210</v>
      </c>
      <c r="C394" t="s">
        <v>917</v>
      </c>
      <c r="D394" s="1">
        <v>4900000</v>
      </c>
      <c r="E394" s="1"/>
    </row>
    <row r="395" spans="1:5" x14ac:dyDescent="0.25">
      <c r="A395" t="s">
        <v>439</v>
      </c>
      <c r="B395" t="s">
        <v>193</v>
      </c>
      <c r="C395" t="s">
        <v>917</v>
      </c>
      <c r="D395" s="1">
        <v>4900000</v>
      </c>
      <c r="E395" s="1"/>
    </row>
    <row r="396" spans="1:5" x14ac:dyDescent="0.25">
      <c r="A396" t="s">
        <v>446</v>
      </c>
      <c r="B396" t="s">
        <v>193</v>
      </c>
      <c r="C396" t="s">
        <v>917</v>
      </c>
      <c r="D396" s="1">
        <v>4825000</v>
      </c>
      <c r="E396" s="1"/>
    </row>
    <row r="397" spans="1:5" x14ac:dyDescent="0.25">
      <c r="A397" t="s">
        <v>400</v>
      </c>
      <c r="B397" t="s">
        <v>196</v>
      </c>
      <c r="C397" t="s">
        <v>917</v>
      </c>
      <c r="D397" s="1">
        <v>4750000</v>
      </c>
      <c r="E397" s="1"/>
    </row>
    <row r="398" spans="1:5" x14ac:dyDescent="0.25">
      <c r="A398" t="s">
        <v>359</v>
      </c>
      <c r="B398" t="s">
        <v>203</v>
      </c>
      <c r="C398" t="s">
        <v>917</v>
      </c>
      <c r="D398" s="1">
        <v>4600000</v>
      </c>
      <c r="E398" s="1"/>
    </row>
    <row r="399" spans="1:5" x14ac:dyDescent="0.25">
      <c r="A399" t="s">
        <v>104</v>
      </c>
      <c r="B399" t="s">
        <v>207</v>
      </c>
      <c r="C399" t="s">
        <v>917</v>
      </c>
      <c r="D399" s="1">
        <v>4500000</v>
      </c>
      <c r="E399" s="1"/>
    </row>
    <row r="400" spans="1:5" x14ac:dyDescent="0.25">
      <c r="A400" t="s">
        <v>436</v>
      </c>
      <c r="B400" t="s">
        <v>177</v>
      </c>
      <c r="C400" t="s">
        <v>917</v>
      </c>
      <c r="D400" s="1">
        <v>4450000</v>
      </c>
      <c r="E400" s="1"/>
    </row>
    <row r="401" spans="1:5" x14ac:dyDescent="0.25">
      <c r="A401" t="s">
        <v>433</v>
      </c>
      <c r="B401" t="s">
        <v>189</v>
      </c>
      <c r="C401" t="s">
        <v>917</v>
      </c>
      <c r="D401" s="1">
        <v>4425000</v>
      </c>
      <c r="E401" s="1"/>
    </row>
    <row r="402" spans="1:5" x14ac:dyDescent="0.25">
      <c r="A402" t="s">
        <v>236</v>
      </c>
      <c r="B402" t="s">
        <v>209</v>
      </c>
      <c r="C402" t="s">
        <v>917</v>
      </c>
      <c r="D402" s="1">
        <v>4416666</v>
      </c>
      <c r="E402" s="1"/>
    </row>
    <row r="403" spans="1:5" x14ac:dyDescent="0.25">
      <c r="A403" t="s">
        <v>357</v>
      </c>
      <c r="B403" t="s">
        <v>195</v>
      </c>
      <c r="C403" t="s">
        <v>917</v>
      </c>
      <c r="D403" s="1">
        <v>4250000</v>
      </c>
      <c r="E403" s="1"/>
    </row>
    <row r="404" spans="1:5" x14ac:dyDescent="0.25">
      <c r="A404" t="s">
        <v>292</v>
      </c>
      <c r="B404" t="s">
        <v>210</v>
      </c>
      <c r="C404" t="s">
        <v>917</v>
      </c>
      <c r="D404" s="1">
        <v>4200000</v>
      </c>
      <c r="E404" s="1"/>
    </row>
    <row r="405" spans="1:5" x14ac:dyDescent="0.25">
      <c r="A405" t="s">
        <v>369</v>
      </c>
      <c r="B405" t="s">
        <v>207</v>
      </c>
      <c r="C405" t="s">
        <v>917</v>
      </c>
      <c r="D405" s="1">
        <v>4200000</v>
      </c>
      <c r="E405" s="1"/>
    </row>
    <row r="406" spans="1:5" x14ac:dyDescent="0.25">
      <c r="A406" t="s">
        <v>370</v>
      </c>
      <c r="B406" t="s">
        <v>195</v>
      </c>
      <c r="C406" t="s">
        <v>917</v>
      </c>
      <c r="D406" s="1">
        <v>4175000</v>
      </c>
      <c r="E406" s="1"/>
    </row>
    <row r="407" spans="1:5" x14ac:dyDescent="0.25">
      <c r="A407" t="s">
        <v>396</v>
      </c>
      <c r="B407" t="s">
        <v>205</v>
      </c>
      <c r="C407" t="s">
        <v>917</v>
      </c>
      <c r="D407" s="1">
        <v>4125000</v>
      </c>
      <c r="E407" s="1"/>
    </row>
    <row r="408" spans="1:5" x14ac:dyDescent="0.25">
      <c r="A408" t="s">
        <v>475</v>
      </c>
      <c r="B408" t="s">
        <v>144</v>
      </c>
      <c r="C408" t="s">
        <v>917</v>
      </c>
      <c r="D408" s="1">
        <v>4000000</v>
      </c>
      <c r="E408" s="1"/>
    </row>
    <row r="409" spans="1:5" x14ac:dyDescent="0.25">
      <c r="A409" t="s">
        <v>306</v>
      </c>
      <c r="B409" t="s">
        <v>203</v>
      </c>
      <c r="C409" t="s">
        <v>917</v>
      </c>
      <c r="D409" s="1">
        <v>4000000</v>
      </c>
      <c r="E409" s="1"/>
    </row>
    <row r="410" spans="1:5" x14ac:dyDescent="0.25">
      <c r="A410" t="s">
        <v>140</v>
      </c>
      <c r="B410" t="s">
        <v>162</v>
      </c>
      <c r="C410" t="s">
        <v>917</v>
      </c>
      <c r="D410" s="1">
        <v>4000000</v>
      </c>
      <c r="E410" s="1"/>
    </row>
    <row r="411" spans="1:5" x14ac:dyDescent="0.25">
      <c r="A411" t="s">
        <v>117</v>
      </c>
      <c r="B411" t="s">
        <v>201</v>
      </c>
      <c r="C411" t="s">
        <v>917</v>
      </c>
      <c r="D411" s="1">
        <v>4000000</v>
      </c>
      <c r="E411" s="1"/>
    </row>
    <row r="412" spans="1:5" x14ac:dyDescent="0.25">
      <c r="A412" t="s">
        <v>408</v>
      </c>
      <c r="B412" t="s">
        <v>196</v>
      </c>
      <c r="C412" t="s">
        <v>917</v>
      </c>
      <c r="D412" s="1">
        <v>3950000</v>
      </c>
      <c r="E412" s="1"/>
    </row>
    <row r="413" spans="1:5" x14ac:dyDescent="0.25">
      <c r="A413" t="s">
        <v>493</v>
      </c>
      <c r="B413" t="s">
        <v>193</v>
      </c>
      <c r="C413" t="s">
        <v>917</v>
      </c>
      <c r="D413" s="1">
        <v>3950000</v>
      </c>
      <c r="E413" s="1"/>
    </row>
    <row r="414" spans="1:5" x14ac:dyDescent="0.25">
      <c r="A414" t="s">
        <v>330</v>
      </c>
      <c r="B414" t="s">
        <v>188</v>
      </c>
      <c r="C414" t="s">
        <v>917</v>
      </c>
      <c r="D414" s="1">
        <v>3825000</v>
      </c>
      <c r="E414" s="1"/>
    </row>
    <row r="415" spans="1:5" x14ac:dyDescent="0.25">
      <c r="A415" t="s">
        <v>328</v>
      </c>
      <c r="B415" t="s">
        <v>206</v>
      </c>
      <c r="C415" t="s">
        <v>917</v>
      </c>
      <c r="D415" s="1">
        <v>3700000</v>
      </c>
      <c r="E415" s="1"/>
    </row>
    <row r="416" spans="1:5" x14ac:dyDescent="0.25">
      <c r="A416" t="s">
        <v>494</v>
      </c>
      <c r="B416" t="s">
        <v>206</v>
      </c>
      <c r="C416" t="s">
        <v>917</v>
      </c>
      <c r="D416" s="1">
        <v>3650000</v>
      </c>
      <c r="E416" s="1"/>
    </row>
    <row r="417" spans="1:5" x14ac:dyDescent="0.25">
      <c r="A417" t="s">
        <v>119</v>
      </c>
      <c r="B417" t="s">
        <v>195</v>
      </c>
      <c r="C417" t="s">
        <v>917</v>
      </c>
      <c r="D417" s="1">
        <v>3500000</v>
      </c>
      <c r="E417" s="1"/>
    </row>
    <row r="418" spans="1:5" x14ac:dyDescent="0.25">
      <c r="A418" t="s">
        <v>496</v>
      </c>
      <c r="B418" t="s">
        <v>199</v>
      </c>
      <c r="C418" t="s">
        <v>917</v>
      </c>
      <c r="D418" s="1">
        <v>3400000</v>
      </c>
      <c r="E418" s="1"/>
    </row>
    <row r="419" spans="1:5" x14ac:dyDescent="0.25">
      <c r="A419" t="s">
        <v>498</v>
      </c>
      <c r="B419" t="s">
        <v>202</v>
      </c>
      <c r="C419" t="s">
        <v>917</v>
      </c>
      <c r="D419" s="1">
        <v>3375000</v>
      </c>
      <c r="E419" s="1"/>
    </row>
    <row r="420" spans="1:5" x14ac:dyDescent="0.25">
      <c r="A420" t="s">
        <v>216</v>
      </c>
      <c r="B420" t="s">
        <v>187</v>
      </c>
      <c r="C420" t="s">
        <v>917</v>
      </c>
      <c r="D420" s="1">
        <v>3315000</v>
      </c>
      <c r="E420" s="1"/>
    </row>
    <row r="421" spans="1:5" x14ac:dyDescent="0.25">
      <c r="A421" t="s">
        <v>499</v>
      </c>
      <c r="B421" t="s">
        <v>191</v>
      </c>
      <c r="C421" t="s">
        <v>917</v>
      </c>
      <c r="D421" s="1">
        <v>3250000</v>
      </c>
      <c r="E421" s="1"/>
    </row>
    <row r="422" spans="1:5" x14ac:dyDescent="0.25">
      <c r="A422" t="s">
        <v>453</v>
      </c>
      <c r="B422" t="s">
        <v>189</v>
      </c>
      <c r="C422" t="s">
        <v>917</v>
      </c>
      <c r="D422" s="1">
        <v>3250000</v>
      </c>
      <c r="E422" s="1"/>
    </row>
    <row r="423" spans="1:5" x14ac:dyDescent="0.25">
      <c r="A423" t="s">
        <v>501</v>
      </c>
      <c r="B423" t="s">
        <v>190</v>
      </c>
      <c r="C423" t="s">
        <v>917</v>
      </c>
      <c r="D423" s="1">
        <v>3125000</v>
      </c>
      <c r="E423" s="1"/>
    </row>
    <row r="424" spans="1:5" x14ac:dyDescent="0.25">
      <c r="A424" t="s">
        <v>288</v>
      </c>
      <c r="B424" t="s">
        <v>195</v>
      </c>
      <c r="C424" t="s">
        <v>917</v>
      </c>
      <c r="D424" s="1">
        <v>3000000</v>
      </c>
      <c r="E424" s="1"/>
    </row>
    <row r="425" spans="1:5" x14ac:dyDescent="0.25">
      <c r="A425" t="s">
        <v>503</v>
      </c>
      <c r="B425" t="s">
        <v>209</v>
      </c>
      <c r="C425" t="s">
        <v>917</v>
      </c>
      <c r="D425" s="1">
        <v>3000000</v>
      </c>
      <c r="E425" s="1"/>
    </row>
    <row r="426" spans="1:5" x14ac:dyDescent="0.25">
      <c r="A426" t="s">
        <v>95</v>
      </c>
      <c r="B426" t="s">
        <v>145</v>
      </c>
      <c r="C426" t="s">
        <v>917</v>
      </c>
      <c r="D426" s="1">
        <v>3000000</v>
      </c>
      <c r="E426" s="1"/>
    </row>
    <row r="427" spans="1:5" x14ac:dyDescent="0.25">
      <c r="A427" t="s">
        <v>57</v>
      </c>
      <c r="B427" t="s">
        <v>194</v>
      </c>
      <c r="C427" t="s">
        <v>917</v>
      </c>
      <c r="D427" s="1">
        <v>3000000</v>
      </c>
      <c r="E427" s="1"/>
    </row>
    <row r="428" spans="1:5" x14ac:dyDescent="0.25">
      <c r="A428" t="s">
        <v>286</v>
      </c>
      <c r="B428" t="s">
        <v>192</v>
      </c>
      <c r="C428" t="s">
        <v>917</v>
      </c>
      <c r="D428" s="1">
        <v>3000000</v>
      </c>
      <c r="E428" s="1"/>
    </row>
    <row r="429" spans="1:5" x14ac:dyDescent="0.25">
      <c r="A429" t="s">
        <v>73</v>
      </c>
      <c r="B429" t="s">
        <v>198</v>
      </c>
      <c r="C429" t="s">
        <v>917</v>
      </c>
      <c r="D429" s="1">
        <v>3000000</v>
      </c>
      <c r="E429" s="1"/>
    </row>
    <row r="430" spans="1:5" x14ac:dyDescent="0.25">
      <c r="A430" t="s">
        <v>504</v>
      </c>
      <c r="B430" t="s">
        <v>208</v>
      </c>
      <c r="C430" t="s">
        <v>917</v>
      </c>
      <c r="D430" s="1">
        <v>2975000</v>
      </c>
      <c r="E430" s="1"/>
    </row>
    <row r="431" spans="1:5" x14ac:dyDescent="0.25">
      <c r="A431" t="s">
        <v>505</v>
      </c>
      <c r="B431" t="s">
        <v>204</v>
      </c>
      <c r="C431" t="s">
        <v>917</v>
      </c>
      <c r="D431" s="1">
        <v>2950000</v>
      </c>
      <c r="E431" s="1"/>
    </row>
    <row r="432" spans="1:5" x14ac:dyDescent="0.25">
      <c r="A432" t="s">
        <v>510</v>
      </c>
      <c r="B432" t="s">
        <v>205</v>
      </c>
      <c r="C432" t="s">
        <v>917</v>
      </c>
      <c r="D432" s="1">
        <v>2860000</v>
      </c>
      <c r="E432" s="1"/>
    </row>
    <row r="433" spans="1:5" x14ac:dyDescent="0.25">
      <c r="A433" t="s">
        <v>463</v>
      </c>
      <c r="B433" t="s">
        <v>203</v>
      </c>
      <c r="C433" t="s">
        <v>917</v>
      </c>
      <c r="D433" s="1">
        <v>2800000</v>
      </c>
      <c r="E433" s="1"/>
    </row>
    <row r="434" spans="1:5" x14ac:dyDescent="0.25">
      <c r="A434" t="s">
        <v>512</v>
      </c>
      <c r="B434" t="s">
        <v>193</v>
      </c>
      <c r="C434" t="s">
        <v>917</v>
      </c>
      <c r="D434" s="1">
        <v>2750000</v>
      </c>
      <c r="E434" s="1"/>
    </row>
    <row r="435" spans="1:5" x14ac:dyDescent="0.25">
      <c r="A435" t="s">
        <v>411</v>
      </c>
      <c r="B435" t="s">
        <v>210</v>
      </c>
      <c r="C435" t="s">
        <v>917</v>
      </c>
      <c r="D435" s="1">
        <v>2750000</v>
      </c>
      <c r="E435" s="1"/>
    </row>
    <row r="436" spans="1:5" x14ac:dyDescent="0.25">
      <c r="A436" t="s">
        <v>299</v>
      </c>
      <c r="B436" t="s">
        <v>191</v>
      </c>
      <c r="C436" t="s">
        <v>917</v>
      </c>
      <c r="D436" s="1">
        <v>2725000</v>
      </c>
      <c r="E436" s="1"/>
    </row>
    <row r="437" spans="1:5" x14ac:dyDescent="0.25">
      <c r="A437" t="s">
        <v>313</v>
      </c>
      <c r="B437" t="s">
        <v>162</v>
      </c>
      <c r="C437" t="s">
        <v>917</v>
      </c>
      <c r="D437" s="1">
        <v>2712500</v>
      </c>
      <c r="E437" s="1"/>
    </row>
    <row r="438" spans="1:5" x14ac:dyDescent="0.25">
      <c r="A438" t="s">
        <v>213</v>
      </c>
      <c r="B438" t="s">
        <v>171</v>
      </c>
      <c r="C438" t="s">
        <v>917</v>
      </c>
      <c r="D438" s="1">
        <v>2700000</v>
      </c>
      <c r="E438" s="1"/>
    </row>
    <row r="439" spans="1:5" x14ac:dyDescent="0.25">
      <c r="A439" t="s">
        <v>277</v>
      </c>
      <c r="B439" t="s">
        <v>197</v>
      </c>
      <c r="C439" t="s">
        <v>917</v>
      </c>
      <c r="D439" s="1">
        <v>2500000</v>
      </c>
      <c r="E439" s="1"/>
    </row>
    <row r="440" spans="1:5" x14ac:dyDescent="0.25">
      <c r="A440" t="s">
        <v>21</v>
      </c>
      <c r="B440" t="s">
        <v>206</v>
      </c>
      <c r="C440" t="s">
        <v>917</v>
      </c>
      <c r="D440" s="1">
        <v>2500000</v>
      </c>
      <c r="E440" s="1"/>
    </row>
    <row r="441" spans="1:5" x14ac:dyDescent="0.25">
      <c r="A441" t="s">
        <v>10</v>
      </c>
      <c r="B441" t="s">
        <v>206</v>
      </c>
      <c r="C441" t="s">
        <v>917</v>
      </c>
      <c r="D441" s="1">
        <v>2500000</v>
      </c>
      <c r="E441" s="1"/>
    </row>
    <row r="442" spans="1:5" x14ac:dyDescent="0.25">
      <c r="A442" t="s">
        <v>28</v>
      </c>
      <c r="B442" t="s">
        <v>154</v>
      </c>
      <c r="C442" t="s">
        <v>917</v>
      </c>
      <c r="D442" s="1">
        <v>2500000</v>
      </c>
      <c r="E442" s="1"/>
    </row>
    <row r="443" spans="1:5" x14ac:dyDescent="0.25">
      <c r="A443" t="s">
        <v>464</v>
      </c>
      <c r="B443" t="s">
        <v>189</v>
      </c>
      <c r="C443" t="s">
        <v>917</v>
      </c>
      <c r="D443" s="1">
        <v>2500000</v>
      </c>
      <c r="E443" s="1"/>
    </row>
    <row r="444" spans="1:5" x14ac:dyDescent="0.25">
      <c r="A444" t="s">
        <v>514</v>
      </c>
      <c r="B444" t="s">
        <v>203</v>
      </c>
      <c r="C444" t="s">
        <v>917</v>
      </c>
      <c r="D444" s="1">
        <v>2450000</v>
      </c>
      <c r="E444" s="1"/>
    </row>
    <row r="445" spans="1:5" x14ac:dyDescent="0.25">
      <c r="A445" t="s">
        <v>378</v>
      </c>
      <c r="B445" t="s">
        <v>196</v>
      </c>
      <c r="C445" t="s">
        <v>917</v>
      </c>
      <c r="D445" s="1">
        <v>2450000</v>
      </c>
      <c r="E445" s="1"/>
    </row>
    <row r="446" spans="1:5" x14ac:dyDescent="0.25">
      <c r="A446" t="s">
        <v>477</v>
      </c>
      <c r="B446" t="s">
        <v>198</v>
      </c>
      <c r="C446" t="s">
        <v>917</v>
      </c>
      <c r="D446" s="1">
        <v>2450000</v>
      </c>
      <c r="E446" s="1"/>
    </row>
    <row r="447" spans="1:5" x14ac:dyDescent="0.25">
      <c r="A447" t="s">
        <v>238</v>
      </c>
      <c r="B447" t="s">
        <v>203</v>
      </c>
      <c r="C447" t="s">
        <v>917</v>
      </c>
      <c r="D447" s="1">
        <v>2440000</v>
      </c>
      <c r="E447" s="1"/>
    </row>
    <row r="448" spans="1:5" x14ac:dyDescent="0.25">
      <c r="A448" t="s">
        <v>515</v>
      </c>
      <c r="B448" t="s">
        <v>188</v>
      </c>
      <c r="C448" t="s">
        <v>917</v>
      </c>
      <c r="D448" s="1">
        <v>2375000</v>
      </c>
      <c r="E448" s="1"/>
    </row>
    <row r="449" spans="1:5" x14ac:dyDescent="0.25">
      <c r="A449" t="s">
        <v>360</v>
      </c>
      <c r="B449" t="s">
        <v>144</v>
      </c>
      <c r="C449" t="s">
        <v>917</v>
      </c>
      <c r="D449" s="1">
        <v>2360000</v>
      </c>
      <c r="E449" s="1"/>
    </row>
    <row r="450" spans="1:5" x14ac:dyDescent="0.25">
      <c r="A450" t="s">
        <v>517</v>
      </c>
      <c r="B450" t="s">
        <v>196</v>
      </c>
      <c r="C450" t="s">
        <v>917</v>
      </c>
      <c r="D450" s="1">
        <v>2300000</v>
      </c>
      <c r="E450" s="1"/>
    </row>
    <row r="451" spans="1:5" x14ac:dyDescent="0.25">
      <c r="A451" t="s">
        <v>452</v>
      </c>
      <c r="B451" t="s">
        <v>190</v>
      </c>
      <c r="C451" t="s">
        <v>917</v>
      </c>
      <c r="D451" s="1">
        <v>2300000</v>
      </c>
      <c r="E451" s="1"/>
    </row>
    <row r="452" spans="1:5" x14ac:dyDescent="0.25">
      <c r="A452" t="s">
        <v>270</v>
      </c>
      <c r="B452" t="s">
        <v>209</v>
      </c>
      <c r="C452" t="s">
        <v>917</v>
      </c>
      <c r="D452" s="1">
        <v>2250000</v>
      </c>
      <c r="E452" s="1"/>
    </row>
    <row r="453" spans="1:5" x14ac:dyDescent="0.25">
      <c r="A453" t="s">
        <v>76</v>
      </c>
      <c r="B453" t="s">
        <v>193</v>
      </c>
      <c r="C453" t="s">
        <v>917</v>
      </c>
      <c r="D453" s="1">
        <v>2250000</v>
      </c>
      <c r="E453" s="1"/>
    </row>
    <row r="454" spans="1:5" x14ac:dyDescent="0.25">
      <c r="A454" t="s">
        <v>423</v>
      </c>
      <c r="B454" t="s">
        <v>193</v>
      </c>
      <c r="C454" t="s">
        <v>917</v>
      </c>
      <c r="D454" s="1">
        <v>2250000</v>
      </c>
      <c r="E454" s="1"/>
    </row>
    <row r="455" spans="1:5" x14ac:dyDescent="0.25">
      <c r="A455" t="s">
        <v>347</v>
      </c>
      <c r="B455" t="s">
        <v>190</v>
      </c>
      <c r="C455" t="s">
        <v>917</v>
      </c>
      <c r="D455" s="1">
        <v>2200000</v>
      </c>
      <c r="E455" s="1"/>
    </row>
    <row r="456" spans="1:5" x14ac:dyDescent="0.25">
      <c r="A456" t="s">
        <v>518</v>
      </c>
      <c r="B456" t="s">
        <v>199</v>
      </c>
      <c r="C456" t="s">
        <v>917</v>
      </c>
      <c r="D456" s="1">
        <v>2200000</v>
      </c>
      <c r="E456" s="1"/>
    </row>
    <row r="457" spans="1:5" x14ac:dyDescent="0.25">
      <c r="A457" t="s">
        <v>519</v>
      </c>
      <c r="B457" t="s">
        <v>145</v>
      </c>
      <c r="C457" t="s">
        <v>917</v>
      </c>
      <c r="D457" s="1">
        <v>2170000</v>
      </c>
      <c r="E457" s="1"/>
    </row>
    <row r="458" spans="1:5" x14ac:dyDescent="0.25">
      <c r="A458" t="s">
        <v>233</v>
      </c>
      <c r="B458" t="s">
        <v>144</v>
      </c>
      <c r="C458" t="s">
        <v>917</v>
      </c>
      <c r="D458" s="1">
        <v>2150000</v>
      </c>
      <c r="E458" s="1"/>
    </row>
    <row r="459" spans="1:5" x14ac:dyDescent="0.25">
      <c r="A459" t="s">
        <v>256</v>
      </c>
      <c r="B459" t="s">
        <v>144</v>
      </c>
      <c r="C459" t="s">
        <v>917</v>
      </c>
      <c r="D459" s="1">
        <v>2150000</v>
      </c>
      <c r="E459" s="1"/>
    </row>
    <row r="460" spans="1:5" x14ac:dyDescent="0.25">
      <c r="A460" t="s">
        <v>43</v>
      </c>
      <c r="B460" t="s">
        <v>207</v>
      </c>
      <c r="C460" t="s">
        <v>917</v>
      </c>
      <c r="D460" s="1">
        <v>2150000</v>
      </c>
      <c r="E460" s="1"/>
    </row>
    <row r="461" spans="1:5" x14ac:dyDescent="0.25">
      <c r="A461" t="s">
        <v>320</v>
      </c>
      <c r="B461" t="s">
        <v>197</v>
      </c>
      <c r="C461" t="s">
        <v>917</v>
      </c>
      <c r="D461" s="1">
        <v>2125000</v>
      </c>
      <c r="E461" s="1"/>
    </row>
    <row r="462" spans="1:5" x14ac:dyDescent="0.25">
      <c r="A462" t="s">
        <v>459</v>
      </c>
      <c r="B462" t="s">
        <v>188</v>
      </c>
      <c r="C462" t="s">
        <v>917</v>
      </c>
      <c r="D462" s="1">
        <v>2050000</v>
      </c>
      <c r="E462" s="1"/>
    </row>
    <row r="463" spans="1:5" x14ac:dyDescent="0.25">
      <c r="A463" t="s">
        <v>143</v>
      </c>
      <c r="B463" t="s">
        <v>207</v>
      </c>
      <c r="C463" t="s">
        <v>917</v>
      </c>
      <c r="D463" s="1">
        <v>2000000</v>
      </c>
      <c r="E463" s="1"/>
    </row>
    <row r="464" spans="1:5" x14ac:dyDescent="0.25">
      <c r="A464" t="s">
        <v>521</v>
      </c>
      <c r="B464" t="s">
        <v>200</v>
      </c>
      <c r="C464" t="s">
        <v>917</v>
      </c>
      <c r="D464" s="1">
        <v>2000000</v>
      </c>
      <c r="E464" s="1"/>
    </row>
    <row r="465" spans="1:5" x14ac:dyDescent="0.25">
      <c r="A465" t="s">
        <v>307</v>
      </c>
      <c r="B465" t="s">
        <v>196</v>
      </c>
      <c r="C465" t="s">
        <v>917</v>
      </c>
      <c r="D465" s="1">
        <v>2000000</v>
      </c>
      <c r="E465" s="1"/>
    </row>
    <row r="466" spans="1:5" x14ac:dyDescent="0.25">
      <c r="A466" t="s">
        <v>312</v>
      </c>
      <c r="B466" t="s">
        <v>202</v>
      </c>
      <c r="C466" t="s">
        <v>917</v>
      </c>
      <c r="D466" s="1">
        <v>2000000</v>
      </c>
      <c r="E466" s="1"/>
    </row>
    <row r="467" spans="1:5" x14ac:dyDescent="0.25">
      <c r="A467" t="s">
        <v>409</v>
      </c>
      <c r="B467" t="s">
        <v>154</v>
      </c>
      <c r="C467" t="s">
        <v>917</v>
      </c>
      <c r="D467" s="1">
        <v>2000000</v>
      </c>
      <c r="E467" s="1"/>
    </row>
    <row r="468" spans="1:5" x14ac:dyDescent="0.25">
      <c r="A468" t="s">
        <v>522</v>
      </c>
      <c r="B468" t="s">
        <v>171</v>
      </c>
      <c r="C468" t="s">
        <v>917</v>
      </c>
      <c r="D468" s="1">
        <v>2000000</v>
      </c>
      <c r="E468" s="1"/>
    </row>
    <row r="469" spans="1:5" x14ac:dyDescent="0.25">
      <c r="A469" t="s">
        <v>450</v>
      </c>
      <c r="B469" t="s">
        <v>190</v>
      </c>
      <c r="C469" t="s">
        <v>917</v>
      </c>
      <c r="D469" s="1">
        <v>2000000</v>
      </c>
      <c r="E469" s="1"/>
    </row>
    <row r="470" spans="1:5" x14ac:dyDescent="0.25">
      <c r="A470" t="s">
        <v>438</v>
      </c>
      <c r="B470" t="s">
        <v>201</v>
      </c>
      <c r="C470" t="s">
        <v>917</v>
      </c>
      <c r="D470" s="1">
        <v>1950000</v>
      </c>
      <c r="E470" s="1"/>
    </row>
    <row r="471" spans="1:5" x14ac:dyDescent="0.25">
      <c r="A471" t="s">
        <v>523</v>
      </c>
      <c r="B471" t="s">
        <v>201</v>
      </c>
      <c r="C471" t="s">
        <v>917</v>
      </c>
      <c r="D471" s="1">
        <v>1925000</v>
      </c>
      <c r="E471" s="1"/>
    </row>
    <row r="472" spans="1:5" x14ac:dyDescent="0.25">
      <c r="A472" t="s">
        <v>524</v>
      </c>
      <c r="B472" t="s">
        <v>209</v>
      </c>
      <c r="C472" t="s">
        <v>917</v>
      </c>
      <c r="D472" s="1">
        <v>1900000</v>
      </c>
      <c r="E472" s="1"/>
    </row>
    <row r="473" spans="1:5" x14ac:dyDescent="0.25">
      <c r="A473" t="s">
        <v>525</v>
      </c>
      <c r="B473" t="s">
        <v>205</v>
      </c>
      <c r="C473" t="s">
        <v>917</v>
      </c>
      <c r="D473" s="1">
        <v>1900000</v>
      </c>
      <c r="E473" s="1"/>
    </row>
    <row r="474" spans="1:5" x14ac:dyDescent="0.25">
      <c r="A474" t="s">
        <v>374</v>
      </c>
      <c r="B474" t="s">
        <v>144</v>
      </c>
      <c r="C474" t="s">
        <v>917</v>
      </c>
      <c r="D474" s="1">
        <v>1900000</v>
      </c>
      <c r="E474" s="1"/>
    </row>
    <row r="475" spans="1:5" x14ac:dyDescent="0.25">
      <c r="A475" t="s">
        <v>458</v>
      </c>
      <c r="B475" t="s">
        <v>205</v>
      </c>
      <c r="C475" t="s">
        <v>917</v>
      </c>
      <c r="D475" s="1">
        <v>1875000</v>
      </c>
      <c r="E475" s="1"/>
    </row>
    <row r="476" spans="1:5" x14ac:dyDescent="0.25">
      <c r="A476" t="s">
        <v>234</v>
      </c>
      <c r="B476" t="s">
        <v>193</v>
      </c>
      <c r="C476" t="s">
        <v>917</v>
      </c>
      <c r="D476" s="1">
        <v>1850000</v>
      </c>
      <c r="E476" s="1"/>
    </row>
    <row r="477" spans="1:5" x14ac:dyDescent="0.25">
      <c r="A477" t="s">
        <v>212</v>
      </c>
      <c r="B477" t="s">
        <v>171</v>
      </c>
      <c r="C477" t="s">
        <v>917</v>
      </c>
      <c r="D477" s="1">
        <v>1812500</v>
      </c>
      <c r="E477" s="1"/>
    </row>
    <row r="478" spans="1:5" x14ac:dyDescent="0.25">
      <c r="A478" t="s">
        <v>526</v>
      </c>
      <c r="B478" t="s">
        <v>205</v>
      </c>
      <c r="C478" t="s">
        <v>917</v>
      </c>
      <c r="D478" s="1">
        <v>1800000</v>
      </c>
      <c r="E478" s="1"/>
    </row>
    <row r="479" spans="1:5" x14ac:dyDescent="0.25">
      <c r="A479" t="s">
        <v>257</v>
      </c>
      <c r="B479" t="s">
        <v>162</v>
      </c>
      <c r="C479" t="s">
        <v>917</v>
      </c>
      <c r="D479" s="1">
        <v>1750000</v>
      </c>
      <c r="E479" s="1"/>
    </row>
    <row r="480" spans="1:5" x14ac:dyDescent="0.25">
      <c r="A480" t="s">
        <v>101</v>
      </c>
      <c r="B480" t="s">
        <v>206</v>
      </c>
      <c r="C480" t="s">
        <v>917</v>
      </c>
      <c r="D480" s="1">
        <v>1750000</v>
      </c>
      <c r="E480" s="1"/>
    </row>
    <row r="481" spans="1:5" x14ac:dyDescent="0.25">
      <c r="A481" t="s">
        <v>527</v>
      </c>
      <c r="B481" t="s">
        <v>162</v>
      </c>
      <c r="C481" t="s">
        <v>917</v>
      </c>
      <c r="D481" s="1">
        <v>1750000</v>
      </c>
      <c r="E481" s="1"/>
    </row>
    <row r="482" spans="1:5" x14ac:dyDescent="0.25">
      <c r="A482" t="s">
        <v>528</v>
      </c>
      <c r="B482" t="s">
        <v>189</v>
      </c>
      <c r="C482" t="s">
        <v>917</v>
      </c>
      <c r="D482" s="1">
        <v>1675000</v>
      </c>
      <c r="E482" s="1"/>
    </row>
    <row r="483" spans="1:5" x14ac:dyDescent="0.25">
      <c r="A483" t="s">
        <v>529</v>
      </c>
      <c r="B483" t="s">
        <v>194</v>
      </c>
      <c r="C483" t="s">
        <v>917</v>
      </c>
      <c r="D483" s="1">
        <v>1640000</v>
      </c>
      <c r="E483" s="1"/>
    </row>
    <row r="484" spans="1:5" x14ac:dyDescent="0.25">
      <c r="A484" t="s">
        <v>532</v>
      </c>
      <c r="B484" t="s">
        <v>207</v>
      </c>
      <c r="C484" t="s">
        <v>917</v>
      </c>
      <c r="D484" s="1">
        <v>1600000</v>
      </c>
      <c r="E484" s="1"/>
    </row>
    <row r="485" spans="1:5" x14ac:dyDescent="0.25">
      <c r="A485" t="s">
        <v>533</v>
      </c>
      <c r="B485" t="s">
        <v>189</v>
      </c>
      <c r="C485" t="s">
        <v>917</v>
      </c>
      <c r="D485" s="1">
        <v>1550000</v>
      </c>
      <c r="E485" s="1"/>
    </row>
    <row r="486" spans="1:5" x14ac:dyDescent="0.25">
      <c r="A486" t="s">
        <v>168</v>
      </c>
      <c r="B486" t="s">
        <v>189</v>
      </c>
      <c r="C486" t="s">
        <v>917</v>
      </c>
      <c r="D486" s="1">
        <v>1500000</v>
      </c>
      <c r="E486" s="1"/>
    </row>
    <row r="487" spans="1:5" x14ac:dyDescent="0.25">
      <c r="A487" t="s">
        <v>296</v>
      </c>
      <c r="B487" t="s">
        <v>193</v>
      </c>
      <c r="C487" t="s">
        <v>917</v>
      </c>
      <c r="D487" s="1">
        <v>1500000</v>
      </c>
      <c r="E487" s="1"/>
    </row>
    <row r="488" spans="1:5" x14ac:dyDescent="0.25">
      <c r="A488" t="s">
        <v>114</v>
      </c>
      <c r="B488" t="s">
        <v>171</v>
      </c>
      <c r="C488" t="s">
        <v>917</v>
      </c>
      <c r="D488" s="1">
        <v>1500000</v>
      </c>
      <c r="E488" s="1"/>
    </row>
    <row r="489" spans="1:5" x14ac:dyDescent="0.25">
      <c r="A489" t="s">
        <v>80</v>
      </c>
      <c r="B489" t="s">
        <v>198</v>
      </c>
      <c r="C489" t="s">
        <v>917</v>
      </c>
      <c r="D489" s="1">
        <v>1500000</v>
      </c>
      <c r="E489" s="1"/>
    </row>
    <row r="490" spans="1:5" x14ac:dyDescent="0.25">
      <c r="A490" t="s">
        <v>418</v>
      </c>
      <c r="B490" t="s">
        <v>190</v>
      </c>
      <c r="C490" t="s">
        <v>917</v>
      </c>
      <c r="D490" s="1">
        <v>1500000</v>
      </c>
      <c r="E490" s="1"/>
    </row>
    <row r="491" spans="1:5" x14ac:dyDescent="0.25">
      <c r="A491" t="s">
        <v>180</v>
      </c>
      <c r="B491" t="s">
        <v>171</v>
      </c>
      <c r="C491" t="s">
        <v>917</v>
      </c>
      <c r="D491" s="1">
        <v>1500000</v>
      </c>
      <c r="E491" s="1"/>
    </row>
    <row r="492" spans="1:5" x14ac:dyDescent="0.25">
      <c r="A492" t="s">
        <v>536</v>
      </c>
      <c r="B492" t="s">
        <v>205</v>
      </c>
      <c r="C492" t="s">
        <v>917</v>
      </c>
      <c r="D492" s="1">
        <v>1450000</v>
      </c>
      <c r="E492" s="1"/>
    </row>
    <row r="493" spans="1:5" x14ac:dyDescent="0.25">
      <c r="A493" t="s">
        <v>537</v>
      </c>
      <c r="B493" t="s">
        <v>204</v>
      </c>
      <c r="C493" t="s">
        <v>917</v>
      </c>
      <c r="D493" s="1">
        <v>1375000</v>
      </c>
      <c r="E493" s="1"/>
    </row>
    <row r="494" spans="1:5" x14ac:dyDescent="0.25">
      <c r="A494" t="s">
        <v>538</v>
      </c>
      <c r="B494" t="s">
        <v>197</v>
      </c>
      <c r="C494" t="s">
        <v>917</v>
      </c>
      <c r="D494" s="1">
        <v>1312500</v>
      </c>
      <c r="E494" s="1"/>
    </row>
    <row r="495" spans="1:5" x14ac:dyDescent="0.25">
      <c r="A495" t="s">
        <v>539</v>
      </c>
      <c r="B495" t="s">
        <v>187</v>
      </c>
      <c r="C495" t="s">
        <v>917</v>
      </c>
      <c r="D495" s="1">
        <v>1312500</v>
      </c>
      <c r="E495" s="1"/>
    </row>
    <row r="496" spans="1:5" x14ac:dyDescent="0.25">
      <c r="A496" t="s">
        <v>540</v>
      </c>
      <c r="B496" t="s">
        <v>200</v>
      </c>
      <c r="C496" t="s">
        <v>917</v>
      </c>
      <c r="D496" s="1">
        <v>1287500</v>
      </c>
      <c r="E496" s="1"/>
    </row>
    <row r="497" spans="1:5" x14ac:dyDescent="0.25">
      <c r="A497" t="s">
        <v>355</v>
      </c>
      <c r="B497" t="s">
        <v>204</v>
      </c>
      <c r="C497" t="s">
        <v>917</v>
      </c>
      <c r="D497" s="1">
        <v>1250000</v>
      </c>
      <c r="E497" s="1"/>
    </row>
    <row r="498" spans="1:5" x14ac:dyDescent="0.25">
      <c r="A498" t="s">
        <v>108</v>
      </c>
      <c r="B498" t="s">
        <v>162</v>
      </c>
      <c r="C498" t="s">
        <v>917</v>
      </c>
      <c r="D498" s="1">
        <v>1250000</v>
      </c>
      <c r="E498" s="1"/>
    </row>
    <row r="499" spans="1:5" x14ac:dyDescent="0.25">
      <c r="A499" t="s">
        <v>361</v>
      </c>
      <c r="B499" t="s">
        <v>162</v>
      </c>
      <c r="C499" t="s">
        <v>917</v>
      </c>
      <c r="D499" s="1">
        <v>1200000</v>
      </c>
      <c r="E499" s="1"/>
    </row>
    <row r="500" spans="1:5" x14ac:dyDescent="0.25">
      <c r="A500" t="s">
        <v>379</v>
      </c>
      <c r="B500" t="s">
        <v>192</v>
      </c>
      <c r="C500" t="s">
        <v>917</v>
      </c>
      <c r="D500" s="1">
        <v>1200000</v>
      </c>
      <c r="E500" s="1"/>
    </row>
    <row r="501" spans="1:5" x14ac:dyDescent="0.25">
      <c r="A501" t="s">
        <v>541</v>
      </c>
      <c r="B501" t="s">
        <v>145</v>
      </c>
      <c r="C501" t="s">
        <v>917</v>
      </c>
      <c r="D501" s="1">
        <v>1200000</v>
      </c>
      <c r="E501" s="1"/>
    </row>
    <row r="502" spans="1:5" x14ac:dyDescent="0.25">
      <c r="A502" t="s">
        <v>223</v>
      </c>
      <c r="B502" t="s">
        <v>193</v>
      </c>
      <c r="C502" t="s">
        <v>917</v>
      </c>
      <c r="D502" s="1">
        <v>1195000</v>
      </c>
      <c r="E502" s="1"/>
    </row>
    <row r="503" spans="1:5" x14ac:dyDescent="0.25">
      <c r="A503" t="s">
        <v>273</v>
      </c>
      <c r="B503" t="s">
        <v>198</v>
      </c>
      <c r="C503" t="s">
        <v>917</v>
      </c>
      <c r="D503" s="1">
        <v>1150000</v>
      </c>
      <c r="E503" s="1"/>
    </row>
    <row r="504" spans="1:5" x14ac:dyDescent="0.25">
      <c r="A504" t="s">
        <v>545</v>
      </c>
      <c r="B504" t="s">
        <v>202</v>
      </c>
      <c r="C504" t="s">
        <v>917</v>
      </c>
      <c r="D504" s="1">
        <v>1113000</v>
      </c>
      <c r="E504" s="1"/>
    </row>
    <row r="505" spans="1:5" x14ac:dyDescent="0.25">
      <c r="A505" t="s">
        <v>547</v>
      </c>
      <c r="B505" t="s">
        <v>205</v>
      </c>
      <c r="C505" t="s">
        <v>917</v>
      </c>
      <c r="D505" s="1">
        <v>1100000</v>
      </c>
      <c r="E505" s="1"/>
    </row>
    <row r="506" spans="1:5" x14ac:dyDescent="0.25">
      <c r="A506" t="s">
        <v>548</v>
      </c>
      <c r="B506" t="s">
        <v>199</v>
      </c>
      <c r="C506" t="s">
        <v>917</v>
      </c>
      <c r="D506" s="1">
        <v>1100000</v>
      </c>
      <c r="E506" s="1"/>
    </row>
    <row r="507" spans="1:5" x14ac:dyDescent="0.25">
      <c r="A507" t="s">
        <v>445</v>
      </c>
      <c r="B507" t="s">
        <v>188</v>
      </c>
      <c r="C507" t="s">
        <v>917</v>
      </c>
      <c r="D507" s="1">
        <v>1100000</v>
      </c>
      <c r="E507" s="1"/>
    </row>
    <row r="508" spans="1:5" x14ac:dyDescent="0.25">
      <c r="A508" t="s">
        <v>550</v>
      </c>
      <c r="B508" t="s">
        <v>202</v>
      </c>
      <c r="C508" t="s">
        <v>917</v>
      </c>
      <c r="D508" s="1">
        <v>1090000</v>
      </c>
      <c r="E508" s="1"/>
    </row>
    <row r="509" spans="1:5" x14ac:dyDescent="0.25">
      <c r="A509" t="s">
        <v>551</v>
      </c>
      <c r="B509" t="s">
        <v>202</v>
      </c>
      <c r="C509" t="s">
        <v>917</v>
      </c>
      <c r="D509" s="1">
        <v>1090000</v>
      </c>
      <c r="E509" s="1"/>
    </row>
    <row r="510" spans="1:5" x14ac:dyDescent="0.25">
      <c r="A510" t="s">
        <v>552</v>
      </c>
      <c r="B510" t="s">
        <v>202</v>
      </c>
      <c r="C510" t="s">
        <v>917</v>
      </c>
      <c r="D510" s="1">
        <v>1090000</v>
      </c>
      <c r="E510" s="1"/>
    </row>
    <row r="511" spans="1:5" x14ac:dyDescent="0.25">
      <c r="A511" t="s">
        <v>553</v>
      </c>
      <c r="B511" t="s">
        <v>202</v>
      </c>
      <c r="C511" t="s">
        <v>917</v>
      </c>
      <c r="D511" s="1">
        <v>1090000</v>
      </c>
      <c r="E511" s="1"/>
    </row>
    <row r="512" spans="1:5" x14ac:dyDescent="0.25">
      <c r="A512" t="s">
        <v>554</v>
      </c>
      <c r="B512" t="s">
        <v>202</v>
      </c>
      <c r="C512" t="s">
        <v>917</v>
      </c>
      <c r="D512" s="1">
        <v>1090000</v>
      </c>
      <c r="E512" s="1"/>
    </row>
    <row r="513" spans="1:5" x14ac:dyDescent="0.25">
      <c r="A513" t="s">
        <v>555</v>
      </c>
      <c r="B513" t="s">
        <v>202</v>
      </c>
      <c r="C513" t="s">
        <v>917</v>
      </c>
      <c r="D513" s="1">
        <v>1090000</v>
      </c>
      <c r="E513" s="1"/>
    </row>
    <row r="514" spans="1:5" x14ac:dyDescent="0.25">
      <c r="A514" t="s">
        <v>413</v>
      </c>
      <c r="B514" t="s">
        <v>202</v>
      </c>
      <c r="C514" t="s">
        <v>917</v>
      </c>
      <c r="D514" s="1">
        <v>1090000</v>
      </c>
      <c r="E514" s="1"/>
    </row>
    <row r="515" spans="1:5" x14ac:dyDescent="0.25">
      <c r="A515" t="s">
        <v>556</v>
      </c>
      <c r="B515" t="s">
        <v>199</v>
      </c>
      <c r="C515" t="s">
        <v>917</v>
      </c>
      <c r="D515" s="1">
        <v>1075000</v>
      </c>
      <c r="E515" s="1"/>
    </row>
    <row r="516" spans="1:5" x14ac:dyDescent="0.25">
      <c r="A516" t="s">
        <v>366</v>
      </c>
      <c r="B516" t="s">
        <v>209</v>
      </c>
      <c r="C516" t="s">
        <v>917</v>
      </c>
      <c r="D516" s="1">
        <v>1062500</v>
      </c>
      <c r="E516" s="1"/>
    </row>
    <row r="517" spans="1:5" x14ac:dyDescent="0.25">
      <c r="A517" t="s">
        <v>276</v>
      </c>
      <c r="B517" t="s">
        <v>196</v>
      </c>
      <c r="C517" t="s">
        <v>917</v>
      </c>
      <c r="D517" s="1">
        <v>1050000</v>
      </c>
      <c r="E517" s="1"/>
    </row>
    <row r="518" spans="1:5" x14ac:dyDescent="0.25">
      <c r="A518" t="s">
        <v>341</v>
      </c>
      <c r="B518" t="s">
        <v>205</v>
      </c>
      <c r="C518" t="s">
        <v>917</v>
      </c>
      <c r="D518" s="1">
        <v>1050000</v>
      </c>
      <c r="E518" s="1"/>
    </row>
    <row r="519" spans="1:5" x14ac:dyDescent="0.25">
      <c r="A519" t="s">
        <v>124</v>
      </c>
      <c r="B519" t="s">
        <v>204</v>
      </c>
      <c r="C519" t="s">
        <v>917</v>
      </c>
      <c r="D519" s="1">
        <v>1000000</v>
      </c>
      <c r="E519" s="1"/>
    </row>
    <row r="520" spans="1:5" x14ac:dyDescent="0.25">
      <c r="A520" t="s">
        <v>324</v>
      </c>
      <c r="B520" t="s">
        <v>162</v>
      </c>
      <c r="C520" t="s">
        <v>917</v>
      </c>
      <c r="D520" s="1">
        <v>1000000</v>
      </c>
      <c r="E520" s="1"/>
    </row>
    <row r="521" spans="1:5" x14ac:dyDescent="0.25">
      <c r="A521" t="s">
        <v>86</v>
      </c>
      <c r="B521" t="s">
        <v>177</v>
      </c>
      <c r="C521" t="s">
        <v>917</v>
      </c>
      <c r="D521" s="1">
        <v>1000000</v>
      </c>
      <c r="E521" s="1"/>
    </row>
    <row r="522" spans="1:5" x14ac:dyDescent="0.25">
      <c r="A522" t="s">
        <v>336</v>
      </c>
      <c r="B522" t="s">
        <v>209</v>
      </c>
      <c r="C522" t="s">
        <v>917</v>
      </c>
      <c r="D522" s="1">
        <v>1000000</v>
      </c>
      <c r="E522" s="1"/>
    </row>
    <row r="523" spans="1:5" x14ac:dyDescent="0.25">
      <c r="A523" t="s">
        <v>23</v>
      </c>
      <c r="B523" t="s">
        <v>162</v>
      </c>
      <c r="C523" t="s">
        <v>917</v>
      </c>
      <c r="D523" s="1">
        <v>1000000</v>
      </c>
      <c r="E523" s="1"/>
    </row>
    <row r="524" spans="1:5" x14ac:dyDescent="0.25">
      <c r="A524" t="s">
        <v>226</v>
      </c>
      <c r="B524" t="s">
        <v>197</v>
      </c>
      <c r="C524" t="s">
        <v>917</v>
      </c>
      <c r="D524" s="1">
        <v>860000</v>
      </c>
      <c r="E524" s="1"/>
    </row>
    <row r="525" spans="1:5" x14ac:dyDescent="0.25">
      <c r="A525" t="s">
        <v>248</v>
      </c>
      <c r="B525" t="s">
        <v>188</v>
      </c>
      <c r="C525" t="s">
        <v>917</v>
      </c>
      <c r="D525" s="1">
        <v>850000</v>
      </c>
      <c r="E525" s="1"/>
    </row>
    <row r="526" spans="1:5" x14ac:dyDescent="0.25">
      <c r="A526" t="s">
        <v>563</v>
      </c>
      <c r="B526" t="s">
        <v>193</v>
      </c>
      <c r="C526" t="s">
        <v>917</v>
      </c>
      <c r="D526" s="1">
        <v>850000</v>
      </c>
      <c r="E526" s="1"/>
    </row>
    <row r="527" spans="1:5" x14ac:dyDescent="0.25">
      <c r="A527" t="s">
        <v>564</v>
      </c>
      <c r="B527" t="s">
        <v>199</v>
      </c>
      <c r="C527" t="s">
        <v>917</v>
      </c>
      <c r="D527" s="1">
        <v>820000</v>
      </c>
      <c r="E527" s="1"/>
    </row>
    <row r="528" spans="1:5" x14ac:dyDescent="0.25">
      <c r="A528" t="s">
        <v>253</v>
      </c>
      <c r="B528" t="s">
        <v>187</v>
      </c>
      <c r="C528" t="s">
        <v>917</v>
      </c>
      <c r="D528" s="1">
        <v>805000</v>
      </c>
      <c r="E528" s="1"/>
    </row>
    <row r="529" spans="1:5" x14ac:dyDescent="0.25">
      <c r="A529" t="s">
        <v>565</v>
      </c>
      <c r="B529" t="s">
        <v>205</v>
      </c>
      <c r="C529" t="s">
        <v>917</v>
      </c>
      <c r="D529" s="1">
        <v>800000</v>
      </c>
      <c r="E529" s="1"/>
    </row>
    <row r="530" spans="1:5" x14ac:dyDescent="0.25">
      <c r="A530" t="s">
        <v>566</v>
      </c>
      <c r="B530" t="s">
        <v>199</v>
      </c>
      <c r="C530" t="s">
        <v>917</v>
      </c>
      <c r="D530" s="1">
        <v>800000</v>
      </c>
      <c r="E530" s="1"/>
    </row>
    <row r="531" spans="1:5" x14ac:dyDescent="0.25">
      <c r="A531" t="s">
        <v>568</v>
      </c>
      <c r="B531" t="s">
        <v>154</v>
      </c>
      <c r="C531" t="s">
        <v>917</v>
      </c>
      <c r="D531" s="1">
        <v>720000</v>
      </c>
      <c r="E531" s="1"/>
    </row>
    <row r="532" spans="1:5" x14ac:dyDescent="0.25">
      <c r="A532" t="s">
        <v>569</v>
      </c>
      <c r="B532" t="s">
        <v>197</v>
      </c>
      <c r="C532" t="s">
        <v>917</v>
      </c>
      <c r="D532" s="1">
        <v>690000</v>
      </c>
      <c r="E532" s="1"/>
    </row>
    <row r="533" spans="1:5" x14ac:dyDescent="0.25">
      <c r="A533" t="s">
        <v>573</v>
      </c>
      <c r="B533" t="s">
        <v>209</v>
      </c>
      <c r="C533" t="s">
        <v>917</v>
      </c>
      <c r="D533" s="1">
        <v>650000</v>
      </c>
      <c r="E533" s="1"/>
    </row>
    <row r="534" spans="1:5" x14ac:dyDescent="0.25">
      <c r="A534" t="s">
        <v>574</v>
      </c>
      <c r="B534" t="s">
        <v>207</v>
      </c>
      <c r="C534" t="s">
        <v>917</v>
      </c>
      <c r="D534" s="1">
        <v>650000</v>
      </c>
      <c r="E534" s="1"/>
    </row>
    <row r="535" spans="1:5" x14ac:dyDescent="0.25">
      <c r="A535" t="s">
        <v>575</v>
      </c>
      <c r="B535" t="s">
        <v>210</v>
      </c>
      <c r="C535" t="s">
        <v>917</v>
      </c>
      <c r="D535" s="1">
        <v>650000</v>
      </c>
      <c r="E535" s="1"/>
    </row>
    <row r="536" spans="1:5" x14ac:dyDescent="0.25">
      <c r="A536" t="s">
        <v>471</v>
      </c>
      <c r="B536" t="s">
        <v>190</v>
      </c>
      <c r="C536" t="s">
        <v>917</v>
      </c>
      <c r="D536" s="1">
        <v>630000</v>
      </c>
      <c r="E536" s="1"/>
    </row>
    <row r="537" spans="1:5" x14ac:dyDescent="0.25">
      <c r="A537" t="s">
        <v>583</v>
      </c>
      <c r="B537" t="s">
        <v>195</v>
      </c>
      <c r="C537" t="s">
        <v>917</v>
      </c>
      <c r="D537" s="1">
        <v>611250</v>
      </c>
      <c r="E537" s="1"/>
    </row>
    <row r="538" spans="1:5" x14ac:dyDescent="0.25">
      <c r="A538" t="s">
        <v>584</v>
      </c>
      <c r="B538" t="s">
        <v>199</v>
      </c>
      <c r="C538" t="s">
        <v>917</v>
      </c>
      <c r="D538" s="1">
        <v>610000</v>
      </c>
      <c r="E538" s="1"/>
    </row>
    <row r="539" spans="1:5" x14ac:dyDescent="0.25">
      <c r="A539" t="s">
        <v>585</v>
      </c>
      <c r="B539" t="s">
        <v>200</v>
      </c>
      <c r="C539" t="s">
        <v>917</v>
      </c>
      <c r="D539" s="1">
        <v>610000</v>
      </c>
      <c r="E539" s="1"/>
    </row>
    <row r="540" spans="1:5" x14ac:dyDescent="0.25">
      <c r="A540" t="s">
        <v>588</v>
      </c>
      <c r="B540" t="s">
        <v>188</v>
      </c>
      <c r="C540" t="s">
        <v>917</v>
      </c>
      <c r="D540" s="1">
        <v>605000</v>
      </c>
      <c r="E540" s="1"/>
    </row>
    <row r="541" spans="1:5" x14ac:dyDescent="0.25">
      <c r="A541" t="s">
        <v>589</v>
      </c>
      <c r="B541" t="s">
        <v>187</v>
      </c>
      <c r="C541" t="s">
        <v>917</v>
      </c>
      <c r="D541" s="1">
        <v>604975</v>
      </c>
      <c r="E541" s="1"/>
    </row>
    <row r="542" spans="1:5" x14ac:dyDescent="0.25">
      <c r="A542" t="s">
        <v>596</v>
      </c>
      <c r="B542" t="s">
        <v>203</v>
      </c>
      <c r="C542" t="s">
        <v>917</v>
      </c>
      <c r="D542" s="1">
        <v>599200</v>
      </c>
      <c r="E542" s="1"/>
    </row>
    <row r="543" spans="1:5" x14ac:dyDescent="0.25">
      <c r="A543" t="s">
        <v>598</v>
      </c>
      <c r="B543" t="s">
        <v>195</v>
      </c>
      <c r="C543" t="s">
        <v>917</v>
      </c>
      <c r="D543" s="1">
        <v>594000</v>
      </c>
      <c r="E543" s="1"/>
    </row>
    <row r="544" spans="1:5" x14ac:dyDescent="0.25">
      <c r="A544" t="s">
        <v>603</v>
      </c>
      <c r="B544" t="s">
        <v>192</v>
      </c>
      <c r="C544" t="s">
        <v>917</v>
      </c>
      <c r="D544" s="1">
        <v>582500</v>
      </c>
      <c r="E544" s="1"/>
    </row>
    <row r="545" spans="1:5" x14ac:dyDescent="0.25">
      <c r="A545" t="s">
        <v>230</v>
      </c>
      <c r="B545" t="s">
        <v>193</v>
      </c>
      <c r="C545" t="s">
        <v>917</v>
      </c>
      <c r="D545" s="1">
        <v>581900</v>
      </c>
      <c r="E545" s="1"/>
    </row>
    <row r="546" spans="1:5" x14ac:dyDescent="0.25">
      <c r="A546" t="s">
        <v>605</v>
      </c>
      <c r="B546" t="s">
        <v>188</v>
      </c>
      <c r="C546" t="s">
        <v>917</v>
      </c>
      <c r="D546" s="1">
        <v>581500</v>
      </c>
      <c r="E546" s="1"/>
    </row>
    <row r="547" spans="1:5" x14ac:dyDescent="0.25">
      <c r="A547" t="s">
        <v>606</v>
      </c>
      <c r="B547" t="s">
        <v>187</v>
      </c>
      <c r="C547" t="s">
        <v>917</v>
      </c>
      <c r="D547" s="1">
        <v>580450</v>
      </c>
      <c r="E547" s="1"/>
    </row>
    <row r="548" spans="1:5" x14ac:dyDescent="0.25">
      <c r="A548" t="s">
        <v>610</v>
      </c>
      <c r="B548" t="s">
        <v>193</v>
      </c>
      <c r="C548" t="s">
        <v>917</v>
      </c>
      <c r="D548" s="1">
        <v>579200</v>
      </c>
      <c r="E548" s="1"/>
    </row>
    <row r="549" spans="1:5" x14ac:dyDescent="0.25">
      <c r="A549" t="s">
        <v>611</v>
      </c>
      <c r="B549" t="s">
        <v>197</v>
      </c>
      <c r="C549" t="s">
        <v>917</v>
      </c>
      <c r="D549" s="1">
        <v>577500</v>
      </c>
      <c r="E549" s="1"/>
    </row>
    <row r="550" spans="1:5" x14ac:dyDescent="0.25">
      <c r="A550" t="s">
        <v>613</v>
      </c>
      <c r="B550" t="s">
        <v>208</v>
      </c>
      <c r="C550" t="s">
        <v>917</v>
      </c>
      <c r="D550" s="1">
        <v>577000</v>
      </c>
      <c r="E550" s="1"/>
    </row>
    <row r="551" spans="1:5" x14ac:dyDescent="0.25">
      <c r="A551" t="s">
        <v>614</v>
      </c>
      <c r="B551" t="s">
        <v>191</v>
      </c>
      <c r="C551" t="s">
        <v>917</v>
      </c>
      <c r="D551" s="1">
        <v>575500</v>
      </c>
      <c r="E551" s="1"/>
    </row>
    <row r="552" spans="1:5" x14ac:dyDescent="0.25">
      <c r="A552" t="s">
        <v>615</v>
      </c>
      <c r="B552" t="s">
        <v>201</v>
      </c>
      <c r="C552" t="s">
        <v>917</v>
      </c>
      <c r="D552" s="1">
        <v>575200</v>
      </c>
      <c r="E552" s="1"/>
    </row>
    <row r="553" spans="1:5" x14ac:dyDescent="0.25">
      <c r="A553" t="s">
        <v>617</v>
      </c>
      <c r="B553" t="s">
        <v>202</v>
      </c>
      <c r="C553" t="s">
        <v>917</v>
      </c>
      <c r="D553" s="1">
        <v>575000</v>
      </c>
      <c r="E553" s="1"/>
    </row>
    <row r="554" spans="1:5" x14ac:dyDescent="0.25">
      <c r="A554" t="s">
        <v>619</v>
      </c>
      <c r="B554" t="s">
        <v>199</v>
      </c>
      <c r="C554" t="s">
        <v>917</v>
      </c>
      <c r="D554" s="1">
        <v>575000</v>
      </c>
      <c r="E554" s="1"/>
    </row>
    <row r="555" spans="1:5" x14ac:dyDescent="0.25">
      <c r="A555" t="s">
        <v>620</v>
      </c>
      <c r="B555" t="s">
        <v>171</v>
      </c>
      <c r="C555" t="s">
        <v>917</v>
      </c>
      <c r="D555" s="1">
        <v>574700</v>
      </c>
      <c r="E555" s="1"/>
    </row>
    <row r="556" spans="1:5" x14ac:dyDescent="0.25">
      <c r="A556" t="s">
        <v>325</v>
      </c>
      <c r="B556" t="s">
        <v>204</v>
      </c>
      <c r="C556" t="s">
        <v>917</v>
      </c>
      <c r="D556" s="1">
        <v>574000</v>
      </c>
      <c r="E556" s="1"/>
    </row>
    <row r="557" spans="1:5" x14ac:dyDescent="0.25">
      <c r="A557" t="s">
        <v>621</v>
      </c>
      <c r="B557" t="s">
        <v>204</v>
      </c>
      <c r="C557" t="s">
        <v>917</v>
      </c>
      <c r="D557" s="1">
        <v>573500</v>
      </c>
      <c r="E557" s="1"/>
    </row>
    <row r="558" spans="1:5" x14ac:dyDescent="0.25">
      <c r="A558" t="s">
        <v>623</v>
      </c>
      <c r="B558" t="s">
        <v>192</v>
      </c>
      <c r="C558" t="s">
        <v>917</v>
      </c>
      <c r="D558" s="1">
        <v>573000</v>
      </c>
      <c r="E558" s="1"/>
    </row>
    <row r="559" spans="1:5" x14ac:dyDescent="0.25">
      <c r="A559" t="s">
        <v>626</v>
      </c>
      <c r="B559" t="s">
        <v>206</v>
      </c>
      <c r="C559" t="s">
        <v>917</v>
      </c>
      <c r="D559" s="1">
        <v>572000</v>
      </c>
      <c r="E559" s="1"/>
    </row>
    <row r="560" spans="1:5" x14ac:dyDescent="0.25">
      <c r="A560" t="s">
        <v>628</v>
      </c>
      <c r="B560" t="s">
        <v>191</v>
      </c>
      <c r="C560" t="s">
        <v>917</v>
      </c>
      <c r="D560" s="1">
        <v>571000</v>
      </c>
      <c r="E560" s="1"/>
    </row>
    <row r="561" spans="1:5" x14ac:dyDescent="0.25">
      <c r="A561" t="s">
        <v>629</v>
      </c>
      <c r="B561" t="s">
        <v>191</v>
      </c>
      <c r="C561" t="s">
        <v>917</v>
      </c>
      <c r="D561" s="1">
        <v>571000</v>
      </c>
      <c r="E561" s="1"/>
    </row>
    <row r="562" spans="1:5" x14ac:dyDescent="0.25">
      <c r="A562" t="s">
        <v>630</v>
      </c>
      <c r="B562" t="s">
        <v>187</v>
      </c>
      <c r="C562" t="s">
        <v>917</v>
      </c>
      <c r="D562" s="1">
        <v>570800</v>
      </c>
      <c r="E562" s="1"/>
    </row>
    <row r="563" spans="1:5" x14ac:dyDescent="0.25">
      <c r="A563" t="s">
        <v>631</v>
      </c>
      <c r="B563" t="s">
        <v>210</v>
      </c>
      <c r="C563" t="s">
        <v>917</v>
      </c>
      <c r="D563" s="1">
        <v>570800</v>
      </c>
      <c r="E563" s="1"/>
    </row>
    <row r="564" spans="1:5" x14ac:dyDescent="0.25">
      <c r="A564" t="s">
        <v>289</v>
      </c>
      <c r="B564" t="s">
        <v>195</v>
      </c>
      <c r="C564" t="s">
        <v>917</v>
      </c>
      <c r="D564" s="1">
        <v>570750</v>
      </c>
      <c r="E564" s="1"/>
    </row>
    <row r="565" spans="1:5" x14ac:dyDescent="0.25">
      <c r="A565" t="s">
        <v>632</v>
      </c>
      <c r="B565" t="s">
        <v>191</v>
      </c>
      <c r="C565" t="s">
        <v>917</v>
      </c>
      <c r="D565" s="1">
        <v>570500</v>
      </c>
      <c r="E565" s="1"/>
    </row>
    <row r="566" spans="1:5" x14ac:dyDescent="0.25">
      <c r="A566" t="s">
        <v>633</v>
      </c>
      <c r="B566" t="s">
        <v>191</v>
      </c>
      <c r="C566" t="s">
        <v>917</v>
      </c>
      <c r="D566" s="1">
        <v>570500</v>
      </c>
      <c r="E566" s="1"/>
    </row>
    <row r="567" spans="1:5" x14ac:dyDescent="0.25">
      <c r="A567" t="s">
        <v>636</v>
      </c>
      <c r="B567" t="s">
        <v>207</v>
      </c>
      <c r="C567" t="s">
        <v>917</v>
      </c>
      <c r="D567" s="1">
        <v>570000</v>
      </c>
      <c r="E567" s="1"/>
    </row>
    <row r="568" spans="1:5" x14ac:dyDescent="0.25">
      <c r="A568" t="s">
        <v>640</v>
      </c>
      <c r="B568" t="s">
        <v>191</v>
      </c>
      <c r="C568" t="s">
        <v>917</v>
      </c>
      <c r="D568" s="1">
        <v>569500</v>
      </c>
      <c r="E568" s="1"/>
    </row>
    <row r="569" spans="1:5" x14ac:dyDescent="0.25">
      <c r="A569" t="s">
        <v>642</v>
      </c>
      <c r="B569" t="s">
        <v>162</v>
      </c>
      <c r="C569" t="s">
        <v>917</v>
      </c>
      <c r="D569" s="1">
        <v>568450</v>
      </c>
      <c r="E569" s="1"/>
    </row>
    <row r="570" spans="1:5" x14ac:dyDescent="0.25">
      <c r="A570" t="s">
        <v>643</v>
      </c>
      <c r="B570" t="s">
        <v>192</v>
      </c>
      <c r="C570" t="s">
        <v>917</v>
      </c>
      <c r="D570" s="1">
        <v>568000</v>
      </c>
      <c r="E570" s="1"/>
    </row>
    <row r="571" spans="1:5" x14ac:dyDescent="0.25">
      <c r="A571" t="s">
        <v>644</v>
      </c>
      <c r="B571" t="s">
        <v>177</v>
      </c>
      <c r="C571" t="s">
        <v>917</v>
      </c>
      <c r="D571" s="1">
        <v>567900</v>
      </c>
      <c r="E571" s="1"/>
    </row>
    <row r="572" spans="1:5" x14ac:dyDescent="0.25">
      <c r="A572" t="s">
        <v>645</v>
      </c>
      <c r="B572" t="s">
        <v>203</v>
      </c>
      <c r="C572" t="s">
        <v>917</v>
      </c>
      <c r="D572" s="1">
        <v>567700</v>
      </c>
      <c r="E572" s="1"/>
    </row>
    <row r="573" spans="1:5" x14ac:dyDescent="0.25">
      <c r="A573" t="s">
        <v>647</v>
      </c>
      <c r="B573" t="s">
        <v>191</v>
      </c>
      <c r="C573" t="s">
        <v>917</v>
      </c>
      <c r="D573" s="1">
        <v>567000</v>
      </c>
      <c r="E573" s="1"/>
    </row>
    <row r="574" spans="1:5" x14ac:dyDescent="0.25">
      <c r="A574" t="s">
        <v>648</v>
      </c>
      <c r="B574" t="s">
        <v>209</v>
      </c>
      <c r="C574" t="s">
        <v>917</v>
      </c>
      <c r="D574" s="1">
        <v>566800</v>
      </c>
      <c r="E574" s="1"/>
    </row>
    <row r="575" spans="1:5" x14ac:dyDescent="0.25">
      <c r="A575" t="s">
        <v>649</v>
      </c>
      <c r="B575" t="s">
        <v>194</v>
      </c>
      <c r="C575" t="s">
        <v>917</v>
      </c>
      <c r="D575" s="1">
        <v>566500</v>
      </c>
      <c r="E575" s="1"/>
    </row>
    <row r="576" spans="1:5" x14ac:dyDescent="0.25">
      <c r="A576" t="s">
        <v>650</v>
      </c>
      <c r="B576" t="s">
        <v>145</v>
      </c>
      <c r="C576" t="s">
        <v>917</v>
      </c>
      <c r="D576" s="1">
        <v>565900</v>
      </c>
      <c r="E576" s="1"/>
    </row>
    <row r="577" spans="1:5" x14ac:dyDescent="0.25">
      <c r="A577" t="s">
        <v>652</v>
      </c>
      <c r="B577" t="s">
        <v>177</v>
      </c>
      <c r="C577" t="s">
        <v>917</v>
      </c>
      <c r="D577" s="1">
        <v>565000</v>
      </c>
      <c r="E577" s="1"/>
    </row>
    <row r="578" spans="1:5" x14ac:dyDescent="0.25">
      <c r="A578" t="s">
        <v>345</v>
      </c>
      <c r="B578" t="s">
        <v>199</v>
      </c>
      <c r="C578" t="s">
        <v>917</v>
      </c>
      <c r="D578" s="1">
        <v>565000</v>
      </c>
      <c r="E578" s="1"/>
    </row>
    <row r="579" spans="1:5" x14ac:dyDescent="0.25">
      <c r="A579" t="s">
        <v>654</v>
      </c>
      <c r="B579" t="s">
        <v>207</v>
      </c>
      <c r="C579" t="s">
        <v>917</v>
      </c>
      <c r="D579" s="1">
        <v>565000</v>
      </c>
      <c r="E579" s="1"/>
    </row>
    <row r="580" spans="1:5" x14ac:dyDescent="0.25">
      <c r="A580" t="s">
        <v>655</v>
      </c>
      <c r="B580" t="s">
        <v>189</v>
      </c>
      <c r="C580" t="s">
        <v>917</v>
      </c>
      <c r="D580" s="1">
        <v>565000</v>
      </c>
      <c r="E580" s="1"/>
    </row>
    <row r="581" spans="1:5" x14ac:dyDescent="0.25">
      <c r="A581" t="s">
        <v>659</v>
      </c>
      <c r="B581" t="s">
        <v>208</v>
      </c>
      <c r="C581" t="s">
        <v>917</v>
      </c>
      <c r="D581" s="1">
        <v>564000</v>
      </c>
      <c r="E581" s="1"/>
    </row>
    <row r="582" spans="1:5" x14ac:dyDescent="0.25">
      <c r="A582" t="s">
        <v>662</v>
      </c>
      <c r="B582" t="s">
        <v>208</v>
      </c>
      <c r="C582" t="s">
        <v>917</v>
      </c>
      <c r="D582" s="1">
        <v>562375</v>
      </c>
      <c r="E582" s="1"/>
    </row>
    <row r="583" spans="1:5" x14ac:dyDescent="0.25">
      <c r="A583" t="s">
        <v>663</v>
      </c>
      <c r="B583" t="s">
        <v>201</v>
      </c>
      <c r="C583" t="s">
        <v>917</v>
      </c>
      <c r="D583" s="1">
        <v>562000</v>
      </c>
      <c r="E583" s="1"/>
    </row>
    <row r="584" spans="1:5" x14ac:dyDescent="0.25">
      <c r="A584" t="s">
        <v>665</v>
      </c>
      <c r="B584" t="s">
        <v>171</v>
      </c>
      <c r="C584" t="s">
        <v>917</v>
      </c>
      <c r="D584" s="1">
        <v>561600</v>
      </c>
      <c r="E584" s="1"/>
    </row>
    <row r="585" spans="1:5" x14ac:dyDescent="0.25">
      <c r="A585" t="s">
        <v>669</v>
      </c>
      <c r="B585" t="s">
        <v>198</v>
      </c>
      <c r="C585" t="s">
        <v>917</v>
      </c>
      <c r="D585" s="1">
        <v>561500</v>
      </c>
      <c r="E585" s="1"/>
    </row>
    <row r="586" spans="1:5" x14ac:dyDescent="0.25">
      <c r="A586" t="s">
        <v>274</v>
      </c>
      <c r="B586" t="s">
        <v>201</v>
      </c>
      <c r="C586" t="s">
        <v>917</v>
      </c>
      <c r="D586" s="1">
        <v>561400</v>
      </c>
      <c r="E586" s="1"/>
    </row>
    <row r="587" spans="1:5" x14ac:dyDescent="0.25">
      <c r="A587" t="s">
        <v>673</v>
      </c>
      <c r="B587" t="s">
        <v>177</v>
      </c>
      <c r="C587" t="s">
        <v>917</v>
      </c>
      <c r="D587" s="1">
        <v>560300</v>
      </c>
      <c r="E587" s="1"/>
    </row>
    <row r="588" spans="1:5" x14ac:dyDescent="0.25">
      <c r="A588" t="s">
        <v>676</v>
      </c>
      <c r="B588" t="s">
        <v>192</v>
      </c>
      <c r="C588" t="s">
        <v>917</v>
      </c>
      <c r="D588" s="1">
        <v>560000</v>
      </c>
      <c r="E588" s="1"/>
    </row>
    <row r="589" spans="1:5" x14ac:dyDescent="0.25">
      <c r="A589" t="s">
        <v>687</v>
      </c>
      <c r="B589" t="s">
        <v>192</v>
      </c>
      <c r="C589" t="s">
        <v>917</v>
      </c>
      <c r="D589" s="1">
        <v>559000</v>
      </c>
      <c r="E589" s="1"/>
    </row>
    <row r="590" spans="1:5" x14ac:dyDescent="0.25">
      <c r="A590" t="s">
        <v>688</v>
      </c>
      <c r="B590" t="s">
        <v>206</v>
      </c>
      <c r="C590" t="s">
        <v>917</v>
      </c>
      <c r="D590" s="1">
        <v>558900</v>
      </c>
      <c r="E590" s="1"/>
    </row>
    <row r="591" spans="1:5" x14ac:dyDescent="0.25">
      <c r="A591" t="s">
        <v>690</v>
      </c>
      <c r="B591" t="s">
        <v>198</v>
      </c>
      <c r="C591" t="s">
        <v>917</v>
      </c>
      <c r="D591" s="1">
        <v>558500</v>
      </c>
      <c r="E591" s="1"/>
    </row>
    <row r="592" spans="1:5" x14ac:dyDescent="0.25">
      <c r="A592" t="s">
        <v>391</v>
      </c>
      <c r="B592" t="s">
        <v>154</v>
      </c>
      <c r="C592" t="s">
        <v>917</v>
      </c>
      <c r="D592" s="1">
        <v>558400</v>
      </c>
      <c r="E592" s="1"/>
    </row>
    <row r="593" spans="1:5" x14ac:dyDescent="0.25">
      <c r="A593" t="s">
        <v>692</v>
      </c>
      <c r="B593" t="s">
        <v>154</v>
      </c>
      <c r="C593" t="s">
        <v>917</v>
      </c>
      <c r="D593" s="1">
        <v>558200</v>
      </c>
      <c r="E593" s="1"/>
    </row>
    <row r="594" spans="1:5" x14ac:dyDescent="0.25">
      <c r="A594" t="s">
        <v>420</v>
      </c>
      <c r="B594" t="s">
        <v>208</v>
      </c>
      <c r="C594" t="s">
        <v>917</v>
      </c>
      <c r="D594" s="1">
        <v>558025</v>
      </c>
      <c r="E594" s="1"/>
    </row>
    <row r="595" spans="1:5" x14ac:dyDescent="0.25">
      <c r="A595" t="s">
        <v>694</v>
      </c>
      <c r="B595" t="s">
        <v>196</v>
      </c>
      <c r="C595" t="s">
        <v>917</v>
      </c>
      <c r="D595" s="1">
        <v>558000</v>
      </c>
      <c r="E595" s="1"/>
    </row>
    <row r="596" spans="1:5" x14ac:dyDescent="0.25">
      <c r="A596" t="s">
        <v>695</v>
      </c>
      <c r="B596" t="s">
        <v>189</v>
      </c>
      <c r="C596" t="s">
        <v>917</v>
      </c>
      <c r="D596" s="1">
        <v>558000</v>
      </c>
      <c r="E596" s="1"/>
    </row>
    <row r="597" spans="1:5" x14ac:dyDescent="0.25">
      <c r="A597" t="s">
        <v>696</v>
      </c>
      <c r="B597" t="s">
        <v>196</v>
      </c>
      <c r="C597" t="s">
        <v>917</v>
      </c>
      <c r="D597" s="1">
        <v>558000</v>
      </c>
      <c r="E597" s="1"/>
    </row>
    <row r="598" spans="1:5" x14ac:dyDescent="0.25">
      <c r="A598" t="s">
        <v>698</v>
      </c>
      <c r="B598" t="s">
        <v>191</v>
      </c>
      <c r="C598" t="s">
        <v>917</v>
      </c>
      <c r="D598" s="1">
        <v>557500</v>
      </c>
      <c r="E598" s="1"/>
    </row>
    <row r="599" spans="1:5" x14ac:dyDescent="0.25">
      <c r="A599" t="s">
        <v>699</v>
      </c>
      <c r="B599" t="s">
        <v>197</v>
      </c>
      <c r="C599" t="s">
        <v>917</v>
      </c>
      <c r="D599" s="1">
        <v>557500</v>
      </c>
      <c r="E599" s="1"/>
    </row>
    <row r="600" spans="1:5" x14ac:dyDescent="0.25">
      <c r="A600" t="s">
        <v>703</v>
      </c>
      <c r="B600" t="s">
        <v>177</v>
      </c>
      <c r="C600" t="s">
        <v>917</v>
      </c>
      <c r="D600" s="1">
        <v>557000</v>
      </c>
      <c r="E600" s="1"/>
    </row>
    <row r="601" spans="1:5" x14ac:dyDescent="0.25">
      <c r="A601" t="s">
        <v>704</v>
      </c>
      <c r="B601" t="s">
        <v>191</v>
      </c>
      <c r="C601" t="s">
        <v>917</v>
      </c>
      <c r="D601" s="1">
        <v>557000</v>
      </c>
      <c r="E601" s="1"/>
    </row>
    <row r="602" spans="1:5" x14ac:dyDescent="0.25">
      <c r="A602" t="s">
        <v>706</v>
      </c>
      <c r="B602" t="s">
        <v>206</v>
      </c>
      <c r="C602" t="s">
        <v>917</v>
      </c>
      <c r="D602" s="1">
        <v>556500</v>
      </c>
      <c r="E602" s="1"/>
    </row>
    <row r="603" spans="1:5" x14ac:dyDescent="0.25">
      <c r="A603" t="s">
        <v>707</v>
      </c>
      <c r="B603" t="s">
        <v>191</v>
      </c>
      <c r="C603" t="s">
        <v>917</v>
      </c>
      <c r="D603" s="1">
        <v>556500</v>
      </c>
      <c r="E603" s="1"/>
    </row>
    <row r="604" spans="1:5" x14ac:dyDescent="0.25">
      <c r="A604" t="s">
        <v>708</v>
      </c>
      <c r="B604" t="s">
        <v>206</v>
      </c>
      <c r="C604" t="s">
        <v>917</v>
      </c>
      <c r="D604" s="1">
        <v>556500</v>
      </c>
      <c r="E604" s="1"/>
    </row>
    <row r="605" spans="1:5" x14ac:dyDescent="0.25">
      <c r="A605" t="s">
        <v>710</v>
      </c>
      <c r="B605" t="s">
        <v>191</v>
      </c>
      <c r="C605" t="s">
        <v>917</v>
      </c>
      <c r="D605" s="1">
        <v>556500</v>
      </c>
      <c r="E605" s="1"/>
    </row>
    <row r="606" spans="1:5" x14ac:dyDescent="0.25">
      <c r="A606" t="s">
        <v>711</v>
      </c>
      <c r="B606" t="s">
        <v>203</v>
      </c>
      <c r="C606" t="s">
        <v>917</v>
      </c>
      <c r="D606" s="1">
        <v>556400</v>
      </c>
      <c r="E606" s="1"/>
    </row>
    <row r="607" spans="1:5" x14ac:dyDescent="0.25">
      <c r="A607" t="s">
        <v>712</v>
      </c>
      <c r="B607" t="s">
        <v>194</v>
      </c>
      <c r="C607" t="s">
        <v>917</v>
      </c>
      <c r="D607" s="1">
        <v>556000</v>
      </c>
      <c r="E607" s="1"/>
    </row>
    <row r="608" spans="1:5" x14ac:dyDescent="0.25">
      <c r="A608" t="s">
        <v>714</v>
      </c>
      <c r="B608" t="s">
        <v>162</v>
      </c>
      <c r="C608" t="s">
        <v>917</v>
      </c>
      <c r="D608" s="1">
        <v>555950</v>
      </c>
      <c r="E608" s="1"/>
    </row>
    <row r="609" spans="1:5" x14ac:dyDescent="0.25">
      <c r="A609" t="s">
        <v>715</v>
      </c>
      <c r="B609" t="s">
        <v>209</v>
      </c>
      <c r="C609" t="s">
        <v>917</v>
      </c>
      <c r="D609" s="1">
        <v>555700</v>
      </c>
      <c r="E609" s="1"/>
    </row>
    <row r="610" spans="1:5" x14ac:dyDescent="0.25">
      <c r="A610" t="s">
        <v>716</v>
      </c>
      <c r="B610" t="s">
        <v>209</v>
      </c>
      <c r="C610" t="s">
        <v>917</v>
      </c>
      <c r="D610" s="1">
        <v>555600</v>
      </c>
      <c r="E610" s="1"/>
    </row>
    <row r="611" spans="1:5" x14ac:dyDescent="0.25">
      <c r="A611" t="s">
        <v>717</v>
      </c>
      <c r="B611" t="s">
        <v>177</v>
      </c>
      <c r="C611" t="s">
        <v>917</v>
      </c>
      <c r="D611" s="1">
        <v>555300</v>
      </c>
      <c r="E611" s="1"/>
    </row>
    <row r="612" spans="1:5" x14ac:dyDescent="0.25">
      <c r="A612" t="s">
        <v>718</v>
      </c>
      <c r="B612" t="s">
        <v>199</v>
      </c>
      <c r="C612" t="s">
        <v>917</v>
      </c>
      <c r="D612" s="1">
        <v>555000</v>
      </c>
      <c r="E612" s="1"/>
    </row>
    <row r="613" spans="1:5" x14ac:dyDescent="0.25">
      <c r="A613" t="s">
        <v>720</v>
      </c>
      <c r="B613" t="s">
        <v>154</v>
      </c>
      <c r="C613" t="s">
        <v>917</v>
      </c>
      <c r="D613" s="1">
        <v>555000</v>
      </c>
      <c r="E613" s="1"/>
    </row>
    <row r="614" spans="1:5" x14ac:dyDescent="0.25">
      <c r="A614" t="s">
        <v>721</v>
      </c>
      <c r="B614" t="s">
        <v>202</v>
      </c>
      <c r="C614" t="s">
        <v>917</v>
      </c>
      <c r="D614" s="1">
        <v>555000</v>
      </c>
      <c r="E614" s="1"/>
    </row>
    <row r="615" spans="1:5" x14ac:dyDescent="0.25">
      <c r="A615" t="s">
        <v>723</v>
      </c>
      <c r="B615" t="s">
        <v>200</v>
      </c>
      <c r="C615" t="s">
        <v>917</v>
      </c>
      <c r="D615" s="1">
        <v>555000</v>
      </c>
      <c r="E615" s="1"/>
    </row>
    <row r="616" spans="1:5" x14ac:dyDescent="0.25">
      <c r="A616" t="s">
        <v>724</v>
      </c>
      <c r="B616" t="s">
        <v>196</v>
      </c>
      <c r="C616" t="s">
        <v>917</v>
      </c>
      <c r="D616" s="1">
        <v>555000</v>
      </c>
      <c r="E616" s="1"/>
    </row>
    <row r="617" spans="1:5" x14ac:dyDescent="0.25">
      <c r="A617" t="s">
        <v>725</v>
      </c>
      <c r="B617" t="s">
        <v>197</v>
      </c>
      <c r="C617" t="s">
        <v>917</v>
      </c>
      <c r="D617" s="1">
        <v>555000</v>
      </c>
      <c r="E617" s="1"/>
    </row>
    <row r="618" spans="1:5" x14ac:dyDescent="0.25">
      <c r="A618" t="s">
        <v>726</v>
      </c>
      <c r="B618" t="s">
        <v>199</v>
      </c>
      <c r="C618" t="s">
        <v>917</v>
      </c>
      <c r="D618" s="1">
        <v>555000</v>
      </c>
      <c r="E618" s="1"/>
    </row>
    <row r="619" spans="1:5" x14ac:dyDescent="0.25">
      <c r="A619" t="s">
        <v>729</v>
      </c>
      <c r="B619" t="s">
        <v>196</v>
      </c>
      <c r="C619" t="s">
        <v>917</v>
      </c>
      <c r="D619" s="1">
        <v>555000</v>
      </c>
      <c r="E619" s="1"/>
    </row>
    <row r="620" spans="1:5" x14ac:dyDescent="0.25">
      <c r="A620" t="s">
        <v>730</v>
      </c>
      <c r="B620" t="s">
        <v>190</v>
      </c>
      <c r="C620" t="s">
        <v>917</v>
      </c>
      <c r="D620" s="1">
        <v>555000</v>
      </c>
      <c r="E620" s="1"/>
    </row>
    <row r="621" spans="1:5" x14ac:dyDescent="0.25">
      <c r="A621" t="s">
        <v>731</v>
      </c>
      <c r="B621" t="s">
        <v>144</v>
      </c>
      <c r="C621" t="s">
        <v>917</v>
      </c>
      <c r="D621" s="1">
        <v>555000</v>
      </c>
      <c r="E621" s="1"/>
    </row>
    <row r="622" spans="1:5" x14ac:dyDescent="0.25">
      <c r="A622" t="s">
        <v>732</v>
      </c>
      <c r="B622" t="s">
        <v>144</v>
      </c>
      <c r="C622" t="s">
        <v>917</v>
      </c>
      <c r="D622" s="1">
        <v>555000</v>
      </c>
      <c r="E622" s="1"/>
    </row>
    <row r="623" spans="1:5" x14ac:dyDescent="0.25">
      <c r="A623" t="s">
        <v>733</v>
      </c>
      <c r="B623" t="s">
        <v>190</v>
      </c>
      <c r="C623" t="s">
        <v>917</v>
      </c>
      <c r="D623" s="1">
        <v>555000</v>
      </c>
      <c r="E623" s="1"/>
    </row>
    <row r="624" spans="1:5" x14ac:dyDescent="0.25">
      <c r="A624" t="s">
        <v>734</v>
      </c>
      <c r="B624" t="s">
        <v>200</v>
      </c>
      <c r="C624" t="s">
        <v>917</v>
      </c>
      <c r="D624" s="1">
        <v>555000</v>
      </c>
      <c r="E624" s="1"/>
    </row>
    <row r="625" spans="1:5" x14ac:dyDescent="0.25">
      <c r="A625" t="s">
        <v>735</v>
      </c>
      <c r="B625" t="s">
        <v>199</v>
      </c>
      <c r="C625" t="s">
        <v>917</v>
      </c>
      <c r="D625" s="1">
        <v>555000</v>
      </c>
      <c r="E625" s="1"/>
    </row>
    <row r="626" spans="1:5" x14ac:dyDescent="0.25">
      <c r="A626" t="s">
        <v>736</v>
      </c>
      <c r="B626" t="s">
        <v>199</v>
      </c>
      <c r="C626" t="s">
        <v>917</v>
      </c>
      <c r="D626" s="1">
        <v>555000</v>
      </c>
      <c r="E626" s="1"/>
    </row>
    <row r="627" spans="1:5" x14ac:dyDescent="0.25">
      <c r="A627" t="s">
        <v>737</v>
      </c>
      <c r="B627" t="s">
        <v>177</v>
      </c>
      <c r="C627" t="s">
        <v>917</v>
      </c>
      <c r="D627" s="1">
        <v>555000</v>
      </c>
      <c r="E627" s="1"/>
    </row>
    <row r="628" spans="1:5" x14ac:dyDescent="0.25">
      <c r="A628" t="s">
        <v>738</v>
      </c>
      <c r="B628" t="s">
        <v>207</v>
      </c>
      <c r="C628" t="s">
        <v>917</v>
      </c>
      <c r="D628" s="1">
        <v>555000</v>
      </c>
      <c r="E628" s="1"/>
    </row>
    <row r="629" spans="1:5" x14ac:dyDescent="0.25">
      <c r="A629" t="s">
        <v>740</v>
      </c>
      <c r="B629" t="s">
        <v>200</v>
      </c>
      <c r="C629" t="s">
        <v>917</v>
      </c>
      <c r="D629" s="1">
        <v>555000</v>
      </c>
      <c r="E629" s="1"/>
    </row>
    <row r="630" spans="1:5" x14ac:dyDescent="0.25">
      <c r="A630" t="s">
        <v>742</v>
      </c>
      <c r="B630" t="s">
        <v>201</v>
      </c>
      <c r="C630" t="s">
        <v>917</v>
      </c>
      <c r="D630" s="1">
        <v>554800</v>
      </c>
      <c r="E630" s="1"/>
    </row>
    <row r="631" spans="1:5" x14ac:dyDescent="0.25">
      <c r="A631" t="s">
        <v>743</v>
      </c>
      <c r="B631" t="s">
        <v>145</v>
      </c>
      <c r="C631" t="s">
        <v>917</v>
      </c>
      <c r="D631" s="1">
        <v>554600</v>
      </c>
      <c r="E631" s="1"/>
    </row>
    <row r="632" spans="1:5" x14ac:dyDescent="0.25">
      <c r="A632" t="s">
        <v>745</v>
      </c>
      <c r="B632" t="s">
        <v>206</v>
      </c>
      <c r="C632" t="s">
        <v>917</v>
      </c>
      <c r="D632" s="1">
        <v>554300</v>
      </c>
      <c r="E632" s="1"/>
    </row>
    <row r="633" spans="1:5" x14ac:dyDescent="0.25">
      <c r="A633" t="s">
        <v>746</v>
      </c>
      <c r="B633" t="s">
        <v>204</v>
      </c>
      <c r="C633" t="s">
        <v>917</v>
      </c>
      <c r="D633" s="1">
        <v>554250</v>
      </c>
      <c r="E633" s="1"/>
    </row>
    <row r="634" spans="1:5" x14ac:dyDescent="0.25">
      <c r="A634" t="s">
        <v>747</v>
      </c>
      <c r="B634" t="s">
        <v>192</v>
      </c>
      <c r="C634" t="s">
        <v>917</v>
      </c>
      <c r="D634" s="1">
        <v>554000</v>
      </c>
      <c r="E634" s="1"/>
    </row>
    <row r="635" spans="1:5" x14ac:dyDescent="0.25">
      <c r="A635" t="s">
        <v>750</v>
      </c>
      <c r="B635" t="s">
        <v>210</v>
      </c>
      <c r="C635" t="s">
        <v>917</v>
      </c>
      <c r="D635" s="1">
        <v>553900</v>
      </c>
      <c r="E635" s="1"/>
    </row>
    <row r="636" spans="1:5" x14ac:dyDescent="0.25">
      <c r="A636" t="s">
        <v>751</v>
      </c>
      <c r="B636" t="s">
        <v>187</v>
      </c>
      <c r="C636" t="s">
        <v>917</v>
      </c>
      <c r="D636" s="1">
        <v>553850</v>
      </c>
      <c r="E636" s="1"/>
    </row>
    <row r="637" spans="1:5" x14ac:dyDescent="0.25">
      <c r="A637" t="s">
        <v>754</v>
      </c>
      <c r="B637" t="s">
        <v>194</v>
      </c>
      <c r="C637" t="s">
        <v>917</v>
      </c>
      <c r="D637" s="1">
        <v>553500</v>
      </c>
      <c r="E637" s="1"/>
    </row>
    <row r="638" spans="1:5" x14ac:dyDescent="0.25">
      <c r="A638" t="s">
        <v>755</v>
      </c>
      <c r="B638" t="s">
        <v>208</v>
      </c>
      <c r="C638" t="s">
        <v>917</v>
      </c>
      <c r="D638" s="1">
        <v>553250</v>
      </c>
      <c r="E638" s="1"/>
    </row>
    <row r="639" spans="1:5" x14ac:dyDescent="0.25">
      <c r="A639" t="s">
        <v>399</v>
      </c>
      <c r="B639" t="s">
        <v>194</v>
      </c>
      <c r="C639" t="s">
        <v>917</v>
      </c>
      <c r="D639" s="1">
        <v>553000</v>
      </c>
      <c r="E639" s="1"/>
    </row>
    <row r="640" spans="1:5" x14ac:dyDescent="0.25">
      <c r="A640" t="s">
        <v>760</v>
      </c>
      <c r="B640" t="s">
        <v>209</v>
      </c>
      <c r="C640" t="s">
        <v>917</v>
      </c>
      <c r="D640" s="1">
        <v>552800</v>
      </c>
      <c r="E640" s="1"/>
    </row>
    <row r="641" spans="1:5" x14ac:dyDescent="0.25">
      <c r="A641" t="s">
        <v>761</v>
      </c>
      <c r="B641" t="s">
        <v>209</v>
      </c>
      <c r="C641" t="s">
        <v>917</v>
      </c>
      <c r="D641" s="1">
        <v>552700</v>
      </c>
      <c r="E641" s="1"/>
    </row>
    <row r="642" spans="1:5" x14ac:dyDescent="0.25">
      <c r="A642" t="s">
        <v>762</v>
      </c>
      <c r="B642" t="s">
        <v>189</v>
      </c>
      <c r="C642" t="s">
        <v>917</v>
      </c>
      <c r="D642" s="1">
        <v>552500</v>
      </c>
      <c r="E642" s="1"/>
    </row>
    <row r="643" spans="1:5" x14ac:dyDescent="0.25">
      <c r="A643" t="s">
        <v>765</v>
      </c>
      <c r="B643" t="s">
        <v>204</v>
      </c>
      <c r="C643" t="s">
        <v>917</v>
      </c>
      <c r="D643" s="1">
        <v>552450</v>
      </c>
      <c r="E643" s="1"/>
    </row>
    <row r="644" spans="1:5" x14ac:dyDescent="0.25">
      <c r="A644" t="s">
        <v>766</v>
      </c>
      <c r="B644" t="s">
        <v>162</v>
      </c>
      <c r="C644" t="s">
        <v>917</v>
      </c>
      <c r="D644" s="1">
        <v>552300</v>
      </c>
      <c r="E644" s="1"/>
    </row>
    <row r="645" spans="1:5" x14ac:dyDescent="0.25">
      <c r="A645" t="s">
        <v>768</v>
      </c>
      <c r="B645" t="s">
        <v>188</v>
      </c>
      <c r="C645" t="s">
        <v>917</v>
      </c>
      <c r="D645" s="1">
        <v>552000</v>
      </c>
      <c r="E645" s="1"/>
    </row>
    <row r="646" spans="1:5" x14ac:dyDescent="0.25">
      <c r="A646" t="s">
        <v>769</v>
      </c>
      <c r="B646" t="s">
        <v>196</v>
      </c>
      <c r="C646" t="s">
        <v>917</v>
      </c>
      <c r="D646" s="1">
        <v>552000</v>
      </c>
      <c r="E646" s="1"/>
    </row>
    <row r="647" spans="1:5" x14ac:dyDescent="0.25">
      <c r="A647" t="s">
        <v>770</v>
      </c>
      <c r="B647" t="s">
        <v>201</v>
      </c>
      <c r="C647" t="s">
        <v>917</v>
      </c>
      <c r="D647" s="1">
        <v>552000</v>
      </c>
      <c r="E647" s="1"/>
    </row>
    <row r="648" spans="1:5" x14ac:dyDescent="0.25">
      <c r="A648" t="s">
        <v>771</v>
      </c>
      <c r="B648" t="s">
        <v>177</v>
      </c>
      <c r="C648" t="s">
        <v>917</v>
      </c>
      <c r="D648" s="1">
        <v>551700</v>
      </c>
      <c r="E648" s="1"/>
    </row>
    <row r="649" spans="1:5" x14ac:dyDescent="0.25">
      <c r="A649" t="s">
        <v>773</v>
      </c>
      <c r="B649" t="s">
        <v>205</v>
      </c>
      <c r="C649" t="s">
        <v>917</v>
      </c>
      <c r="D649" s="1">
        <v>551500</v>
      </c>
      <c r="E649" s="1"/>
    </row>
    <row r="650" spans="1:5" x14ac:dyDescent="0.25">
      <c r="A650" t="s">
        <v>774</v>
      </c>
      <c r="B650" t="s">
        <v>201</v>
      </c>
      <c r="C650" t="s">
        <v>917</v>
      </c>
      <c r="D650" s="1">
        <v>551400</v>
      </c>
      <c r="E650" s="1"/>
    </row>
    <row r="651" spans="1:5" x14ac:dyDescent="0.25">
      <c r="A651" t="s">
        <v>778</v>
      </c>
      <c r="B651" t="s">
        <v>205</v>
      </c>
      <c r="C651" t="s">
        <v>917</v>
      </c>
      <c r="D651" s="1">
        <v>551000</v>
      </c>
      <c r="E651" s="1"/>
    </row>
    <row r="652" spans="1:5" x14ac:dyDescent="0.25">
      <c r="A652" t="s">
        <v>779</v>
      </c>
      <c r="B652" t="s">
        <v>192</v>
      </c>
      <c r="C652" t="s">
        <v>917</v>
      </c>
      <c r="D652" s="1">
        <v>551000</v>
      </c>
      <c r="E652" s="1"/>
    </row>
    <row r="653" spans="1:5" x14ac:dyDescent="0.25">
      <c r="A653" t="s">
        <v>780</v>
      </c>
      <c r="B653" t="s">
        <v>145</v>
      </c>
      <c r="C653" t="s">
        <v>917</v>
      </c>
      <c r="D653" s="1">
        <v>550800</v>
      </c>
      <c r="E653" s="1"/>
    </row>
    <row r="654" spans="1:5" x14ac:dyDescent="0.25">
      <c r="A654" t="s">
        <v>782</v>
      </c>
      <c r="B654" t="s">
        <v>201</v>
      </c>
      <c r="C654" t="s">
        <v>917</v>
      </c>
      <c r="D654" s="1">
        <v>550400</v>
      </c>
      <c r="E654" s="1"/>
    </row>
    <row r="655" spans="1:5" x14ac:dyDescent="0.25">
      <c r="A655" t="s">
        <v>783</v>
      </c>
      <c r="B655" t="s">
        <v>210</v>
      </c>
      <c r="C655" t="s">
        <v>917</v>
      </c>
      <c r="D655" s="1">
        <v>550300</v>
      </c>
      <c r="E655" s="1"/>
    </row>
    <row r="656" spans="1:5" x14ac:dyDescent="0.25">
      <c r="A656" t="s">
        <v>784</v>
      </c>
      <c r="B656" t="s">
        <v>154</v>
      </c>
      <c r="C656" t="s">
        <v>917</v>
      </c>
      <c r="D656" s="1">
        <v>550200</v>
      </c>
      <c r="E656" s="1"/>
    </row>
    <row r="657" spans="1:5" x14ac:dyDescent="0.25">
      <c r="A657" t="s">
        <v>785</v>
      </c>
      <c r="B657" t="s">
        <v>206</v>
      </c>
      <c r="C657" t="s">
        <v>917</v>
      </c>
      <c r="D657" s="1">
        <v>550100</v>
      </c>
      <c r="E657" s="1"/>
    </row>
    <row r="658" spans="1:5" x14ac:dyDescent="0.25">
      <c r="A658" t="s">
        <v>788</v>
      </c>
      <c r="B658" t="s">
        <v>144</v>
      </c>
      <c r="C658" t="s">
        <v>917</v>
      </c>
      <c r="D658" s="1">
        <v>550000</v>
      </c>
      <c r="E658" s="1"/>
    </row>
    <row r="659" spans="1:5" x14ac:dyDescent="0.25">
      <c r="A659" t="s">
        <v>789</v>
      </c>
      <c r="B659" t="s">
        <v>200</v>
      </c>
      <c r="C659" t="s">
        <v>917</v>
      </c>
      <c r="D659" s="1">
        <v>550000</v>
      </c>
      <c r="E659" s="1"/>
    </row>
    <row r="660" spans="1:5" x14ac:dyDescent="0.25">
      <c r="A660" t="s">
        <v>790</v>
      </c>
      <c r="B660" t="s">
        <v>192</v>
      </c>
      <c r="C660" t="s">
        <v>917</v>
      </c>
      <c r="D660" s="1">
        <v>550000</v>
      </c>
      <c r="E660" s="1"/>
    </row>
    <row r="661" spans="1:5" x14ac:dyDescent="0.25">
      <c r="A661" t="s">
        <v>792</v>
      </c>
      <c r="B661" t="s">
        <v>200</v>
      </c>
      <c r="C661" t="s">
        <v>917</v>
      </c>
      <c r="D661" s="1">
        <v>550000</v>
      </c>
      <c r="E661" s="1"/>
    </row>
    <row r="662" spans="1:5" x14ac:dyDescent="0.25">
      <c r="A662" t="s">
        <v>795</v>
      </c>
      <c r="B662" t="s">
        <v>144</v>
      </c>
      <c r="C662" t="s">
        <v>917</v>
      </c>
      <c r="D662" s="1">
        <v>550000</v>
      </c>
      <c r="E662" s="1"/>
    </row>
    <row r="663" spans="1:5" x14ac:dyDescent="0.25">
      <c r="A663" t="s">
        <v>796</v>
      </c>
      <c r="B663" t="s">
        <v>200</v>
      </c>
      <c r="C663" t="s">
        <v>917</v>
      </c>
      <c r="D663" s="1">
        <v>550000</v>
      </c>
      <c r="E663" s="1"/>
    </row>
    <row r="664" spans="1:5" x14ac:dyDescent="0.25">
      <c r="A664" t="s">
        <v>797</v>
      </c>
      <c r="B664" t="s">
        <v>190</v>
      </c>
      <c r="C664" t="s">
        <v>917</v>
      </c>
      <c r="D664" s="1">
        <v>550000</v>
      </c>
      <c r="E664" s="1"/>
    </row>
    <row r="665" spans="1:5" x14ac:dyDescent="0.25">
      <c r="A665" t="s">
        <v>798</v>
      </c>
      <c r="B665" t="s">
        <v>144</v>
      </c>
      <c r="C665" t="s">
        <v>917</v>
      </c>
      <c r="D665" s="1">
        <v>550000</v>
      </c>
      <c r="E665" s="1"/>
    </row>
    <row r="666" spans="1:5" x14ac:dyDescent="0.25">
      <c r="A666" t="s">
        <v>799</v>
      </c>
      <c r="B666" t="s">
        <v>190</v>
      </c>
      <c r="C666" t="s">
        <v>917</v>
      </c>
      <c r="D666" s="1">
        <v>550000</v>
      </c>
      <c r="E666" s="1"/>
    </row>
    <row r="667" spans="1:5" x14ac:dyDescent="0.25">
      <c r="A667" t="s">
        <v>800</v>
      </c>
      <c r="B667" t="s">
        <v>200</v>
      </c>
      <c r="C667" t="s">
        <v>917</v>
      </c>
      <c r="D667" s="1">
        <v>550000</v>
      </c>
      <c r="E667" s="1"/>
    </row>
    <row r="668" spans="1:5" x14ac:dyDescent="0.25">
      <c r="A668" t="s">
        <v>802</v>
      </c>
      <c r="B668" t="s">
        <v>189</v>
      </c>
      <c r="C668" t="s">
        <v>917</v>
      </c>
      <c r="D668" s="1">
        <v>550000</v>
      </c>
      <c r="E668" s="1"/>
    </row>
    <row r="669" spans="1:5" x14ac:dyDescent="0.25">
      <c r="A669" t="s">
        <v>803</v>
      </c>
      <c r="B669" t="s">
        <v>144</v>
      </c>
      <c r="C669" t="s">
        <v>917</v>
      </c>
      <c r="D669" s="1">
        <v>550000</v>
      </c>
      <c r="E669" s="1"/>
    </row>
    <row r="670" spans="1:5" x14ac:dyDescent="0.25">
      <c r="A670" t="s">
        <v>805</v>
      </c>
      <c r="B670" t="s">
        <v>190</v>
      </c>
      <c r="C670" t="s">
        <v>917</v>
      </c>
      <c r="D670" s="1">
        <v>550000</v>
      </c>
      <c r="E670" s="1"/>
    </row>
    <row r="671" spans="1:5" x14ac:dyDescent="0.25">
      <c r="A671" t="s">
        <v>806</v>
      </c>
      <c r="B671" t="s">
        <v>210</v>
      </c>
      <c r="C671" t="s">
        <v>917</v>
      </c>
      <c r="D671" s="1">
        <v>549900</v>
      </c>
      <c r="E671" s="1"/>
    </row>
    <row r="672" spans="1:5" x14ac:dyDescent="0.25">
      <c r="A672" t="s">
        <v>807</v>
      </c>
      <c r="B672" t="s">
        <v>154</v>
      </c>
      <c r="C672" t="s">
        <v>917</v>
      </c>
      <c r="D672" s="1">
        <v>549800</v>
      </c>
      <c r="E672" s="1"/>
    </row>
    <row r="673" spans="1:5" x14ac:dyDescent="0.25">
      <c r="A673" t="s">
        <v>808</v>
      </c>
      <c r="B673" t="s">
        <v>192</v>
      </c>
      <c r="C673" t="s">
        <v>917</v>
      </c>
      <c r="D673" s="1">
        <v>549500</v>
      </c>
      <c r="E673" s="1"/>
    </row>
    <row r="674" spans="1:5" x14ac:dyDescent="0.25">
      <c r="A674" t="s">
        <v>810</v>
      </c>
      <c r="B674" t="s">
        <v>196</v>
      </c>
      <c r="C674" t="s">
        <v>917</v>
      </c>
      <c r="D674" s="1">
        <v>549000</v>
      </c>
      <c r="E674" s="1"/>
    </row>
    <row r="675" spans="1:5" x14ac:dyDescent="0.25">
      <c r="A675" t="s">
        <v>811</v>
      </c>
      <c r="B675" t="s">
        <v>194</v>
      </c>
      <c r="C675" t="s">
        <v>917</v>
      </c>
      <c r="D675" s="1">
        <v>549000</v>
      </c>
      <c r="E675" s="1"/>
    </row>
    <row r="676" spans="1:5" x14ac:dyDescent="0.25">
      <c r="A676" t="s">
        <v>812</v>
      </c>
      <c r="B676" t="s">
        <v>192</v>
      </c>
      <c r="C676" t="s">
        <v>917</v>
      </c>
      <c r="D676" s="1">
        <v>549000</v>
      </c>
      <c r="E676" s="1"/>
    </row>
    <row r="677" spans="1:5" x14ac:dyDescent="0.25">
      <c r="A677" t="s">
        <v>814</v>
      </c>
      <c r="B677" t="s">
        <v>201</v>
      </c>
      <c r="C677" t="s">
        <v>917</v>
      </c>
      <c r="D677" s="1">
        <v>548600</v>
      </c>
      <c r="E677" s="1"/>
    </row>
    <row r="678" spans="1:5" x14ac:dyDescent="0.25">
      <c r="A678" t="s">
        <v>817</v>
      </c>
      <c r="B678" t="s">
        <v>205</v>
      </c>
      <c r="C678" t="s">
        <v>917</v>
      </c>
      <c r="D678" s="1">
        <v>548500</v>
      </c>
      <c r="E678" s="1"/>
    </row>
    <row r="679" spans="1:5" x14ac:dyDescent="0.25">
      <c r="A679" t="s">
        <v>457</v>
      </c>
      <c r="B679" t="s">
        <v>198</v>
      </c>
      <c r="C679" t="s">
        <v>917</v>
      </c>
      <c r="D679" s="1">
        <v>548300</v>
      </c>
      <c r="E679" s="1"/>
    </row>
    <row r="680" spans="1:5" x14ac:dyDescent="0.25">
      <c r="A680" t="s">
        <v>821</v>
      </c>
      <c r="B680" t="s">
        <v>154</v>
      </c>
      <c r="C680" t="s">
        <v>917</v>
      </c>
      <c r="D680" s="1">
        <v>548100</v>
      </c>
      <c r="E680" s="1"/>
    </row>
    <row r="681" spans="1:5" x14ac:dyDescent="0.25">
      <c r="A681" t="s">
        <v>823</v>
      </c>
      <c r="B681" t="s">
        <v>188</v>
      </c>
      <c r="C681" t="s">
        <v>917</v>
      </c>
      <c r="D681" s="1">
        <v>548000</v>
      </c>
      <c r="E681" s="1"/>
    </row>
    <row r="682" spans="1:5" x14ac:dyDescent="0.25">
      <c r="A682" t="s">
        <v>824</v>
      </c>
      <c r="B682" t="s">
        <v>192</v>
      </c>
      <c r="C682" t="s">
        <v>917</v>
      </c>
      <c r="D682" s="1">
        <v>548000</v>
      </c>
      <c r="E682" s="1"/>
    </row>
    <row r="683" spans="1:5" x14ac:dyDescent="0.25">
      <c r="A683" t="s">
        <v>828</v>
      </c>
      <c r="B683" t="s">
        <v>197</v>
      </c>
      <c r="C683" t="s">
        <v>917</v>
      </c>
      <c r="D683" s="1">
        <v>547500</v>
      </c>
      <c r="E683" s="1"/>
    </row>
    <row r="684" spans="1:5" x14ac:dyDescent="0.25">
      <c r="A684" t="s">
        <v>829</v>
      </c>
      <c r="B684" t="s">
        <v>197</v>
      </c>
      <c r="C684" t="s">
        <v>917</v>
      </c>
      <c r="D684" s="1">
        <v>547500</v>
      </c>
      <c r="E684" s="1"/>
    </row>
    <row r="685" spans="1:5" x14ac:dyDescent="0.25">
      <c r="A685" t="s">
        <v>831</v>
      </c>
      <c r="B685" t="s">
        <v>197</v>
      </c>
      <c r="C685" t="s">
        <v>917</v>
      </c>
      <c r="D685" s="1">
        <v>547500</v>
      </c>
      <c r="E685" s="1"/>
    </row>
    <row r="686" spans="1:5" x14ac:dyDescent="0.25">
      <c r="A686" t="s">
        <v>832</v>
      </c>
      <c r="B686" t="s">
        <v>144</v>
      </c>
      <c r="C686" t="s">
        <v>917</v>
      </c>
      <c r="D686" s="1">
        <v>547500</v>
      </c>
      <c r="E686" s="1"/>
    </row>
    <row r="687" spans="1:5" x14ac:dyDescent="0.25">
      <c r="A687" t="s">
        <v>833</v>
      </c>
      <c r="B687" t="s">
        <v>144</v>
      </c>
      <c r="C687" t="s">
        <v>917</v>
      </c>
      <c r="D687" s="1">
        <v>547500</v>
      </c>
      <c r="E687" s="1"/>
    </row>
    <row r="688" spans="1:5" x14ac:dyDescent="0.25">
      <c r="A688" t="s">
        <v>834</v>
      </c>
      <c r="B688" t="s">
        <v>144</v>
      </c>
      <c r="C688" t="s">
        <v>917</v>
      </c>
      <c r="D688" s="1">
        <v>547500</v>
      </c>
      <c r="E688" s="1"/>
    </row>
    <row r="689" spans="1:5" x14ac:dyDescent="0.25">
      <c r="A689" t="s">
        <v>839</v>
      </c>
      <c r="B689" t="s">
        <v>144</v>
      </c>
      <c r="C689" t="s">
        <v>917</v>
      </c>
      <c r="D689" s="1">
        <v>547500</v>
      </c>
      <c r="E689" s="1"/>
    </row>
    <row r="690" spans="1:5" x14ac:dyDescent="0.25">
      <c r="A690" t="s">
        <v>841</v>
      </c>
      <c r="B690" t="s">
        <v>201</v>
      </c>
      <c r="C690" t="s">
        <v>917</v>
      </c>
      <c r="D690" s="1">
        <v>547200</v>
      </c>
      <c r="E690" s="1"/>
    </row>
    <row r="691" spans="1:5" x14ac:dyDescent="0.25">
      <c r="A691" t="s">
        <v>843</v>
      </c>
      <c r="B691" t="s">
        <v>188</v>
      </c>
      <c r="C691" t="s">
        <v>917</v>
      </c>
      <c r="D691" s="1">
        <v>547000</v>
      </c>
      <c r="E691" s="1"/>
    </row>
    <row r="692" spans="1:5" x14ac:dyDescent="0.25">
      <c r="A692" t="s">
        <v>844</v>
      </c>
      <c r="B692" t="s">
        <v>200</v>
      </c>
      <c r="C692" t="s">
        <v>917</v>
      </c>
      <c r="D692" s="1">
        <v>547000</v>
      </c>
      <c r="E692" s="1"/>
    </row>
    <row r="693" spans="1:5" x14ac:dyDescent="0.25">
      <c r="A693" t="s">
        <v>847</v>
      </c>
      <c r="B693" t="s">
        <v>162</v>
      </c>
      <c r="C693" t="s">
        <v>917</v>
      </c>
      <c r="D693" s="1">
        <v>547000</v>
      </c>
      <c r="E693" s="1"/>
    </row>
    <row r="694" spans="1:5" x14ac:dyDescent="0.25">
      <c r="A694" t="s">
        <v>850</v>
      </c>
      <c r="B694" t="s">
        <v>209</v>
      </c>
      <c r="C694" t="s">
        <v>917</v>
      </c>
      <c r="D694" s="1">
        <v>546900</v>
      </c>
      <c r="E694" s="1"/>
    </row>
    <row r="695" spans="1:5" x14ac:dyDescent="0.25">
      <c r="A695" t="s">
        <v>852</v>
      </c>
      <c r="B695" t="s">
        <v>204</v>
      </c>
      <c r="C695" t="s">
        <v>917</v>
      </c>
      <c r="D695" s="1">
        <v>546625</v>
      </c>
      <c r="E695" s="1"/>
    </row>
    <row r="696" spans="1:5" x14ac:dyDescent="0.25">
      <c r="A696" t="s">
        <v>858</v>
      </c>
      <c r="B696" t="s">
        <v>210</v>
      </c>
      <c r="C696" t="s">
        <v>917</v>
      </c>
      <c r="D696" s="1">
        <v>546000</v>
      </c>
      <c r="E696" s="1"/>
    </row>
    <row r="697" spans="1:5" x14ac:dyDescent="0.25">
      <c r="A697" t="s">
        <v>859</v>
      </c>
      <c r="B697" t="s">
        <v>162</v>
      </c>
      <c r="C697" t="s">
        <v>917</v>
      </c>
      <c r="D697" s="1">
        <v>546000</v>
      </c>
      <c r="E697" s="1"/>
    </row>
    <row r="698" spans="1:5" x14ac:dyDescent="0.25">
      <c r="A698" t="s">
        <v>861</v>
      </c>
      <c r="B698" t="s">
        <v>162</v>
      </c>
      <c r="C698" t="s">
        <v>917</v>
      </c>
      <c r="D698" s="1">
        <v>546000</v>
      </c>
      <c r="E698" s="1"/>
    </row>
    <row r="699" spans="1:5" x14ac:dyDescent="0.25">
      <c r="A699" t="s">
        <v>862</v>
      </c>
      <c r="B699" t="s">
        <v>198</v>
      </c>
      <c r="C699" t="s">
        <v>917</v>
      </c>
      <c r="D699" s="1">
        <v>545800</v>
      </c>
      <c r="E699" s="1"/>
    </row>
    <row r="700" spans="1:5" x14ac:dyDescent="0.25">
      <c r="A700" t="s">
        <v>865</v>
      </c>
      <c r="B700" t="s">
        <v>208</v>
      </c>
      <c r="C700" t="s">
        <v>917</v>
      </c>
      <c r="D700" s="1">
        <v>545650</v>
      </c>
      <c r="E700" s="1"/>
    </row>
    <row r="701" spans="1:5" x14ac:dyDescent="0.25">
      <c r="A701" t="s">
        <v>866</v>
      </c>
      <c r="B701" t="s">
        <v>145</v>
      </c>
      <c r="C701" t="s">
        <v>917</v>
      </c>
      <c r="D701" s="1">
        <v>545600</v>
      </c>
      <c r="E701" s="1"/>
    </row>
    <row r="702" spans="1:5" x14ac:dyDescent="0.25">
      <c r="A702" t="s">
        <v>867</v>
      </c>
      <c r="B702" t="s">
        <v>154</v>
      </c>
      <c r="C702" t="s">
        <v>917</v>
      </c>
      <c r="D702" s="1">
        <v>545600</v>
      </c>
      <c r="E702" s="1"/>
    </row>
    <row r="703" spans="1:5" x14ac:dyDescent="0.25">
      <c r="A703" t="s">
        <v>869</v>
      </c>
      <c r="B703" t="s">
        <v>189</v>
      </c>
      <c r="C703" t="s">
        <v>917</v>
      </c>
      <c r="D703" s="1">
        <v>545500</v>
      </c>
      <c r="E703" s="1"/>
    </row>
    <row r="704" spans="1:5" x14ac:dyDescent="0.25">
      <c r="A704" t="s">
        <v>870</v>
      </c>
      <c r="B704" t="s">
        <v>192</v>
      </c>
      <c r="C704" t="s">
        <v>917</v>
      </c>
      <c r="D704" s="1">
        <v>545500</v>
      </c>
      <c r="E704" s="1"/>
    </row>
    <row r="705" spans="1:5" x14ac:dyDescent="0.25">
      <c r="A705" t="s">
        <v>872</v>
      </c>
      <c r="B705" t="s">
        <v>209</v>
      </c>
      <c r="C705" t="s">
        <v>917</v>
      </c>
      <c r="D705" s="1">
        <v>545000</v>
      </c>
      <c r="E705" s="1"/>
    </row>
    <row r="706" spans="1:5" x14ac:dyDescent="0.25">
      <c r="A706" t="s">
        <v>873</v>
      </c>
      <c r="B706" t="s">
        <v>188</v>
      </c>
      <c r="C706" t="s">
        <v>917</v>
      </c>
      <c r="D706" s="1">
        <v>545000</v>
      </c>
      <c r="E706" s="1"/>
    </row>
    <row r="707" spans="1:5" x14ac:dyDescent="0.25">
      <c r="A707" t="s">
        <v>874</v>
      </c>
      <c r="B707" t="s">
        <v>204</v>
      </c>
      <c r="C707" t="s">
        <v>917</v>
      </c>
      <c r="D707" s="1">
        <v>545000</v>
      </c>
      <c r="E707" s="1"/>
    </row>
    <row r="708" spans="1:5" x14ac:dyDescent="0.25">
      <c r="A708" t="s">
        <v>875</v>
      </c>
      <c r="B708" t="s">
        <v>203</v>
      </c>
      <c r="C708" t="s">
        <v>917</v>
      </c>
      <c r="D708" s="1">
        <v>545000</v>
      </c>
      <c r="E708" s="1"/>
    </row>
    <row r="709" spans="1:5" x14ac:dyDescent="0.25">
      <c r="A709" t="s">
        <v>879</v>
      </c>
      <c r="B709" t="s">
        <v>198</v>
      </c>
      <c r="C709" t="s">
        <v>917</v>
      </c>
      <c r="D709" s="1">
        <v>545000</v>
      </c>
      <c r="E709" s="1"/>
    </row>
    <row r="710" spans="1:5" x14ac:dyDescent="0.25">
      <c r="A710" t="s">
        <v>880</v>
      </c>
      <c r="B710" t="s">
        <v>203</v>
      </c>
      <c r="C710" t="s">
        <v>917</v>
      </c>
      <c r="D710" s="1">
        <v>545000</v>
      </c>
      <c r="E710" s="1"/>
    </row>
    <row r="711" spans="1:5" x14ac:dyDescent="0.25">
      <c r="A711" t="s">
        <v>881</v>
      </c>
      <c r="B711" t="s">
        <v>207</v>
      </c>
      <c r="C711" t="s">
        <v>917</v>
      </c>
      <c r="D711" s="1">
        <v>545000</v>
      </c>
      <c r="E711" s="1"/>
    </row>
    <row r="712" spans="1:5" x14ac:dyDescent="0.25">
      <c r="A712" t="s">
        <v>883</v>
      </c>
      <c r="B712" t="s">
        <v>145</v>
      </c>
      <c r="C712" t="s">
        <v>917</v>
      </c>
      <c r="D712" s="1">
        <v>545000</v>
      </c>
      <c r="E712" s="1"/>
    </row>
    <row r="713" spans="1:5" x14ac:dyDescent="0.25">
      <c r="A713" t="s">
        <v>884</v>
      </c>
      <c r="B713" t="s">
        <v>197</v>
      </c>
      <c r="C713" t="s">
        <v>917</v>
      </c>
      <c r="D713" s="1">
        <v>545000</v>
      </c>
      <c r="E713" s="1"/>
    </row>
    <row r="714" spans="1:5" x14ac:dyDescent="0.25">
      <c r="A714" t="s">
        <v>886</v>
      </c>
      <c r="B714" t="s">
        <v>162</v>
      </c>
      <c r="C714" t="s">
        <v>917</v>
      </c>
      <c r="D714" s="1">
        <v>545000</v>
      </c>
      <c r="E714" s="1"/>
    </row>
    <row r="715" spans="1:5" x14ac:dyDescent="0.25">
      <c r="A715" t="s">
        <v>887</v>
      </c>
      <c r="B715" t="s">
        <v>145</v>
      </c>
      <c r="C715" t="s">
        <v>917</v>
      </c>
      <c r="D715" s="1">
        <v>545000</v>
      </c>
      <c r="E715" s="1"/>
    </row>
    <row r="716" spans="1:5" x14ac:dyDescent="0.25">
      <c r="A716" t="s">
        <v>889</v>
      </c>
      <c r="B716" t="s">
        <v>189</v>
      </c>
      <c r="C716" t="s">
        <v>917</v>
      </c>
      <c r="D716" s="1">
        <v>545000</v>
      </c>
      <c r="E716" s="1"/>
    </row>
    <row r="717" spans="1:5" x14ac:dyDescent="0.25">
      <c r="A717" t="s">
        <v>890</v>
      </c>
      <c r="B717" t="s">
        <v>197</v>
      </c>
      <c r="C717" t="s">
        <v>917</v>
      </c>
      <c r="D717" s="1">
        <v>545000</v>
      </c>
      <c r="E717" s="1"/>
    </row>
    <row r="718" spans="1:5" x14ac:dyDescent="0.25">
      <c r="A718" t="s">
        <v>892</v>
      </c>
      <c r="B718" t="s">
        <v>205</v>
      </c>
      <c r="C718" t="s">
        <v>917</v>
      </c>
      <c r="D718" s="1">
        <v>545000</v>
      </c>
      <c r="E718" s="1"/>
    </row>
    <row r="719" spans="1:5" x14ac:dyDescent="0.25">
      <c r="A719" t="s">
        <v>893</v>
      </c>
      <c r="B719" t="s">
        <v>188</v>
      </c>
      <c r="C719" t="s">
        <v>917</v>
      </c>
      <c r="D719" s="1">
        <v>545000</v>
      </c>
      <c r="E719" s="1"/>
    </row>
    <row r="720" spans="1:5" x14ac:dyDescent="0.25">
      <c r="A720" t="s">
        <v>894</v>
      </c>
      <c r="B720" t="s">
        <v>145</v>
      </c>
      <c r="C720" t="s">
        <v>917</v>
      </c>
      <c r="D720" s="1">
        <v>545000</v>
      </c>
      <c r="E720" s="1"/>
    </row>
    <row r="721" spans="1:5" x14ac:dyDescent="0.25">
      <c r="A721" t="s">
        <v>895</v>
      </c>
      <c r="B721" t="s">
        <v>194</v>
      </c>
      <c r="C721" t="s">
        <v>917</v>
      </c>
      <c r="D721" s="1">
        <v>545000</v>
      </c>
      <c r="E721" s="1"/>
    </row>
    <row r="722" spans="1:5" x14ac:dyDescent="0.25">
      <c r="A722" t="s">
        <v>896</v>
      </c>
      <c r="B722" t="s">
        <v>191</v>
      </c>
      <c r="C722" t="s">
        <v>917</v>
      </c>
      <c r="D722" s="1">
        <v>545000</v>
      </c>
      <c r="E722" s="1"/>
    </row>
    <row r="723" spans="1:5" x14ac:dyDescent="0.25">
      <c r="A723" t="s">
        <v>897</v>
      </c>
      <c r="B723" t="s">
        <v>191</v>
      </c>
      <c r="C723" t="s">
        <v>917</v>
      </c>
      <c r="D723" s="1">
        <v>545000</v>
      </c>
      <c r="E723" s="1"/>
    </row>
    <row r="724" spans="1:5" x14ac:dyDescent="0.25">
      <c r="A724" t="s">
        <v>898</v>
      </c>
      <c r="B724" t="s">
        <v>194</v>
      </c>
      <c r="C724" t="s">
        <v>917</v>
      </c>
      <c r="D724" s="1">
        <v>545000</v>
      </c>
      <c r="E724" s="1"/>
    </row>
    <row r="725" spans="1:5" x14ac:dyDescent="0.25">
      <c r="A725" t="s">
        <v>900</v>
      </c>
      <c r="B725" t="s">
        <v>189</v>
      </c>
      <c r="C725" t="s">
        <v>917</v>
      </c>
      <c r="D725" s="1">
        <v>545000</v>
      </c>
      <c r="E725" s="1"/>
    </row>
    <row r="726" spans="1:5" x14ac:dyDescent="0.25">
      <c r="A726" t="s">
        <v>901</v>
      </c>
      <c r="B726" t="s">
        <v>200</v>
      </c>
      <c r="C726" t="s">
        <v>917</v>
      </c>
      <c r="D726" s="1">
        <v>545000</v>
      </c>
      <c r="E726" s="1"/>
    </row>
    <row r="727" spans="1:5" x14ac:dyDescent="0.25">
      <c r="A727" t="s">
        <v>903</v>
      </c>
      <c r="B727" t="s">
        <v>197</v>
      </c>
      <c r="C727" t="s">
        <v>917</v>
      </c>
      <c r="D727" s="1">
        <v>545000</v>
      </c>
      <c r="E727" s="1"/>
    </row>
    <row r="728" spans="1:5" x14ac:dyDescent="0.25">
      <c r="A728" t="s">
        <v>904</v>
      </c>
      <c r="B728" t="s">
        <v>154</v>
      </c>
      <c r="C728" t="s">
        <v>917</v>
      </c>
      <c r="D728" s="1">
        <v>545000</v>
      </c>
      <c r="E728" s="1"/>
    </row>
    <row r="729" spans="1:5" x14ac:dyDescent="0.25">
      <c r="A729" t="s">
        <v>905</v>
      </c>
      <c r="B729" t="s">
        <v>197</v>
      </c>
      <c r="C729" t="s">
        <v>917</v>
      </c>
      <c r="D729" s="1">
        <v>545000</v>
      </c>
      <c r="E729" s="1"/>
    </row>
    <row r="730" spans="1:5" x14ac:dyDescent="0.25">
      <c r="A730" t="s">
        <v>906</v>
      </c>
      <c r="B730" t="s">
        <v>202</v>
      </c>
      <c r="C730" t="s">
        <v>917</v>
      </c>
      <c r="D730" s="1">
        <v>545000</v>
      </c>
      <c r="E730" s="1"/>
    </row>
    <row r="731" spans="1:5" x14ac:dyDescent="0.25">
      <c r="A731" t="s">
        <v>907</v>
      </c>
      <c r="B731" t="s">
        <v>171</v>
      </c>
      <c r="C731" t="s">
        <v>917</v>
      </c>
      <c r="D731" s="1">
        <v>545000</v>
      </c>
      <c r="E731" s="1"/>
    </row>
    <row r="732" spans="1:5" x14ac:dyDescent="0.25">
      <c r="A732" t="s">
        <v>908</v>
      </c>
      <c r="B732" t="s">
        <v>204</v>
      </c>
      <c r="C732" t="s">
        <v>917</v>
      </c>
      <c r="D732" s="1">
        <v>545000</v>
      </c>
      <c r="E732" s="1"/>
    </row>
    <row r="733" spans="1:5" x14ac:dyDescent="0.25">
      <c r="A733" t="s">
        <v>910</v>
      </c>
      <c r="B733" t="s">
        <v>207</v>
      </c>
      <c r="C733" t="s">
        <v>917</v>
      </c>
      <c r="D733" s="1">
        <v>545000</v>
      </c>
      <c r="E733" s="1"/>
    </row>
    <row r="734" spans="1:5" x14ac:dyDescent="0.25">
      <c r="A734" t="s">
        <v>911</v>
      </c>
      <c r="B734" t="s">
        <v>197</v>
      </c>
      <c r="C734" t="s">
        <v>917</v>
      </c>
      <c r="D734" s="1">
        <v>545000</v>
      </c>
      <c r="E734" s="1"/>
    </row>
    <row r="735" spans="1:5" x14ac:dyDescent="0.25">
      <c r="A735" t="s">
        <v>914</v>
      </c>
      <c r="B735" t="s">
        <v>154</v>
      </c>
      <c r="C735" t="s">
        <v>917</v>
      </c>
      <c r="D735" s="1">
        <v>545000</v>
      </c>
      <c r="E735" s="1"/>
    </row>
    <row r="736" spans="1:5" x14ac:dyDescent="0.25">
      <c r="A736" t="s">
        <v>915</v>
      </c>
      <c r="B736" t="s">
        <v>197</v>
      </c>
      <c r="C736" t="s">
        <v>917</v>
      </c>
      <c r="D736" s="1">
        <v>545000</v>
      </c>
      <c r="E736" s="1"/>
    </row>
    <row r="737" spans="1:5" x14ac:dyDescent="0.25">
      <c r="A737" t="s">
        <v>5</v>
      </c>
      <c r="B737" t="s">
        <v>210</v>
      </c>
      <c r="C737" t="s">
        <v>6</v>
      </c>
      <c r="D737" s="1">
        <v>24000000</v>
      </c>
      <c r="E737" s="1"/>
    </row>
    <row r="738" spans="1:5" x14ac:dyDescent="0.25">
      <c r="A738" t="s">
        <v>125</v>
      </c>
      <c r="B738" t="s">
        <v>177</v>
      </c>
      <c r="C738" t="s">
        <v>6</v>
      </c>
      <c r="D738" s="1">
        <v>17500000</v>
      </c>
      <c r="E738" s="1"/>
    </row>
    <row r="739" spans="1:5" x14ac:dyDescent="0.25">
      <c r="A739" t="s">
        <v>155</v>
      </c>
      <c r="B739" t="s">
        <v>195</v>
      </c>
      <c r="C739" t="s">
        <v>6</v>
      </c>
      <c r="D739" s="1">
        <v>16500000</v>
      </c>
      <c r="E739" s="1"/>
    </row>
    <row r="740" spans="1:5" x14ac:dyDescent="0.25">
      <c r="A740" t="s">
        <v>18</v>
      </c>
      <c r="B740" t="s">
        <v>188</v>
      </c>
      <c r="C740" t="s">
        <v>6</v>
      </c>
      <c r="D740" s="1">
        <v>15521686</v>
      </c>
      <c r="E740" s="1"/>
    </row>
    <row r="741" spans="1:5" x14ac:dyDescent="0.25">
      <c r="A741" t="s">
        <v>321</v>
      </c>
      <c r="B741" t="s">
        <v>198</v>
      </c>
      <c r="C741" t="s">
        <v>6</v>
      </c>
      <c r="D741" s="1">
        <v>13666667</v>
      </c>
      <c r="E741" s="1"/>
    </row>
    <row r="742" spans="1:5" x14ac:dyDescent="0.25">
      <c r="A742" t="s">
        <v>59</v>
      </c>
      <c r="B742" t="s">
        <v>202</v>
      </c>
      <c r="C742" t="s">
        <v>6</v>
      </c>
      <c r="D742" s="1">
        <v>11000000</v>
      </c>
      <c r="E742" s="1"/>
    </row>
    <row r="743" spans="1:5" x14ac:dyDescent="0.25">
      <c r="A743" t="s">
        <v>164</v>
      </c>
      <c r="B743" t="s">
        <v>205</v>
      </c>
      <c r="C743" t="s">
        <v>6</v>
      </c>
      <c r="D743" s="1">
        <v>11000000</v>
      </c>
      <c r="E743" s="1"/>
    </row>
    <row r="744" spans="1:5" x14ac:dyDescent="0.25">
      <c r="A744" t="s">
        <v>348</v>
      </c>
      <c r="B744" t="s">
        <v>191</v>
      </c>
      <c r="C744" t="s">
        <v>6</v>
      </c>
      <c r="D744" s="1">
        <v>10500000</v>
      </c>
      <c r="E744" s="1"/>
    </row>
    <row r="745" spans="1:5" x14ac:dyDescent="0.25">
      <c r="A745" t="s">
        <v>340</v>
      </c>
      <c r="B745" t="s">
        <v>203</v>
      </c>
      <c r="C745" t="s">
        <v>6</v>
      </c>
      <c r="D745" s="1">
        <v>9000000</v>
      </c>
      <c r="E745" s="1"/>
    </row>
    <row r="746" spans="1:5" x14ac:dyDescent="0.25">
      <c r="A746" t="s">
        <v>241</v>
      </c>
      <c r="B746" t="s">
        <v>207</v>
      </c>
      <c r="C746" t="s">
        <v>6</v>
      </c>
      <c r="D746" s="1">
        <v>9000000</v>
      </c>
      <c r="E746" s="1"/>
    </row>
    <row r="747" spans="1:5" x14ac:dyDescent="0.25">
      <c r="A747" t="s">
        <v>375</v>
      </c>
      <c r="B747" t="s">
        <v>190</v>
      </c>
      <c r="C747" t="s">
        <v>6</v>
      </c>
      <c r="D747" s="1">
        <v>9000000</v>
      </c>
      <c r="E747" s="1"/>
    </row>
    <row r="748" spans="1:5" x14ac:dyDescent="0.25">
      <c r="A748" t="s">
        <v>285</v>
      </c>
      <c r="B748" t="s">
        <v>200</v>
      </c>
      <c r="C748" t="s">
        <v>6</v>
      </c>
      <c r="D748" s="1">
        <v>8500000</v>
      </c>
      <c r="E748" s="1"/>
    </row>
    <row r="749" spans="1:5" x14ac:dyDescent="0.25">
      <c r="A749" t="s">
        <v>334</v>
      </c>
      <c r="B749" t="s">
        <v>194</v>
      </c>
      <c r="C749" t="s">
        <v>6</v>
      </c>
      <c r="D749" s="1">
        <v>8500000</v>
      </c>
      <c r="E749" s="1"/>
    </row>
    <row r="750" spans="1:5" x14ac:dyDescent="0.25">
      <c r="A750" t="s">
        <v>69</v>
      </c>
      <c r="B750" t="s">
        <v>208</v>
      </c>
      <c r="C750" t="s">
        <v>6</v>
      </c>
      <c r="D750" s="1">
        <v>8250000</v>
      </c>
      <c r="E750" s="1"/>
    </row>
    <row r="751" spans="1:5" x14ac:dyDescent="0.25">
      <c r="A751" t="s">
        <v>15</v>
      </c>
      <c r="B751" t="s">
        <v>188</v>
      </c>
      <c r="C751" t="s">
        <v>6</v>
      </c>
      <c r="D751" s="1">
        <v>6000000</v>
      </c>
      <c r="E751" s="1"/>
    </row>
    <row r="752" spans="1:5" x14ac:dyDescent="0.25">
      <c r="A752" t="s">
        <v>22</v>
      </c>
      <c r="B752" t="s">
        <v>144</v>
      </c>
      <c r="C752" t="s">
        <v>6</v>
      </c>
      <c r="D752" s="1">
        <v>6000000</v>
      </c>
      <c r="E752" s="1"/>
    </row>
    <row r="753" spans="1:5" x14ac:dyDescent="0.25">
      <c r="A753" t="s">
        <v>435</v>
      </c>
      <c r="B753" t="s">
        <v>197</v>
      </c>
      <c r="C753" t="s">
        <v>6</v>
      </c>
      <c r="D753" s="1">
        <v>5700000</v>
      </c>
      <c r="E753" s="1"/>
    </row>
    <row r="754" spans="1:5" x14ac:dyDescent="0.25">
      <c r="A754" t="s">
        <v>249</v>
      </c>
      <c r="B754" t="s">
        <v>192</v>
      </c>
      <c r="C754" t="s">
        <v>6</v>
      </c>
      <c r="D754" s="1">
        <v>5100000</v>
      </c>
      <c r="E754" s="1"/>
    </row>
    <row r="755" spans="1:5" x14ac:dyDescent="0.25">
      <c r="A755" t="s">
        <v>237</v>
      </c>
      <c r="B755" t="s">
        <v>154</v>
      </c>
      <c r="C755" t="s">
        <v>6</v>
      </c>
      <c r="D755" s="1">
        <v>4500000</v>
      </c>
      <c r="E755" s="1"/>
    </row>
    <row r="756" spans="1:5" x14ac:dyDescent="0.25">
      <c r="A756" t="s">
        <v>368</v>
      </c>
      <c r="B756" t="s">
        <v>145</v>
      </c>
      <c r="C756" t="s">
        <v>6</v>
      </c>
      <c r="D756" s="1">
        <v>4200000</v>
      </c>
      <c r="E756" s="1"/>
    </row>
    <row r="757" spans="1:5" x14ac:dyDescent="0.25">
      <c r="A757" t="s">
        <v>37</v>
      </c>
      <c r="B757" t="s">
        <v>187</v>
      </c>
      <c r="C757" t="s">
        <v>6</v>
      </c>
      <c r="D757" s="1">
        <v>4000000</v>
      </c>
      <c r="E757" s="1"/>
    </row>
    <row r="758" spans="1:5" x14ac:dyDescent="0.25">
      <c r="A758" t="s">
        <v>331</v>
      </c>
      <c r="B758" t="s">
        <v>189</v>
      </c>
      <c r="C758" t="s">
        <v>6</v>
      </c>
      <c r="D758" s="1">
        <v>3450000</v>
      </c>
      <c r="E758" s="1"/>
    </row>
    <row r="759" spans="1:5" x14ac:dyDescent="0.25">
      <c r="A759" t="s">
        <v>429</v>
      </c>
      <c r="B759" t="s">
        <v>162</v>
      </c>
      <c r="C759" t="s">
        <v>6</v>
      </c>
      <c r="D759" s="1">
        <v>3333333</v>
      </c>
      <c r="E759" s="1"/>
    </row>
    <row r="760" spans="1:5" x14ac:dyDescent="0.25">
      <c r="A760" t="s">
        <v>335</v>
      </c>
      <c r="B760" t="s">
        <v>206</v>
      </c>
      <c r="C760" t="s">
        <v>6</v>
      </c>
      <c r="D760" s="1">
        <v>2550000</v>
      </c>
      <c r="E760" s="1"/>
    </row>
    <row r="761" spans="1:5" x14ac:dyDescent="0.25">
      <c r="A761" t="s">
        <v>294</v>
      </c>
      <c r="B761" t="s">
        <v>206</v>
      </c>
      <c r="C761" t="s">
        <v>6</v>
      </c>
      <c r="D761" s="1">
        <v>2400000</v>
      </c>
      <c r="E761" s="1"/>
    </row>
    <row r="762" spans="1:5" x14ac:dyDescent="0.25">
      <c r="A762" t="s">
        <v>242</v>
      </c>
      <c r="B762" t="s">
        <v>188</v>
      </c>
      <c r="C762" t="s">
        <v>6</v>
      </c>
      <c r="D762" s="1">
        <v>2225000</v>
      </c>
      <c r="E762" s="1"/>
    </row>
    <row r="763" spans="1:5" x14ac:dyDescent="0.25">
      <c r="A763" t="s">
        <v>308</v>
      </c>
      <c r="B763" t="s">
        <v>206</v>
      </c>
      <c r="C763" t="s">
        <v>6</v>
      </c>
      <c r="D763" s="1">
        <v>1975000</v>
      </c>
      <c r="E763" s="1"/>
    </row>
    <row r="764" spans="1:5" x14ac:dyDescent="0.25">
      <c r="A764" t="s">
        <v>268</v>
      </c>
      <c r="B764" t="s">
        <v>209</v>
      </c>
      <c r="C764" t="s">
        <v>6</v>
      </c>
      <c r="D764" s="1">
        <v>1700000</v>
      </c>
      <c r="E764" s="1"/>
    </row>
    <row r="765" spans="1:5" x14ac:dyDescent="0.25">
      <c r="A765" t="s">
        <v>131</v>
      </c>
      <c r="B765" t="s">
        <v>197</v>
      </c>
      <c r="C765" t="s">
        <v>6</v>
      </c>
      <c r="D765" s="1">
        <v>1500000</v>
      </c>
      <c r="E765" s="1"/>
    </row>
    <row r="766" spans="1:5" x14ac:dyDescent="0.25">
      <c r="A766" t="s">
        <v>283</v>
      </c>
      <c r="B766" t="s">
        <v>171</v>
      </c>
      <c r="C766" t="s">
        <v>6</v>
      </c>
      <c r="D766" s="1">
        <v>1450000</v>
      </c>
      <c r="E766" s="1"/>
    </row>
    <row r="767" spans="1:5" x14ac:dyDescent="0.25">
      <c r="A767" t="s">
        <v>419</v>
      </c>
      <c r="B767" t="s">
        <v>197</v>
      </c>
      <c r="C767" t="s">
        <v>6</v>
      </c>
      <c r="D767" s="1">
        <v>1250000</v>
      </c>
      <c r="E767" s="1"/>
    </row>
    <row r="768" spans="1:5" x14ac:dyDescent="0.25">
      <c r="A768" t="s">
        <v>544</v>
      </c>
      <c r="B768" t="s">
        <v>192</v>
      </c>
      <c r="C768" t="s">
        <v>6</v>
      </c>
      <c r="D768" s="1">
        <v>1166666</v>
      </c>
      <c r="E768" s="1"/>
    </row>
    <row r="769" spans="1:5" x14ac:dyDescent="0.25">
      <c r="A769" t="s">
        <v>354</v>
      </c>
      <c r="B769" t="s">
        <v>162</v>
      </c>
      <c r="C769" t="s">
        <v>6</v>
      </c>
      <c r="D769" s="1">
        <v>1050000</v>
      </c>
      <c r="E769" s="1"/>
    </row>
    <row r="770" spans="1:5" x14ac:dyDescent="0.25">
      <c r="A770" t="s">
        <v>39</v>
      </c>
      <c r="B770" t="s">
        <v>190</v>
      </c>
      <c r="C770" t="s">
        <v>6</v>
      </c>
      <c r="D770" s="1">
        <v>1000000</v>
      </c>
      <c r="E770" s="1"/>
    </row>
    <row r="771" spans="1:5" x14ac:dyDescent="0.25">
      <c r="A771" t="s">
        <v>451</v>
      </c>
      <c r="B771" t="s">
        <v>195</v>
      </c>
      <c r="C771" t="s">
        <v>6</v>
      </c>
      <c r="D771" s="1">
        <v>950000</v>
      </c>
      <c r="E771" s="1"/>
    </row>
    <row r="772" spans="1:5" x14ac:dyDescent="0.25">
      <c r="A772" t="s">
        <v>430</v>
      </c>
      <c r="B772" t="s">
        <v>199</v>
      </c>
      <c r="C772" t="s">
        <v>6</v>
      </c>
      <c r="D772" s="1">
        <v>750000</v>
      </c>
      <c r="E772" s="1"/>
    </row>
    <row r="773" spans="1:5" x14ac:dyDescent="0.25">
      <c r="A773" t="s">
        <v>570</v>
      </c>
      <c r="B773" t="s">
        <v>195</v>
      </c>
      <c r="C773" t="s">
        <v>6</v>
      </c>
      <c r="D773" s="1">
        <v>657000</v>
      </c>
      <c r="E773" s="1"/>
    </row>
    <row r="774" spans="1:5" x14ac:dyDescent="0.25">
      <c r="A774" t="s">
        <v>641</v>
      </c>
      <c r="B774" t="s">
        <v>204</v>
      </c>
      <c r="C774" t="s">
        <v>6</v>
      </c>
      <c r="D774" s="1">
        <v>569500</v>
      </c>
      <c r="E774" s="1"/>
    </row>
    <row r="775" spans="1:5" x14ac:dyDescent="0.25">
      <c r="A775" t="s">
        <v>678</v>
      </c>
      <c r="B775" t="s">
        <v>189</v>
      </c>
      <c r="C775" t="s">
        <v>6</v>
      </c>
      <c r="D775" s="1">
        <v>560000</v>
      </c>
      <c r="E775" s="1"/>
    </row>
    <row r="776" spans="1:5" x14ac:dyDescent="0.25">
      <c r="A776" t="s">
        <v>697</v>
      </c>
      <c r="B776" t="s">
        <v>177</v>
      </c>
      <c r="C776" t="s">
        <v>6</v>
      </c>
      <c r="D776" s="1">
        <v>557900</v>
      </c>
      <c r="E776" s="1"/>
    </row>
    <row r="777" spans="1:5" x14ac:dyDescent="0.25">
      <c r="A777" t="s">
        <v>727</v>
      </c>
      <c r="B777" t="s">
        <v>199</v>
      </c>
      <c r="C777" t="s">
        <v>6</v>
      </c>
      <c r="D777" s="1">
        <v>555000</v>
      </c>
      <c r="E777" s="1"/>
    </row>
    <row r="778" spans="1:5" x14ac:dyDescent="0.25">
      <c r="A778" t="s">
        <v>741</v>
      </c>
      <c r="B778" t="s">
        <v>196</v>
      </c>
      <c r="C778" t="s">
        <v>6</v>
      </c>
      <c r="D778" s="1">
        <v>555000</v>
      </c>
      <c r="E778" s="1"/>
    </row>
    <row r="779" spans="1:5" x14ac:dyDescent="0.25">
      <c r="A779" t="s">
        <v>753</v>
      </c>
      <c r="B779" t="s">
        <v>201</v>
      </c>
      <c r="C779" t="s">
        <v>6</v>
      </c>
      <c r="D779" s="1">
        <v>553600</v>
      </c>
      <c r="E779" s="1"/>
    </row>
    <row r="780" spans="1:5" x14ac:dyDescent="0.25">
      <c r="A780" t="s">
        <v>764</v>
      </c>
      <c r="B780" t="s">
        <v>154</v>
      </c>
      <c r="C780" t="s">
        <v>6</v>
      </c>
      <c r="D780" s="1">
        <v>552500</v>
      </c>
      <c r="E780" s="1"/>
    </row>
    <row r="781" spans="1:5" x14ac:dyDescent="0.25">
      <c r="A781" t="s">
        <v>786</v>
      </c>
      <c r="B781" t="s">
        <v>209</v>
      </c>
      <c r="C781" t="s">
        <v>6</v>
      </c>
      <c r="D781" s="1">
        <v>550100</v>
      </c>
      <c r="E781" s="1"/>
    </row>
    <row r="782" spans="1:5" x14ac:dyDescent="0.25">
      <c r="A782" t="s">
        <v>815</v>
      </c>
      <c r="B782" t="s">
        <v>209</v>
      </c>
      <c r="C782" t="s">
        <v>6</v>
      </c>
      <c r="D782" s="1">
        <v>548500</v>
      </c>
      <c r="E782" s="1"/>
    </row>
    <row r="783" spans="1:5" x14ac:dyDescent="0.25">
      <c r="A783" t="s">
        <v>827</v>
      </c>
      <c r="B783" t="s">
        <v>171</v>
      </c>
      <c r="C783" t="s">
        <v>6</v>
      </c>
      <c r="D783" s="1">
        <v>547600</v>
      </c>
      <c r="E783" s="1"/>
    </row>
    <row r="784" spans="1:5" x14ac:dyDescent="0.25">
      <c r="A784" t="s">
        <v>842</v>
      </c>
      <c r="B784" t="s">
        <v>204</v>
      </c>
      <c r="C784" t="s">
        <v>6</v>
      </c>
      <c r="D784" s="1">
        <v>547125</v>
      </c>
      <c r="E784" s="1"/>
    </row>
    <row r="785" spans="1:5" x14ac:dyDescent="0.25">
      <c r="A785" t="s">
        <v>849</v>
      </c>
      <c r="B785" t="s">
        <v>154</v>
      </c>
      <c r="C785" t="s">
        <v>6</v>
      </c>
      <c r="D785" s="1">
        <v>546900</v>
      </c>
      <c r="E785" s="1"/>
    </row>
    <row r="786" spans="1:5" x14ac:dyDescent="0.25">
      <c r="A786" t="s">
        <v>77</v>
      </c>
      <c r="B786" t="s">
        <v>171</v>
      </c>
      <c r="C786" t="s">
        <v>3</v>
      </c>
      <c r="D786" s="1">
        <v>20000000</v>
      </c>
      <c r="E786" s="1"/>
    </row>
    <row r="787" spans="1:5" x14ac:dyDescent="0.25">
      <c r="A787" t="s">
        <v>381</v>
      </c>
      <c r="B787" t="s">
        <v>194</v>
      </c>
      <c r="C787" t="s">
        <v>3</v>
      </c>
      <c r="D787" s="1">
        <v>16000000</v>
      </c>
      <c r="E787" s="1"/>
    </row>
    <row r="788" spans="1:5" x14ac:dyDescent="0.25">
      <c r="A788" t="s">
        <v>166</v>
      </c>
      <c r="B788" t="s">
        <v>162</v>
      </c>
      <c r="C788" t="s">
        <v>3</v>
      </c>
      <c r="D788" s="1">
        <v>15333333</v>
      </c>
      <c r="E788" s="1"/>
    </row>
    <row r="789" spans="1:5" x14ac:dyDescent="0.25">
      <c r="A789" t="s">
        <v>239</v>
      </c>
      <c r="B789" t="s">
        <v>189</v>
      </c>
      <c r="C789" t="s">
        <v>3</v>
      </c>
      <c r="D789" s="1">
        <v>15200000</v>
      </c>
      <c r="E789" s="1"/>
    </row>
    <row r="790" spans="1:5" x14ac:dyDescent="0.25">
      <c r="A790" t="s">
        <v>222</v>
      </c>
      <c r="B790" t="s">
        <v>205</v>
      </c>
      <c r="C790" t="s">
        <v>3</v>
      </c>
      <c r="D790" s="1">
        <v>11000000</v>
      </c>
      <c r="E790" s="1"/>
    </row>
    <row r="791" spans="1:5" x14ac:dyDescent="0.25">
      <c r="A791" t="s">
        <v>322</v>
      </c>
      <c r="B791" t="s">
        <v>210</v>
      </c>
      <c r="C791" t="s">
        <v>3</v>
      </c>
      <c r="D791" s="1">
        <v>9800000</v>
      </c>
      <c r="E791" s="1"/>
    </row>
    <row r="792" spans="1:5" x14ac:dyDescent="0.25">
      <c r="A792" t="s">
        <v>284</v>
      </c>
      <c r="B792" t="s">
        <v>187</v>
      </c>
      <c r="C792" t="s">
        <v>3</v>
      </c>
      <c r="D792" s="1">
        <v>8250000</v>
      </c>
      <c r="E792" s="1"/>
    </row>
    <row r="793" spans="1:5" x14ac:dyDescent="0.25">
      <c r="A793" t="s">
        <v>466</v>
      </c>
      <c r="B793" t="s">
        <v>188</v>
      </c>
      <c r="C793" t="s">
        <v>3</v>
      </c>
      <c r="D793" s="1">
        <v>7050000</v>
      </c>
      <c r="E793" s="1"/>
    </row>
    <row r="794" spans="1:5" x14ac:dyDescent="0.25">
      <c r="A794" t="s">
        <v>297</v>
      </c>
      <c r="B794" t="s">
        <v>209</v>
      </c>
      <c r="C794" t="s">
        <v>3</v>
      </c>
      <c r="D794" s="1">
        <v>6825000</v>
      </c>
      <c r="E794" s="1"/>
    </row>
    <row r="795" spans="1:5" x14ac:dyDescent="0.25">
      <c r="A795" t="s">
        <v>337</v>
      </c>
      <c r="B795" t="s">
        <v>191</v>
      </c>
      <c r="C795" t="s">
        <v>3</v>
      </c>
      <c r="D795" s="1">
        <v>6750000</v>
      </c>
      <c r="E795" s="1"/>
    </row>
    <row r="796" spans="1:5" x14ac:dyDescent="0.25">
      <c r="A796" t="s">
        <v>342</v>
      </c>
      <c r="B796" t="s">
        <v>201</v>
      </c>
      <c r="C796" t="s">
        <v>3</v>
      </c>
      <c r="D796" s="1">
        <v>6275000</v>
      </c>
      <c r="E796" s="1"/>
    </row>
    <row r="797" spans="1:5" x14ac:dyDescent="0.25">
      <c r="A797" t="s">
        <v>218</v>
      </c>
      <c r="B797" t="s">
        <v>154</v>
      </c>
      <c r="C797" t="s">
        <v>3</v>
      </c>
      <c r="D797" s="1">
        <v>5900000</v>
      </c>
      <c r="E797" s="1"/>
    </row>
    <row r="798" spans="1:5" x14ac:dyDescent="0.25">
      <c r="A798" t="s">
        <v>290</v>
      </c>
      <c r="B798" t="s">
        <v>207</v>
      </c>
      <c r="C798" t="s">
        <v>3</v>
      </c>
      <c r="D798" s="1">
        <v>4850000</v>
      </c>
      <c r="E798" s="1"/>
    </row>
    <row r="799" spans="1:5" x14ac:dyDescent="0.25">
      <c r="A799" t="s">
        <v>258</v>
      </c>
      <c r="B799" t="s">
        <v>193</v>
      </c>
      <c r="C799" t="s">
        <v>3</v>
      </c>
      <c r="D799" s="1">
        <v>3400000</v>
      </c>
      <c r="E799" s="1"/>
    </row>
    <row r="800" spans="1:5" x14ac:dyDescent="0.25">
      <c r="A800" t="s">
        <v>500</v>
      </c>
      <c r="B800" t="s">
        <v>195</v>
      </c>
      <c r="C800" t="s">
        <v>3</v>
      </c>
      <c r="D800" s="1">
        <v>3200000</v>
      </c>
      <c r="E800" s="1"/>
    </row>
    <row r="801" spans="1:5" x14ac:dyDescent="0.25">
      <c r="A801" t="s">
        <v>384</v>
      </c>
      <c r="B801" t="s">
        <v>144</v>
      </c>
      <c r="C801" t="s">
        <v>3</v>
      </c>
      <c r="D801" s="1">
        <v>3125000</v>
      </c>
      <c r="E801" s="1"/>
    </row>
    <row r="802" spans="1:5" x14ac:dyDescent="0.25">
      <c r="A802" t="s">
        <v>100</v>
      </c>
      <c r="B802" t="s">
        <v>204</v>
      </c>
      <c r="C802" t="s">
        <v>3</v>
      </c>
      <c r="D802" s="1">
        <v>2500000</v>
      </c>
      <c r="E802" s="1"/>
    </row>
    <row r="803" spans="1:5" x14ac:dyDescent="0.25">
      <c r="A803" t="s">
        <v>520</v>
      </c>
      <c r="B803" t="s">
        <v>171</v>
      </c>
      <c r="C803" t="s">
        <v>3</v>
      </c>
      <c r="D803" s="1">
        <v>2000000</v>
      </c>
      <c r="E803" s="1"/>
    </row>
    <row r="804" spans="1:5" x14ac:dyDescent="0.25">
      <c r="A804" t="s">
        <v>123</v>
      </c>
      <c r="B804" t="s">
        <v>208</v>
      </c>
      <c r="C804" t="s">
        <v>3</v>
      </c>
      <c r="D804" s="1">
        <v>2000000</v>
      </c>
      <c r="E804" s="1"/>
    </row>
    <row r="805" spans="1:5" x14ac:dyDescent="0.25">
      <c r="A805" t="s">
        <v>530</v>
      </c>
      <c r="B805" t="s">
        <v>193</v>
      </c>
      <c r="C805" t="s">
        <v>3</v>
      </c>
      <c r="D805" s="1">
        <v>1600000</v>
      </c>
      <c r="E805" s="1"/>
    </row>
    <row r="806" spans="1:5" x14ac:dyDescent="0.25">
      <c r="A806" t="s">
        <v>535</v>
      </c>
      <c r="B806" t="s">
        <v>145</v>
      </c>
      <c r="C806" t="s">
        <v>3</v>
      </c>
      <c r="D806" s="1">
        <v>1500000</v>
      </c>
      <c r="E806" s="1"/>
    </row>
    <row r="807" spans="1:5" x14ac:dyDescent="0.25">
      <c r="A807" t="s">
        <v>410</v>
      </c>
      <c r="B807" t="s">
        <v>193</v>
      </c>
      <c r="C807" t="s">
        <v>3</v>
      </c>
      <c r="D807" s="1">
        <v>1275000</v>
      </c>
      <c r="E807" s="1"/>
    </row>
    <row r="808" spans="1:5" x14ac:dyDescent="0.25">
      <c r="A808" t="s">
        <v>542</v>
      </c>
      <c r="B808" t="s">
        <v>202</v>
      </c>
      <c r="C808" t="s">
        <v>3</v>
      </c>
      <c r="D808" s="1">
        <v>1180000</v>
      </c>
      <c r="E808" s="1"/>
    </row>
    <row r="809" spans="1:5" x14ac:dyDescent="0.25">
      <c r="A809" t="s">
        <v>225</v>
      </c>
      <c r="B809" t="s">
        <v>210</v>
      </c>
      <c r="C809" t="s">
        <v>3</v>
      </c>
      <c r="D809" s="1">
        <v>1050000</v>
      </c>
      <c r="E809" s="1"/>
    </row>
    <row r="810" spans="1:5" x14ac:dyDescent="0.25">
      <c r="A810" t="s">
        <v>557</v>
      </c>
      <c r="B810" t="s">
        <v>196</v>
      </c>
      <c r="C810" t="s">
        <v>3</v>
      </c>
      <c r="D810" s="1">
        <v>1000000</v>
      </c>
      <c r="E810" s="1"/>
    </row>
    <row r="811" spans="1:5" x14ac:dyDescent="0.25">
      <c r="A811" t="s">
        <v>559</v>
      </c>
      <c r="B811" t="s">
        <v>203</v>
      </c>
      <c r="C811" t="s">
        <v>3</v>
      </c>
      <c r="D811" s="1">
        <v>1000000</v>
      </c>
      <c r="E811" s="1"/>
    </row>
    <row r="812" spans="1:5" x14ac:dyDescent="0.25">
      <c r="A812" t="s">
        <v>560</v>
      </c>
      <c r="B812" t="s">
        <v>207</v>
      </c>
      <c r="C812" t="s">
        <v>3</v>
      </c>
      <c r="D812" s="1">
        <v>1000000</v>
      </c>
      <c r="E812" s="1"/>
    </row>
    <row r="813" spans="1:5" x14ac:dyDescent="0.25">
      <c r="A813" t="s">
        <v>561</v>
      </c>
      <c r="B813" t="s">
        <v>204</v>
      </c>
      <c r="C813" t="s">
        <v>3</v>
      </c>
      <c r="D813" s="1">
        <v>1000000</v>
      </c>
      <c r="E813" s="1"/>
    </row>
    <row r="814" spans="1:5" x14ac:dyDescent="0.25">
      <c r="A814" t="s">
        <v>577</v>
      </c>
      <c r="B814" t="s">
        <v>198</v>
      </c>
      <c r="C814" t="s">
        <v>3</v>
      </c>
      <c r="D814" s="1">
        <v>623200</v>
      </c>
      <c r="E814" s="1"/>
    </row>
    <row r="815" spans="1:5" x14ac:dyDescent="0.25">
      <c r="A815" t="s">
        <v>582</v>
      </c>
      <c r="B815" t="s">
        <v>187</v>
      </c>
      <c r="C815" t="s">
        <v>3</v>
      </c>
      <c r="D815" s="1">
        <v>615500</v>
      </c>
      <c r="E815" s="1"/>
    </row>
    <row r="816" spans="1:5" x14ac:dyDescent="0.25">
      <c r="A816" t="s">
        <v>587</v>
      </c>
      <c r="B816" t="s">
        <v>190</v>
      </c>
      <c r="C816" t="s">
        <v>3</v>
      </c>
      <c r="D816" s="1">
        <v>605000</v>
      </c>
      <c r="E816" s="1"/>
    </row>
    <row r="817" spans="1:5" x14ac:dyDescent="0.25">
      <c r="A817" t="s">
        <v>612</v>
      </c>
      <c r="B817" t="s">
        <v>177</v>
      </c>
      <c r="C817" t="s">
        <v>3</v>
      </c>
      <c r="D817" s="1">
        <v>577200</v>
      </c>
      <c r="E817" s="1"/>
    </row>
    <row r="818" spans="1:5" x14ac:dyDescent="0.25">
      <c r="A818" t="s">
        <v>251</v>
      </c>
      <c r="B818" t="s">
        <v>199</v>
      </c>
      <c r="C818" t="s">
        <v>3</v>
      </c>
      <c r="D818" s="1">
        <v>575000</v>
      </c>
      <c r="E818" s="1"/>
    </row>
    <row r="819" spans="1:5" x14ac:dyDescent="0.25">
      <c r="A819" t="s">
        <v>616</v>
      </c>
      <c r="B819" t="s">
        <v>207</v>
      </c>
      <c r="C819" t="s">
        <v>3</v>
      </c>
      <c r="D819" s="1">
        <v>575000</v>
      </c>
      <c r="E819" s="1"/>
    </row>
    <row r="820" spans="1:5" x14ac:dyDescent="0.25">
      <c r="A820" t="s">
        <v>637</v>
      </c>
      <c r="B820" t="s">
        <v>197</v>
      </c>
      <c r="C820" t="s">
        <v>3</v>
      </c>
      <c r="D820" s="1">
        <v>570000</v>
      </c>
      <c r="E820" s="1"/>
    </row>
    <row r="821" spans="1:5" x14ac:dyDescent="0.25">
      <c r="A821" t="s">
        <v>651</v>
      </c>
      <c r="B821" t="s">
        <v>199</v>
      </c>
      <c r="C821" t="s">
        <v>3</v>
      </c>
      <c r="D821" s="1">
        <v>565000</v>
      </c>
      <c r="E821" s="1"/>
    </row>
    <row r="822" spans="1:5" x14ac:dyDescent="0.25">
      <c r="A822" t="s">
        <v>667</v>
      </c>
      <c r="B822" t="s">
        <v>193</v>
      </c>
      <c r="C822" t="s">
        <v>3</v>
      </c>
      <c r="D822" s="1">
        <v>561500</v>
      </c>
      <c r="E822" s="1"/>
    </row>
    <row r="823" spans="1:5" x14ac:dyDescent="0.25">
      <c r="A823" t="s">
        <v>682</v>
      </c>
      <c r="B823" t="s">
        <v>206</v>
      </c>
      <c r="C823" t="s">
        <v>3</v>
      </c>
      <c r="D823" s="1">
        <v>559600</v>
      </c>
      <c r="E823" s="1"/>
    </row>
    <row r="824" spans="1:5" x14ac:dyDescent="0.25">
      <c r="A824" t="s">
        <v>739</v>
      </c>
      <c r="B824" t="s">
        <v>200</v>
      </c>
      <c r="C824" t="s">
        <v>3</v>
      </c>
      <c r="D824" s="1">
        <v>555000</v>
      </c>
      <c r="E824" s="1"/>
    </row>
    <row r="825" spans="1:5" x14ac:dyDescent="0.25">
      <c r="A825" t="s">
        <v>748</v>
      </c>
      <c r="B825" t="s">
        <v>188</v>
      </c>
      <c r="C825" t="s">
        <v>3</v>
      </c>
      <c r="D825" s="1">
        <v>554000</v>
      </c>
      <c r="E825" s="1"/>
    </row>
    <row r="826" spans="1:5" x14ac:dyDescent="0.25">
      <c r="A826" t="s">
        <v>793</v>
      </c>
      <c r="B826" t="s">
        <v>144</v>
      </c>
      <c r="C826" t="s">
        <v>3</v>
      </c>
      <c r="D826" s="1">
        <v>550000</v>
      </c>
      <c r="E826" s="1"/>
    </row>
    <row r="827" spans="1:5" x14ac:dyDescent="0.25">
      <c r="A827" t="s">
        <v>801</v>
      </c>
      <c r="B827" t="s">
        <v>200</v>
      </c>
      <c r="C827" t="s">
        <v>3</v>
      </c>
      <c r="D827" s="1">
        <v>550000</v>
      </c>
      <c r="E827" s="1"/>
    </row>
    <row r="828" spans="1:5" x14ac:dyDescent="0.25">
      <c r="A828" t="s">
        <v>813</v>
      </c>
      <c r="B828" t="s">
        <v>208</v>
      </c>
      <c r="C828" t="s">
        <v>3</v>
      </c>
      <c r="D828" s="1">
        <v>548940</v>
      </c>
      <c r="E828" s="1"/>
    </row>
    <row r="829" spans="1:5" x14ac:dyDescent="0.25">
      <c r="A829" t="s">
        <v>818</v>
      </c>
      <c r="B829" t="s">
        <v>154</v>
      </c>
      <c r="C829" t="s">
        <v>3</v>
      </c>
      <c r="D829" s="1">
        <v>548300</v>
      </c>
      <c r="E829" s="1"/>
    </row>
    <row r="830" spans="1:5" x14ac:dyDescent="0.25">
      <c r="A830" t="s">
        <v>826</v>
      </c>
      <c r="B830" t="s">
        <v>198</v>
      </c>
      <c r="C830" t="s">
        <v>3</v>
      </c>
      <c r="D830" s="1">
        <v>547800</v>
      </c>
      <c r="E830" s="1"/>
    </row>
    <row r="831" spans="1:5" x14ac:dyDescent="0.25">
      <c r="A831" t="s">
        <v>868</v>
      </c>
      <c r="B831" t="s">
        <v>192</v>
      </c>
      <c r="C831" t="s">
        <v>3</v>
      </c>
      <c r="D831" s="1">
        <v>545500</v>
      </c>
      <c r="E831" s="1"/>
    </row>
    <row r="832" spans="1:5" x14ac:dyDescent="0.25">
      <c r="A832" t="s">
        <v>888</v>
      </c>
      <c r="B832" t="s">
        <v>202</v>
      </c>
      <c r="C832" t="s">
        <v>3</v>
      </c>
      <c r="D832" s="1">
        <v>545000</v>
      </c>
      <c r="E832" s="1"/>
    </row>
    <row r="833" spans="1:5" x14ac:dyDescent="0.25">
      <c r="A833" t="s">
        <v>913</v>
      </c>
      <c r="B833" t="s">
        <v>145</v>
      </c>
      <c r="C833" t="s">
        <v>3</v>
      </c>
      <c r="D833" s="1">
        <v>545000</v>
      </c>
      <c r="E833" s="1"/>
    </row>
    <row r="834" spans="1:5" x14ac:dyDescent="0.25">
      <c r="A834" t="s">
        <v>346</v>
      </c>
      <c r="B834" t="s">
        <v>171</v>
      </c>
      <c r="C834" t="s">
        <v>0</v>
      </c>
      <c r="D834" s="1">
        <v>23000000</v>
      </c>
      <c r="E834" s="1"/>
    </row>
    <row r="835" spans="1:5" x14ac:dyDescent="0.25">
      <c r="A835" t="s">
        <v>26</v>
      </c>
      <c r="B835" t="s">
        <v>189</v>
      </c>
      <c r="C835" t="s">
        <v>0</v>
      </c>
      <c r="D835" s="1">
        <v>19600000</v>
      </c>
      <c r="E835" s="1"/>
    </row>
    <row r="836" spans="1:5" x14ac:dyDescent="0.25">
      <c r="A836" t="s">
        <v>122</v>
      </c>
      <c r="B836" t="s">
        <v>208</v>
      </c>
      <c r="C836" t="s">
        <v>0</v>
      </c>
      <c r="D836" s="1">
        <v>19399744</v>
      </c>
      <c r="E836" s="1"/>
    </row>
    <row r="837" spans="1:5" x14ac:dyDescent="0.25">
      <c r="A837" t="s">
        <v>371</v>
      </c>
      <c r="B837" t="s">
        <v>210</v>
      </c>
      <c r="C837" t="s">
        <v>0</v>
      </c>
      <c r="D837" s="1">
        <v>19000000</v>
      </c>
      <c r="E837" s="1"/>
    </row>
    <row r="838" spans="1:5" x14ac:dyDescent="0.25">
      <c r="A838" t="s">
        <v>163</v>
      </c>
      <c r="B838" t="s">
        <v>162</v>
      </c>
      <c r="C838" t="s">
        <v>0</v>
      </c>
      <c r="D838" s="1">
        <v>18000000</v>
      </c>
      <c r="E838" s="1"/>
    </row>
    <row r="839" spans="1:5" x14ac:dyDescent="0.25">
      <c r="A839" t="s">
        <v>412</v>
      </c>
      <c r="B839" t="s">
        <v>200</v>
      </c>
      <c r="C839" t="s">
        <v>0</v>
      </c>
      <c r="D839" s="1">
        <v>17750000</v>
      </c>
      <c r="E839" s="1"/>
    </row>
    <row r="840" spans="1:5" x14ac:dyDescent="0.25">
      <c r="A840" t="s">
        <v>158</v>
      </c>
      <c r="B840" t="s">
        <v>189</v>
      </c>
      <c r="C840" t="s">
        <v>0</v>
      </c>
      <c r="D840" s="1">
        <v>14500000</v>
      </c>
      <c r="E840" s="1"/>
    </row>
    <row r="841" spans="1:5" x14ac:dyDescent="0.25">
      <c r="A841" t="s">
        <v>48</v>
      </c>
      <c r="B841" t="s">
        <v>202</v>
      </c>
      <c r="C841" t="s">
        <v>0</v>
      </c>
      <c r="D841" s="1">
        <v>13500000</v>
      </c>
      <c r="E841" s="1"/>
    </row>
    <row r="842" spans="1:5" x14ac:dyDescent="0.25">
      <c r="A842" t="s">
        <v>132</v>
      </c>
      <c r="B842" t="s">
        <v>209</v>
      </c>
      <c r="C842" t="s">
        <v>0</v>
      </c>
      <c r="D842" s="1">
        <v>13000000</v>
      </c>
      <c r="E842" s="1"/>
    </row>
    <row r="843" spans="1:5" x14ac:dyDescent="0.25">
      <c r="A843" t="s">
        <v>478</v>
      </c>
      <c r="B843" t="s">
        <v>205</v>
      </c>
      <c r="C843" t="s">
        <v>0</v>
      </c>
      <c r="D843" s="1">
        <v>12666666</v>
      </c>
      <c r="E843" s="1"/>
    </row>
    <row r="844" spans="1:5" x14ac:dyDescent="0.25">
      <c r="A844" t="s">
        <v>227</v>
      </c>
      <c r="B844" t="s">
        <v>177</v>
      </c>
      <c r="C844" t="s">
        <v>0</v>
      </c>
      <c r="D844" s="1">
        <v>12300000</v>
      </c>
      <c r="E844" s="1"/>
    </row>
    <row r="845" spans="1:5" x14ac:dyDescent="0.25">
      <c r="A845" t="s">
        <v>356</v>
      </c>
      <c r="B845" t="s">
        <v>190</v>
      </c>
      <c r="C845" t="s">
        <v>0</v>
      </c>
      <c r="D845" s="1">
        <v>12000000</v>
      </c>
      <c r="E845" s="1"/>
    </row>
    <row r="846" spans="1:5" x14ac:dyDescent="0.25">
      <c r="A846" t="s">
        <v>482</v>
      </c>
      <c r="B846" t="s">
        <v>195</v>
      </c>
      <c r="C846" t="s">
        <v>0</v>
      </c>
      <c r="D846" s="1">
        <v>10850000</v>
      </c>
      <c r="E846" s="1"/>
    </row>
    <row r="847" spans="1:5" x14ac:dyDescent="0.25">
      <c r="A847" t="s">
        <v>323</v>
      </c>
      <c r="B847" t="s">
        <v>145</v>
      </c>
      <c r="C847" t="s">
        <v>0</v>
      </c>
      <c r="D847" s="1">
        <v>9166666</v>
      </c>
      <c r="E847" s="1"/>
    </row>
    <row r="848" spans="1:5" x14ac:dyDescent="0.25">
      <c r="A848" t="s">
        <v>449</v>
      </c>
      <c r="B848" t="s">
        <v>208</v>
      </c>
      <c r="C848" t="s">
        <v>0</v>
      </c>
      <c r="D848" s="1">
        <v>8000000</v>
      </c>
      <c r="E848" s="1"/>
    </row>
    <row r="849" spans="1:5" x14ac:dyDescent="0.25">
      <c r="A849" t="s">
        <v>404</v>
      </c>
      <c r="B849" t="s">
        <v>204</v>
      </c>
      <c r="C849" t="s">
        <v>0</v>
      </c>
      <c r="D849" s="1">
        <v>6500000</v>
      </c>
      <c r="E849" s="1"/>
    </row>
    <row r="850" spans="1:5" x14ac:dyDescent="0.25">
      <c r="A850" t="s">
        <v>151</v>
      </c>
      <c r="B850" t="s">
        <v>191</v>
      </c>
      <c r="C850" t="s">
        <v>0</v>
      </c>
      <c r="D850" s="1">
        <v>4500000</v>
      </c>
      <c r="E850" s="1"/>
    </row>
    <row r="851" spans="1:5" x14ac:dyDescent="0.25">
      <c r="A851" t="s">
        <v>314</v>
      </c>
      <c r="B851" t="s">
        <v>193</v>
      </c>
      <c r="C851" t="s">
        <v>0</v>
      </c>
      <c r="D851" s="1">
        <v>4275000</v>
      </c>
      <c r="E851" s="1"/>
    </row>
    <row r="852" spans="1:5" x14ac:dyDescent="0.25">
      <c r="A852" t="s">
        <v>468</v>
      </c>
      <c r="B852" t="s">
        <v>171</v>
      </c>
      <c r="C852" t="s">
        <v>0</v>
      </c>
      <c r="D852" s="1">
        <v>4125000</v>
      </c>
      <c r="E852" s="1"/>
    </row>
    <row r="853" spans="1:5" x14ac:dyDescent="0.25">
      <c r="A853" t="s">
        <v>448</v>
      </c>
      <c r="B853" t="s">
        <v>194</v>
      </c>
      <c r="C853" t="s">
        <v>0</v>
      </c>
      <c r="D853" s="1">
        <v>3350000</v>
      </c>
      <c r="E853" s="1"/>
    </row>
    <row r="854" spans="1:5" x14ac:dyDescent="0.25">
      <c r="A854" t="s">
        <v>502</v>
      </c>
      <c r="B854" t="s">
        <v>191</v>
      </c>
      <c r="C854" t="s">
        <v>0</v>
      </c>
      <c r="D854" s="1">
        <v>3062500</v>
      </c>
      <c r="E854" s="1"/>
    </row>
    <row r="855" spans="1:5" x14ac:dyDescent="0.25">
      <c r="A855" t="s">
        <v>506</v>
      </c>
      <c r="B855" t="s">
        <v>192</v>
      </c>
      <c r="C855" t="s">
        <v>0</v>
      </c>
      <c r="D855" s="1">
        <v>2950000</v>
      </c>
      <c r="E855" s="1"/>
    </row>
    <row r="856" spans="1:5" x14ac:dyDescent="0.25">
      <c r="A856" t="s">
        <v>507</v>
      </c>
      <c r="B856" t="s">
        <v>197</v>
      </c>
      <c r="C856" t="s">
        <v>0</v>
      </c>
      <c r="D856" s="1">
        <v>2916666</v>
      </c>
      <c r="E856" s="1"/>
    </row>
    <row r="857" spans="1:5" x14ac:dyDescent="0.25">
      <c r="A857" t="s">
        <v>345</v>
      </c>
      <c r="B857" t="s">
        <v>198</v>
      </c>
      <c r="C857" t="s">
        <v>0</v>
      </c>
      <c r="D857" s="1">
        <v>2828600</v>
      </c>
      <c r="E857" s="1"/>
    </row>
    <row r="858" spans="1:5" x14ac:dyDescent="0.25">
      <c r="A858" t="s">
        <v>516</v>
      </c>
      <c r="B858" t="s">
        <v>196</v>
      </c>
      <c r="C858" t="s">
        <v>0</v>
      </c>
      <c r="D858" s="1">
        <v>2350000</v>
      </c>
      <c r="E858" s="1"/>
    </row>
    <row r="859" spans="1:5" x14ac:dyDescent="0.25">
      <c r="A859" t="s">
        <v>393</v>
      </c>
      <c r="B859" t="s">
        <v>154</v>
      </c>
      <c r="C859" t="s">
        <v>0</v>
      </c>
      <c r="D859" s="1">
        <v>930000</v>
      </c>
      <c r="E859" s="1"/>
    </row>
    <row r="860" spans="1:5" x14ac:dyDescent="0.25">
      <c r="A860" t="s">
        <v>572</v>
      </c>
      <c r="B860" t="s">
        <v>201</v>
      </c>
      <c r="C860" t="s">
        <v>0</v>
      </c>
      <c r="D860" s="1">
        <v>650000</v>
      </c>
      <c r="E860" s="1"/>
    </row>
    <row r="861" spans="1:5" x14ac:dyDescent="0.25">
      <c r="A861" t="s">
        <v>579</v>
      </c>
      <c r="B861" t="s">
        <v>187</v>
      </c>
      <c r="C861" t="s">
        <v>0</v>
      </c>
      <c r="D861" s="1">
        <v>621900</v>
      </c>
      <c r="E861" s="1"/>
    </row>
    <row r="862" spans="1:5" x14ac:dyDescent="0.25">
      <c r="A862" t="s">
        <v>593</v>
      </c>
      <c r="B862" t="s">
        <v>207</v>
      </c>
      <c r="C862" t="s">
        <v>0</v>
      </c>
      <c r="D862" s="1">
        <v>602500</v>
      </c>
      <c r="E862" s="1"/>
    </row>
    <row r="863" spans="1:5" x14ac:dyDescent="0.25">
      <c r="A863" t="s">
        <v>597</v>
      </c>
      <c r="B863" t="s">
        <v>203</v>
      </c>
      <c r="C863" t="s">
        <v>0</v>
      </c>
      <c r="D863" s="1">
        <v>599000</v>
      </c>
      <c r="E863" s="1"/>
    </row>
    <row r="864" spans="1:5" x14ac:dyDescent="0.25">
      <c r="A864" t="s">
        <v>622</v>
      </c>
      <c r="B864" t="s">
        <v>204</v>
      </c>
      <c r="C864" t="s">
        <v>0</v>
      </c>
      <c r="D864" s="1">
        <v>573500</v>
      </c>
      <c r="E864" s="1"/>
    </row>
    <row r="865" spans="1:5" x14ac:dyDescent="0.25">
      <c r="A865" t="s">
        <v>639</v>
      </c>
      <c r="B865" t="s">
        <v>145</v>
      </c>
      <c r="C865" t="s">
        <v>0</v>
      </c>
      <c r="D865" s="1">
        <v>569600</v>
      </c>
      <c r="E865" s="1"/>
    </row>
    <row r="866" spans="1:5" x14ac:dyDescent="0.25">
      <c r="A866" t="s">
        <v>646</v>
      </c>
      <c r="B866" t="s">
        <v>206</v>
      </c>
      <c r="C866" t="s">
        <v>0</v>
      </c>
      <c r="D866" s="1">
        <v>567400</v>
      </c>
      <c r="E866" s="1"/>
    </row>
    <row r="867" spans="1:5" x14ac:dyDescent="0.25">
      <c r="A867" t="s">
        <v>656</v>
      </c>
      <c r="B867" t="s">
        <v>196</v>
      </c>
      <c r="C867" t="s">
        <v>0</v>
      </c>
      <c r="D867" s="1">
        <v>565000</v>
      </c>
      <c r="E867" s="1"/>
    </row>
    <row r="868" spans="1:5" x14ac:dyDescent="0.25">
      <c r="A868" t="s">
        <v>658</v>
      </c>
      <c r="B868" t="s">
        <v>188</v>
      </c>
      <c r="C868" t="s">
        <v>0</v>
      </c>
      <c r="D868" s="1">
        <v>564500</v>
      </c>
      <c r="E868" s="1"/>
    </row>
    <row r="869" spans="1:5" x14ac:dyDescent="0.25">
      <c r="A869" t="s">
        <v>681</v>
      </c>
      <c r="B869" t="s">
        <v>202</v>
      </c>
      <c r="C869" t="s">
        <v>0</v>
      </c>
      <c r="D869" s="1">
        <v>560000</v>
      </c>
      <c r="E869" s="1"/>
    </row>
    <row r="870" spans="1:5" x14ac:dyDescent="0.25">
      <c r="A870" t="s">
        <v>722</v>
      </c>
      <c r="B870" t="s">
        <v>199</v>
      </c>
      <c r="C870" t="s">
        <v>0</v>
      </c>
      <c r="D870" s="1">
        <v>555000</v>
      </c>
      <c r="E870" s="1"/>
    </row>
    <row r="871" spans="1:5" x14ac:dyDescent="0.25">
      <c r="A871" t="s">
        <v>728</v>
      </c>
      <c r="B871" t="s">
        <v>208</v>
      </c>
      <c r="C871" t="s">
        <v>0</v>
      </c>
      <c r="D871" s="1">
        <v>555000</v>
      </c>
      <c r="E871" s="1"/>
    </row>
    <row r="872" spans="1:5" x14ac:dyDescent="0.25">
      <c r="A872" t="s">
        <v>787</v>
      </c>
      <c r="B872" t="s">
        <v>203</v>
      </c>
      <c r="C872" t="s">
        <v>0</v>
      </c>
      <c r="D872" s="1">
        <v>550100</v>
      </c>
      <c r="E872" s="1"/>
    </row>
    <row r="873" spans="1:5" x14ac:dyDescent="0.25">
      <c r="A873" t="s">
        <v>794</v>
      </c>
      <c r="B873" t="s">
        <v>191</v>
      </c>
      <c r="C873" t="s">
        <v>0</v>
      </c>
      <c r="D873" s="1">
        <v>550000</v>
      </c>
      <c r="E873" s="1"/>
    </row>
    <row r="874" spans="1:5" x14ac:dyDescent="0.25">
      <c r="A874" t="s">
        <v>816</v>
      </c>
      <c r="B874" t="s">
        <v>209</v>
      </c>
      <c r="C874" t="s">
        <v>0</v>
      </c>
      <c r="D874" s="1">
        <v>548500</v>
      </c>
      <c r="E874" s="1"/>
    </row>
    <row r="875" spans="1:5" x14ac:dyDescent="0.25">
      <c r="A875" t="s">
        <v>819</v>
      </c>
      <c r="B875" t="s">
        <v>198</v>
      </c>
      <c r="C875" t="s">
        <v>0</v>
      </c>
      <c r="D875" s="1">
        <v>548300</v>
      </c>
      <c r="E875" s="1"/>
    </row>
    <row r="876" spans="1:5" x14ac:dyDescent="0.25">
      <c r="A876" t="s">
        <v>820</v>
      </c>
      <c r="B876" t="s">
        <v>201</v>
      </c>
      <c r="C876" t="s">
        <v>0</v>
      </c>
      <c r="D876" s="1">
        <v>548300</v>
      </c>
      <c r="E876" s="1"/>
    </row>
    <row r="877" spans="1:5" x14ac:dyDescent="0.25">
      <c r="A877" t="s">
        <v>836</v>
      </c>
      <c r="B877" t="s">
        <v>144</v>
      </c>
      <c r="C877" t="s">
        <v>0</v>
      </c>
      <c r="D877" s="1">
        <v>547500</v>
      </c>
      <c r="E877" s="1"/>
    </row>
    <row r="878" spans="1:5" x14ac:dyDescent="0.25">
      <c r="A878" t="s">
        <v>876</v>
      </c>
      <c r="B878" t="s">
        <v>202</v>
      </c>
      <c r="C878" t="s">
        <v>0</v>
      </c>
      <c r="D878" s="1">
        <v>545000</v>
      </c>
      <c r="E878" s="1"/>
    </row>
    <row r="880" spans="1:5" x14ac:dyDescent="0.25">
      <c r="C880" t="s">
        <v>971</v>
      </c>
      <c r="D880" s="1">
        <f>COUNT(D2:D878)</f>
        <v>877</v>
      </c>
    </row>
  </sheetData>
  <autoFilter ref="A1:D878" xr:uid="{7C2C7DDA-C171-4DF4-ADA8-2C55F3983F29}">
    <sortState xmlns:xlrd2="http://schemas.microsoft.com/office/spreadsheetml/2017/richdata2" ref="A2:D880">
      <sortCondition ref="C1:C878"/>
    </sortState>
  </autoFilter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76438-3CC8-48D0-9630-D5CCEA27C8B1}">
  <sheetPr>
    <pageSetUpPr fitToPage="1"/>
  </sheetPr>
  <dimension ref="A1:N32"/>
  <sheetViews>
    <sheetView zoomScale="80" zoomScaleNormal="80" workbookViewId="0">
      <selection activeCell="E29" sqref="E29"/>
    </sheetView>
  </sheetViews>
  <sheetFormatPr defaultRowHeight="15" x14ac:dyDescent="0.25"/>
  <cols>
    <col min="2" max="2" width="26.5703125" bestFit="1" customWidth="1"/>
    <col min="3" max="3" width="20.7109375" bestFit="1" customWidth="1"/>
    <col min="4" max="4" width="23.28515625" customWidth="1"/>
    <col min="5" max="5" width="47.140625" bestFit="1" customWidth="1"/>
    <col min="6" max="6" width="14.28515625" bestFit="1" customWidth="1"/>
    <col min="7" max="7" width="13.5703125" bestFit="1" customWidth="1"/>
    <col min="8" max="9" width="15.140625" bestFit="1" customWidth="1"/>
    <col min="10" max="10" width="26.140625" bestFit="1" customWidth="1"/>
    <col min="11" max="11" width="25.42578125" bestFit="1" customWidth="1"/>
    <col min="12" max="12" width="22.5703125" bestFit="1" customWidth="1"/>
    <col min="13" max="13" width="22.7109375" bestFit="1" customWidth="1"/>
    <col min="14" max="14" width="8.5703125" bestFit="1" customWidth="1"/>
  </cols>
  <sheetData>
    <row r="1" spans="1:14" x14ac:dyDescent="0.25">
      <c r="A1" s="4" t="s">
        <v>918</v>
      </c>
      <c r="D1" s="4" t="s">
        <v>919</v>
      </c>
      <c r="G1" s="4" t="s">
        <v>920</v>
      </c>
    </row>
    <row r="2" spans="1:14" x14ac:dyDescent="0.25">
      <c r="A2" t="s">
        <v>921</v>
      </c>
      <c r="B2" s="1">
        <f>AVERAGE('Salaries 2018'!D2:D878)</f>
        <v>4512768.3295324976</v>
      </c>
      <c r="D2" t="s">
        <v>922</v>
      </c>
      <c r="E2" s="1"/>
      <c r="H2" s="2" t="s">
        <v>923</v>
      </c>
      <c r="I2" s="2" t="s">
        <v>924</v>
      </c>
      <c r="J2" s="2" t="s">
        <v>925</v>
      </c>
      <c r="K2" s="2" t="s">
        <v>926</v>
      </c>
      <c r="L2" s="2" t="s">
        <v>927</v>
      </c>
      <c r="M2" s="2" t="s">
        <v>928</v>
      </c>
      <c r="N2" s="2" t="s">
        <v>929</v>
      </c>
    </row>
    <row r="3" spans="1:14" x14ac:dyDescent="0.25">
      <c r="A3" t="s">
        <v>930</v>
      </c>
      <c r="B3" s="1">
        <f>MEDIAN('Salaries 2018'!D2:D878)</f>
        <v>1450000</v>
      </c>
      <c r="C3" s="2" t="s">
        <v>931</v>
      </c>
      <c r="D3" t="s">
        <v>932</v>
      </c>
      <c r="E3" s="1"/>
      <c r="G3" t="s">
        <v>933</v>
      </c>
      <c r="H3" s="1"/>
      <c r="I3" s="1"/>
      <c r="L3" s="5"/>
      <c r="M3" s="5"/>
      <c r="N3" s="6"/>
    </row>
    <row r="4" spans="1:14" x14ac:dyDescent="0.25">
      <c r="A4" t="s">
        <v>934</v>
      </c>
      <c r="B4" s="1">
        <f>MODE('Salaries 2018'!D2:D878)</f>
        <v>545000</v>
      </c>
      <c r="C4">
        <f>COUNTIF('Salaries 2018'!D2:D878,'Summary Measures Salaries 2018'!B4)</f>
        <v>44</v>
      </c>
      <c r="D4" t="s">
        <v>935</v>
      </c>
      <c r="E4" s="7"/>
      <c r="G4" t="s">
        <v>936</v>
      </c>
      <c r="H4" s="1"/>
      <c r="I4" s="1"/>
      <c r="L4" s="5"/>
      <c r="M4" s="5"/>
      <c r="N4" s="6"/>
    </row>
    <row r="5" spans="1:14" x14ac:dyDescent="0.25">
      <c r="D5" t="s">
        <v>937</v>
      </c>
      <c r="E5" s="1"/>
      <c r="F5" s="8"/>
      <c r="G5" t="s">
        <v>938</v>
      </c>
      <c r="H5" s="1"/>
      <c r="I5" s="1"/>
      <c r="L5" s="5"/>
      <c r="M5" s="5"/>
      <c r="N5" s="6"/>
    </row>
    <row r="6" spans="1:14" x14ac:dyDescent="0.25">
      <c r="A6" s="4" t="s">
        <v>939</v>
      </c>
      <c r="D6" t="s">
        <v>940</v>
      </c>
      <c r="E6" s="1"/>
    </row>
    <row r="7" spans="1:14" x14ac:dyDescent="0.25">
      <c r="A7" t="s">
        <v>941</v>
      </c>
      <c r="B7" s="1">
        <f>MIN('Salaries 2018'!D2:D878)</f>
        <v>545000</v>
      </c>
      <c r="E7" s="9"/>
    </row>
    <row r="8" spans="1:14" x14ac:dyDescent="0.25">
      <c r="A8" t="s">
        <v>942</v>
      </c>
      <c r="B8" s="1">
        <f>MAX('Salaries 2018'!D2:D878)</f>
        <v>34083333</v>
      </c>
      <c r="D8" s="4"/>
      <c r="G8" s="10"/>
    </row>
    <row r="9" spans="1:14" x14ac:dyDescent="0.25">
      <c r="A9" t="s">
        <v>943</v>
      </c>
      <c r="B9" s="1">
        <f>QUARTILE('Salaries 2018'!D2:D878,1)</f>
        <v>557471</v>
      </c>
      <c r="C9">
        <v>1</v>
      </c>
      <c r="E9" s="11"/>
    </row>
    <row r="10" spans="1:14" x14ac:dyDescent="0.25">
      <c r="A10" t="s">
        <v>944</v>
      </c>
      <c r="B10" s="1">
        <f>QUARTILE('Salaries 2018'!D2:D878,2)</f>
        <v>1450000</v>
      </c>
      <c r="C10">
        <v>2</v>
      </c>
      <c r="E10" s="11"/>
    </row>
    <row r="11" spans="1:14" x14ac:dyDescent="0.25">
      <c r="A11" t="s">
        <v>945</v>
      </c>
      <c r="B11" s="1">
        <f>QUARTILE('Salaries 2018'!D2:D878,3)</f>
        <v>6000000</v>
      </c>
      <c r="C11">
        <v>3</v>
      </c>
    </row>
    <row r="12" spans="1:14" x14ac:dyDescent="0.25">
      <c r="A12" t="s">
        <v>946</v>
      </c>
      <c r="B12" s="1">
        <f>QUARTILE('Salaries 2018'!D2:D878,4)</f>
        <v>34083333</v>
      </c>
      <c r="C12">
        <v>4</v>
      </c>
    </row>
    <row r="13" spans="1:14" x14ac:dyDescent="0.25">
      <c r="A13" t="s">
        <v>947</v>
      </c>
      <c r="B13" s="1">
        <f>PERCENTILE('Salaries 2018'!D2:D878,C13)</f>
        <v>545000</v>
      </c>
      <c r="C13" s="12">
        <v>0.01</v>
      </c>
      <c r="D13" s="4" t="s">
        <v>948</v>
      </c>
    </row>
    <row r="14" spans="1:14" x14ac:dyDescent="0.25">
      <c r="A14" t="s">
        <v>949</v>
      </c>
      <c r="B14" s="1">
        <f>PERCENTILE('Salaries 2018'!D$2:D$878,C14)</f>
        <v>545320</v>
      </c>
      <c r="C14" s="12">
        <v>0.05</v>
      </c>
      <c r="D14" s="2" t="s">
        <v>950</v>
      </c>
      <c r="E14" s="2" t="s">
        <v>951</v>
      </c>
    </row>
    <row r="15" spans="1:14" x14ac:dyDescent="0.25">
      <c r="A15" t="s">
        <v>952</v>
      </c>
      <c r="B15" s="1">
        <f>PERCENTILE('Salaries 2018'!D$2:D$878,C15)</f>
        <v>547560</v>
      </c>
      <c r="C15" s="12">
        <v>0.1</v>
      </c>
      <c r="D15" s="1">
        <v>1000000</v>
      </c>
      <c r="E15" s="13">
        <f>COUNTIF('Salaries 2018'!$D$2:$D$878,"&lt;="&amp;'Summary Measures Salaries 2018'!D15)/'Salaries 2018'!$D$880</f>
        <v>0.45381984036488027</v>
      </c>
      <c r="G15" s="1"/>
    </row>
    <row r="16" spans="1:14" x14ac:dyDescent="0.25">
      <c r="A16" t="s">
        <v>953</v>
      </c>
      <c r="B16" s="1">
        <f>PERCENTILE('Salaries 2018'!D$2:D$878,C16)</f>
        <v>554640</v>
      </c>
      <c r="C16" s="12">
        <v>0.2</v>
      </c>
      <c r="D16" s="1">
        <v>1500000</v>
      </c>
      <c r="E16" s="13">
        <f>COUNTIF('Salaries 2018'!D$2:D$878,"&lt;="&amp;'Summary Measures Salaries 2018'!D16)/'Salaries 2018'!D$880</f>
        <v>0.51197263397947546</v>
      </c>
    </row>
    <row r="17" spans="1:5" x14ac:dyDescent="0.25">
      <c r="A17" t="s">
        <v>954</v>
      </c>
      <c r="B17" s="1">
        <f>PERCENTILE('Salaries 2018'!D$2:D$878,C17)</f>
        <v>1450000</v>
      </c>
      <c r="C17" s="12">
        <v>0.5</v>
      </c>
      <c r="D17" s="1">
        <v>2000000</v>
      </c>
      <c r="E17" s="13">
        <f>COUNTIF('Salaries 2018'!D$2:D$878,"&lt;="&amp;'Summary Measures Salaries 2018'!D17)/'Salaries 2018'!D$880</f>
        <v>0.55530216647662489</v>
      </c>
    </row>
    <row r="18" spans="1:5" x14ac:dyDescent="0.25">
      <c r="A18" t="s">
        <v>955</v>
      </c>
      <c r="B18" s="1">
        <f>PERCENTILE('Salaries 2018'!D$2:D$878,C18)</f>
        <v>7733333.400000006</v>
      </c>
      <c r="C18" s="12">
        <v>0.8</v>
      </c>
      <c r="D18" s="1">
        <v>2500000</v>
      </c>
      <c r="E18" s="13">
        <f>COUNTIF('Salaries 2018'!D$2:D$878,"&lt;="&amp;'Summary Measures Salaries 2018'!D18)/'Salaries 2018'!D$880</f>
        <v>0.59293044469783351</v>
      </c>
    </row>
    <row r="19" spans="1:5" x14ac:dyDescent="0.25">
      <c r="A19" t="s">
        <v>956</v>
      </c>
      <c r="B19" s="1">
        <f>PERCENTILE('Salaries 2018'!D$2:D$878,C19)</f>
        <v>13049999.999999996</v>
      </c>
      <c r="C19" s="12">
        <v>0.9</v>
      </c>
      <c r="D19" s="1">
        <v>3000000</v>
      </c>
      <c r="E19" s="13">
        <f>COUNTIF('Salaries 2018'!D$2:D$878,"&lt;="&amp;'Summary Measures Salaries 2018'!D19)/'Salaries 2018'!D$880</f>
        <v>0.62941847206385404</v>
      </c>
    </row>
    <row r="20" spans="1:5" x14ac:dyDescent="0.25">
      <c r="A20" t="s">
        <v>957</v>
      </c>
      <c r="B20" s="1">
        <f>PERCENTILE('Salaries 2018'!D$2:D$878,C20)</f>
        <v>19519999.999999993</v>
      </c>
      <c r="C20" s="12">
        <v>0.95</v>
      </c>
    </row>
    <row r="21" spans="1:5" x14ac:dyDescent="0.25">
      <c r="A21" t="s">
        <v>958</v>
      </c>
      <c r="B21" s="1">
        <f>PERCENTILE('Salaries 2018'!D$2:D$878,C21)</f>
        <v>27120000.000000004</v>
      </c>
      <c r="C21" s="12">
        <v>0.99</v>
      </c>
    </row>
    <row r="32" spans="1:5" x14ac:dyDescent="0.25">
      <c r="B32" s="1"/>
    </row>
  </sheetData>
  <printOptions headings="1" gridLines="1"/>
  <pageMargins left="0.7" right="0.7" top="0.75" bottom="0.75" header="0.3" footer="0.3"/>
  <pageSetup scale="41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C977-1A00-452A-9D6C-DFBCCE05DA50}">
  <dimension ref="B3:J13"/>
  <sheetViews>
    <sheetView zoomScaleNormal="100" workbookViewId="0">
      <selection activeCell="H23" sqref="H23"/>
    </sheetView>
  </sheetViews>
  <sheetFormatPr defaultRowHeight="15" x14ac:dyDescent="0.25"/>
  <cols>
    <col min="2" max="2" width="14.5703125" bestFit="1" customWidth="1"/>
    <col min="3" max="3" width="15.28515625" bestFit="1" customWidth="1"/>
    <col min="4" max="4" width="16.7109375" bestFit="1" customWidth="1"/>
    <col min="5" max="5" width="15.5703125" customWidth="1"/>
    <col min="6" max="7" width="15.28515625" bestFit="1" customWidth="1"/>
    <col min="8" max="8" width="16" bestFit="1" customWidth="1"/>
    <col min="9" max="10" width="15.28515625" bestFit="1" customWidth="1"/>
  </cols>
  <sheetData>
    <row r="3" spans="2:10" x14ac:dyDescent="0.25">
      <c r="B3" t="s">
        <v>184</v>
      </c>
      <c r="C3" t="s">
        <v>4</v>
      </c>
      <c r="D3" t="s">
        <v>16</v>
      </c>
      <c r="E3" t="s">
        <v>2</v>
      </c>
      <c r="F3" t="s">
        <v>916</v>
      </c>
      <c r="G3" t="s">
        <v>917</v>
      </c>
      <c r="H3" t="s">
        <v>6</v>
      </c>
      <c r="I3" t="s">
        <v>3</v>
      </c>
      <c r="J3" t="s">
        <v>0</v>
      </c>
    </row>
    <row r="4" spans="2:10" x14ac:dyDescent="0.25">
      <c r="B4" t="s">
        <v>921</v>
      </c>
      <c r="C4" s="14">
        <f>AVERAGEIF('Salaries 2018'!$C$2:$C$878,'Summary by Position'!C3,'Salaries 2018'!$D$2:$D$878)</f>
        <v>3511360.0273972601</v>
      </c>
      <c r="D4" s="14">
        <f>AVERAGEIF('Salaries 2018'!$C$2:$C$878,'Summary by Position'!D3,'Salaries 2018'!$D$2:$D$878)</f>
        <v>12460182.5</v>
      </c>
      <c r="E4" s="14">
        <f>AVERAGEIF('Salaries 2018'!$C$2:$C$878,'Summary by Position'!E3,'Salaries 2018'!$D$2:$D$878)</f>
        <v>8737150.7959183678</v>
      </c>
      <c r="F4" s="14">
        <f>AVERAGEIF('Salaries 2018'!$C$2:$C$878,'Summary by Position'!F3,'Salaries 2018'!$D$2:$D$878)</f>
        <v>5130183.0958904112</v>
      </c>
      <c r="G4" s="14">
        <f>AVERAGEIF('Salaries 2018'!$C$2:$C$878,'Summary by Position'!G3,'Salaries 2018'!$D$2:$D$878)</f>
        <v>3829217.8633405641</v>
      </c>
      <c r="H4" s="14">
        <f>AVERAGEIF('Salaries 2018'!$C$2:$C$878,'Summary by Position'!H3,'Salaries 2018'!$D$2:$D$878)</f>
        <v>4928348.5102040814</v>
      </c>
      <c r="I4" s="14">
        <f>AVERAGEIF('Salaries 2018'!$C$2:$C$878,'Summary by Position'!I3,'Salaries 2018'!$D$2:$D$878)</f>
        <v>3570414.0208333335</v>
      </c>
      <c r="J4" s="14">
        <f>AVERAGEIF('Salaries 2018'!$C$2:$C$878,'Summary by Position'!J3,'Salaries 2018'!$D$2:$D$878)</f>
        <v>6029820.9333333336</v>
      </c>
    </row>
    <row r="5" spans="2:10" x14ac:dyDescent="0.25">
      <c r="B5" t="s">
        <v>930</v>
      </c>
      <c r="C5" s="14" cm="1">
        <f t="array" ref="C5">MEDIAN(IF('Salaries 2018'!$C$2:$C$878='Summary by Position'!C3,'Salaries 2018'!$D$2:$D$878))</f>
        <v>1250000</v>
      </c>
      <c r="D5" s="14" cm="1">
        <f t="array" ref="D5">MEDIAN(IF('Salaries 2018'!$C$2:$C$878='Summary by Position'!D3,'Salaries 2018'!$D$2:$D$878))</f>
        <v>13262214</v>
      </c>
      <c r="E5" s="14" cm="1">
        <f t="array" ref="E5">MEDIAN(IF('Salaries 2018'!$C$2:$C$878='Summary by Position'!E3,'Salaries 2018'!$D$2:$D$878))</f>
        <v>5333333</v>
      </c>
      <c r="F5" s="14" cm="1">
        <f t="array" ref="F5">MEDIAN(IF('Salaries 2018'!$C$2:$C$878='Summary by Position'!F3,'Salaries 2018'!$D$2:$D$878))</f>
        <v>1675000</v>
      </c>
      <c r="G5" s="14" cm="1">
        <f t="array" ref="G5">MEDIAN(IF('Salaries 2018'!$C$2:$C$878='Summary by Position'!G3,'Salaries 2018'!$D$2:$D$878))</f>
        <v>1100000</v>
      </c>
      <c r="H5" s="14" cm="1">
        <f t="array" ref="H5">MEDIAN(IF('Salaries 2018'!$C$2:$C$878='Summary by Position'!H3,'Salaries 2018'!$D$2:$D$878))</f>
        <v>2400000</v>
      </c>
      <c r="I5" s="14" cm="1">
        <f t="array" ref="I5">MEDIAN(IF('Salaries 2018'!$C$2:$C$878='Summary by Position'!I3,'Salaries 2018'!$D$2:$D$878))</f>
        <v>1025000</v>
      </c>
      <c r="J5" s="14" cm="1">
        <f t="array" ref="J5">MEDIAN(IF('Salaries 2018'!$C$2:$C$878='Summary by Position'!J3,'Salaries 2018'!$D$2:$D$878))</f>
        <v>2916666</v>
      </c>
    </row>
    <row r="6" spans="2:10" x14ac:dyDescent="0.25">
      <c r="B6" t="s">
        <v>941</v>
      </c>
      <c r="C6" s="14" cm="1">
        <f t="array" ref="C6">MIN(IF('Salaries 2018'!$C$2:$C$878='Summary by Position'!C3,'Salaries 2018'!$D$2:$D$878))</f>
        <v>545000</v>
      </c>
      <c r="D6" s="14" cm="1">
        <f t="array" ref="D6">MIN(IF('Salaries 2018'!$C$2:$C$878='Summary by Position'!D3,'Salaries 2018'!$D$2:$D$878))</f>
        <v>570000</v>
      </c>
      <c r="E6" s="14" cm="1">
        <f t="array" ref="E6">MIN(IF('Salaries 2018'!$C$2:$C$878='Summary by Position'!E3,'Salaries 2018'!$D$2:$D$878))</f>
        <v>545000</v>
      </c>
      <c r="F6" s="14" cm="1">
        <f t="array" ref="F6">MIN(IF('Salaries 2018'!$C$2:$C$878='Summary by Position'!F3,'Salaries 2018'!$D$2:$D$878))</f>
        <v>545000</v>
      </c>
      <c r="G6" s="14" cm="1">
        <f t="array" ref="G6">MIN(IF('Salaries 2018'!$C$2:$C$878='Summary by Position'!G3,'Salaries 2018'!$D$2:$D$878))</f>
        <v>545000</v>
      </c>
      <c r="H6" s="14" cm="1">
        <f t="array" ref="H6">MIN(IF('Salaries 2018'!$C$2:$C$878='Summary by Position'!H3,'Salaries 2018'!$D$2:$D$878))</f>
        <v>546900</v>
      </c>
      <c r="I6" s="14" cm="1">
        <f t="array" ref="I6">MIN(IF('Salaries 2018'!$C$2:$C$878='Summary by Position'!I3,'Salaries 2018'!$D$2:$D$878))</f>
        <v>545000</v>
      </c>
      <c r="J6" s="14" cm="1">
        <f t="array" ref="J6">MIN(IF('Salaries 2018'!$C$2:$C$878='Summary by Position'!J3,'Salaries 2018'!$D$2:$D$878))</f>
        <v>545000</v>
      </c>
    </row>
    <row r="7" spans="2:10" x14ac:dyDescent="0.25">
      <c r="B7" t="s">
        <v>942</v>
      </c>
      <c r="C7" s="14" cm="1">
        <f t="array" ref="C7">MAX(IF('Salaries 2018'!$C$2:$C$878='Summary by Position'!C3,'Salaries 2018'!$D$2:$D$878))</f>
        <v>22177778</v>
      </c>
      <c r="D7" s="14" cm="1">
        <f t="array" ref="D7">MAX(IF('Salaries 2018'!$C$2:$C$878='Summary by Position'!D3,'Salaries 2018'!$D$2:$D$878))</f>
        <v>18666667</v>
      </c>
      <c r="E7" s="14" cm="1">
        <f t="array" ref="E7">MAX(IF('Salaries 2018'!$C$2:$C$878='Summary by Position'!E3,'Salaries 2018'!$D$2:$D$878))</f>
        <v>30000000</v>
      </c>
      <c r="F7" s="14" cm="1">
        <f t="array" ref="F7">MAX(IF('Salaries 2018'!$C$2:$C$878='Summary by Position'!F3,'Salaries 2018'!$D$2:$D$878))</f>
        <v>34083333</v>
      </c>
      <c r="G7" s="14" cm="1">
        <f t="array" ref="G7">MAX(IF('Salaries 2018'!$C$2:$C$878='Summary by Position'!G3,'Salaries 2018'!$D$2:$D$878))</f>
        <v>34000000</v>
      </c>
      <c r="H7" s="14" cm="1">
        <f t="array" ref="H7">MAX(IF('Salaries 2018'!$C$2:$C$878='Summary by Position'!H3,'Salaries 2018'!$D$2:$D$878))</f>
        <v>24000000</v>
      </c>
      <c r="I7" s="14" cm="1">
        <f t="array" ref="I7">MAX(IF('Salaries 2018'!$C$2:$C$878='Summary by Position'!I3,'Salaries 2018'!$D$2:$D$878))</f>
        <v>20000000</v>
      </c>
      <c r="J7" s="14" cm="1">
        <f t="array" ref="J7">MAX(IF('Salaries 2018'!$C$2:$C$878='Summary by Position'!J3,'Salaries 2018'!$D$2:$D$878))</f>
        <v>23000000</v>
      </c>
    </row>
    <row r="8" spans="2:10" x14ac:dyDescent="0.25">
      <c r="B8" t="s">
        <v>959</v>
      </c>
      <c r="C8" s="14" cm="1">
        <f t="array" ref="C8">QUARTILE(IF('Salaries 2018'!$C$2:$C$878='Summary by Position'!C3,'Salaries 2018'!$D$2:$D$878),1)</f>
        <v>557471</v>
      </c>
      <c r="D8" s="14" cm="1">
        <f t="array" ref="D8">QUARTILE(IF('Salaries 2018'!$C$2:$C$878='Summary by Position'!D3,'Salaries 2018'!$D$2:$D$878),1)</f>
        <v>11318607</v>
      </c>
      <c r="E8" s="14" cm="1">
        <f t="array" ref="E8">QUARTILE(IF('Salaries 2018'!$C$2:$C$878='Summary by Position'!E3,'Salaries 2018'!$D$2:$D$878),1)</f>
        <v>585000</v>
      </c>
      <c r="F8" s="14" cm="1">
        <f t="array" ref="F8">QUARTILE(IF('Salaries 2018'!$C$2:$C$878='Summary by Position'!F3,'Salaries 2018'!$D$2:$D$878),1)</f>
        <v>561500</v>
      </c>
      <c r="G8" s="14" cm="1">
        <f t="array" ref="G8">QUARTILE(IF('Salaries 2018'!$C$2:$C$878='Summary by Position'!G3,'Salaries 2018'!$D$2:$D$878),1)</f>
        <v>555000</v>
      </c>
      <c r="H8" s="14" cm="1">
        <f t="array" ref="H8">QUARTILE(IF('Salaries 2018'!$C$2:$C$878='Summary by Position'!H3,'Salaries 2018'!$D$2:$D$878),1)</f>
        <v>657000</v>
      </c>
      <c r="I8" s="14" cm="1">
        <f t="array" ref="I8">QUARTILE(IF('Salaries 2018'!$C$2:$C$878='Summary by Position'!I3,'Salaries 2018'!$D$2:$D$878),1)</f>
        <v>564125</v>
      </c>
      <c r="J8" s="14" cm="1">
        <f t="array" ref="J8">QUARTILE(IF('Salaries 2018'!$C$2:$C$878='Summary by Position'!J3,'Salaries 2018'!$D$2:$D$878),1)</f>
        <v>565000</v>
      </c>
    </row>
    <row r="9" spans="2:10" x14ac:dyDescent="0.25">
      <c r="B9" t="s">
        <v>964</v>
      </c>
      <c r="C9" s="14" cm="1">
        <f t="array" ref="C9">QUARTILE(IF('Salaries 2018'!$C$2:$C$878='Summary by Position'!C3,'Salaries 2018'!$D$2:$D$878),3)</f>
        <v>3975000</v>
      </c>
      <c r="D9" s="14" cm="1">
        <f t="array" ref="D9">QUARTILE(IF('Salaries 2018'!$C$2:$C$878='Summary by Position'!D3,'Salaries 2018'!$D$2:$D$878),3)</f>
        <v>17062500</v>
      </c>
      <c r="E9" s="14" cm="1">
        <f t="array" ref="E9">QUARTILE(IF('Salaries 2018'!$C$2:$C$878='Summary by Position'!E3,'Salaries 2018'!$D$2:$D$878),3)</f>
        <v>14333333</v>
      </c>
      <c r="F9" s="14" cm="1">
        <f t="array" ref="F9">QUARTILE(IF('Salaries 2018'!$C$2:$C$878='Summary by Position'!F3,'Salaries 2018'!$D$2:$D$878),3)</f>
        <v>6450000</v>
      </c>
      <c r="G9" s="14" cm="1">
        <f t="array" ref="G9">QUARTILE(IF('Salaries 2018'!$C$2:$C$878='Summary by Position'!G3,'Salaries 2018'!$D$2:$D$878),3)</f>
        <v>5000000</v>
      </c>
      <c r="H9" s="14" cm="1">
        <f t="array" ref="H9">QUARTILE(IF('Salaries 2018'!$C$2:$C$878='Summary by Position'!H3,'Salaries 2018'!$D$2:$D$878),3)</f>
        <v>8500000</v>
      </c>
      <c r="I9" s="14" cm="1">
        <f t="array" ref="I9">QUARTILE(IF('Salaries 2018'!$C$2:$C$878='Summary by Position'!I3,'Salaries 2018'!$D$2:$D$878),3)</f>
        <v>5112500</v>
      </c>
      <c r="J9" s="14" cm="1">
        <f t="array" ref="J9">QUARTILE(IF('Salaries 2018'!$C$2:$C$878='Summary by Position'!J3,'Salaries 2018'!$D$2:$D$878),3)</f>
        <v>12000000</v>
      </c>
    </row>
    <row r="10" spans="2:10" x14ac:dyDescent="0.25">
      <c r="B10" t="s">
        <v>961</v>
      </c>
      <c r="C10" s="14" cm="1">
        <f t="array" ref="C10">PERCENTILE(IF('Salaries 2018'!$C$2:$C$878='Summary by Position'!C3,'Salaries 2018'!$D$2:$D$878),0.01)</f>
        <v>545000</v>
      </c>
      <c r="D10" s="14" cm="1">
        <f t="array" ref="D10">PERCENTILE(IF('Salaries 2018'!$C$2:$C$878='Summary by Position'!D3,'Salaries 2018'!$D$2:$D$878),0.01)</f>
        <v>1091500.0000000005</v>
      </c>
      <c r="E10" s="14" cm="1">
        <f t="array" ref="E10">PERCENTILE(IF('Salaries 2018'!$C$2:$C$878='Summary by Position'!E3,'Salaries 2018'!$D$2:$D$878),0.01)</f>
        <v>545336</v>
      </c>
      <c r="F10" s="14" cm="1">
        <f t="array" ref="F10">PERCENTILE(IF('Salaries 2018'!$C$2:$C$878='Summary by Position'!F3,'Salaries 2018'!$D$2:$D$878),0.01)</f>
        <v>545000</v>
      </c>
      <c r="G10" s="14" cm="1">
        <f t="array" ref="G10">PERCENTILE(IF('Salaries 2018'!$C$2:$C$878='Summary by Position'!G3,'Salaries 2018'!$D$2:$D$878),0.01)</f>
        <v>545000</v>
      </c>
      <c r="H10" s="14" cm="1">
        <f t="array" ref="H10">PERCENTILE(IF('Salaries 2018'!$C$2:$C$878='Summary by Position'!H3,'Salaries 2018'!$D$2:$D$878),0.01)</f>
        <v>547008</v>
      </c>
      <c r="I10" s="14" cm="1">
        <f t="array" ref="I10">PERCENTILE(IF('Salaries 2018'!$C$2:$C$878='Summary by Position'!I3,'Salaries 2018'!$D$2:$D$878),0.01)</f>
        <v>545000</v>
      </c>
      <c r="J10" s="14" cm="1">
        <f t="array" ref="J10">PERCENTILE(IF('Salaries 2018'!$C$2:$C$878='Summary by Position'!J3,'Salaries 2018'!$D$2:$D$878),0.01)</f>
        <v>546100</v>
      </c>
    </row>
    <row r="11" spans="2:10" x14ac:dyDescent="0.25">
      <c r="B11" t="s">
        <v>960</v>
      </c>
      <c r="C11" s="14" cm="1">
        <f t="array" ref="C11">PERCENTILE(IF('Salaries 2018'!$C$2:$C$878='Summary by Position'!C3,'Salaries 2018'!$D$2:$D$878),0.05)</f>
        <v>546240</v>
      </c>
      <c r="D11" s="14" cm="1">
        <f t="array" ref="D11">PERCENTILE(IF('Salaries 2018'!$C$2:$C$878='Summary by Position'!D3,'Salaries 2018'!$D$2:$D$878),0.05)</f>
        <v>3177500</v>
      </c>
      <c r="E11" s="14" cm="1">
        <f t="array" ref="E11">PERCENTILE(IF('Salaries 2018'!$C$2:$C$878='Summary by Position'!E3,'Salaries 2018'!$D$2:$D$878),0.05)</f>
        <v>546880</v>
      </c>
      <c r="F11" s="14" cm="1">
        <f t="array" ref="F11">PERCENTILE(IF('Salaries 2018'!$C$2:$C$878='Summary by Position'!F3,'Salaries 2018'!$D$2:$D$878),0.05)</f>
        <v>546275</v>
      </c>
      <c r="G11" s="14" cm="1">
        <f t="array" ref="G11">PERCENTILE(IF('Salaries 2018'!$C$2:$C$878='Summary by Position'!G3,'Salaries 2018'!$D$2:$D$878),0.05)</f>
        <v>545000</v>
      </c>
      <c r="H11" s="14" cm="1">
        <f t="array" ref="H11">PERCENTILE(IF('Salaries 2018'!$C$2:$C$878='Summary by Position'!H3,'Salaries 2018'!$D$2:$D$878),0.05)</f>
        <v>547960</v>
      </c>
      <c r="I11" s="14" cm="1">
        <f t="array" ref="I11">PERCENTILE(IF('Salaries 2018'!$C$2:$C$878='Summary by Position'!I3,'Salaries 2018'!$D$2:$D$878),0.05)</f>
        <v>546305</v>
      </c>
      <c r="J11" s="14" cm="1">
        <f t="array" ref="J11">PERCENTILE(IF('Salaries 2018'!$C$2:$C$878='Summary by Position'!J3,'Salaries 2018'!$D$2:$D$878),0.05)</f>
        <v>548300</v>
      </c>
    </row>
    <row r="12" spans="2:10" x14ac:dyDescent="0.25">
      <c r="B12" t="s">
        <v>962</v>
      </c>
      <c r="C12" s="14" cm="1">
        <f t="array" ref="C12">PERCENTILE(IF('Salaries 2018'!$C$2:$C$878='Summary by Position'!C3,'Salaries 2018'!$D$2:$D$878),0.95)</f>
        <v>14674999.999999966</v>
      </c>
      <c r="D12" s="14" cm="1">
        <f t="array" ref="D12">PERCENTILE(IF('Salaries 2018'!$C$2:$C$878='Summary by Position'!D3,'Salaries 2018'!$D$2:$D$878),0.95)</f>
        <v>18500000.25</v>
      </c>
      <c r="E12" s="14" cm="1">
        <f t="array" ref="E12">PERCENTILE(IF('Salaries 2018'!$C$2:$C$878='Summary by Position'!E3,'Salaries 2018'!$D$2:$D$878),0.95)</f>
        <v>24199999.999999989</v>
      </c>
      <c r="F12" s="14" cm="1">
        <f t="array" ref="F12">PERCENTILE(IF('Salaries 2018'!$C$2:$C$878='Summary by Position'!F3,'Salaries 2018'!$D$2:$D$878),0.95)</f>
        <v>21375000</v>
      </c>
      <c r="G12" s="14" cm="1">
        <f t="array" ref="G12">PERCENTILE(IF('Salaries 2018'!$C$2:$C$878='Summary by Position'!G3,'Salaries 2018'!$D$2:$D$878),0.95)</f>
        <v>16000000</v>
      </c>
      <c r="H12" s="14" cm="1">
        <f t="array" ref="H12">PERCENTILE(IF('Salaries 2018'!$C$2:$C$878='Summary by Position'!H3,'Salaries 2018'!$D$2:$D$878),0.95)</f>
        <v>16108674.399999995</v>
      </c>
      <c r="I12" s="14" cm="1">
        <f t="array" ref="I12">PERCENTILE(IF('Salaries 2018'!$C$2:$C$878='Summary by Position'!I3,'Salaries 2018'!$D$2:$D$878),0.95)</f>
        <v>15286666.449999999</v>
      </c>
      <c r="J12" s="14" cm="1">
        <f t="array" ref="J12">PERCENTILE(IF('Salaries 2018'!$C$2:$C$878='Summary by Position'!J3,'Salaries 2018'!$D$2:$D$878),0.95)</f>
        <v>19319795.199999999</v>
      </c>
    </row>
    <row r="13" spans="2:10" x14ac:dyDescent="0.25">
      <c r="B13" t="s">
        <v>963</v>
      </c>
      <c r="C13" s="14" cm="1">
        <f t="array" ref="C13">PERCENTILE(IF('Salaries 2018'!$C$2:$C$878='Summary by Position'!C3,'Salaries 2018'!$D$2:$D$878),0.99)</f>
        <v>22049777.84</v>
      </c>
      <c r="D13" s="14" cm="1">
        <f t="array" ref="D13">PERCENTILE(IF('Salaries 2018'!$C$2:$C$878='Summary by Position'!D3,'Salaries 2018'!$D$2:$D$878),0.99)</f>
        <v>18633333.649999999</v>
      </c>
      <c r="E13" s="14" cm="1">
        <f t="array" ref="E13">PERCENTILE(IF('Salaries 2018'!$C$2:$C$878='Summary by Position'!E3,'Salaries 2018'!$D$2:$D$878),0.99)</f>
        <v>28559999.999999989</v>
      </c>
      <c r="F13" s="14" cm="1">
        <f t="array" ref="F13">PERCENTILE(IF('Salaries 2018'!$C$2:$C$878='Summary by Position'!F3,'Salaries 2018'!$D$2:$D$878),0.99)</f>
        <v>27674879.600000035</v>
      </c>
      <c r="G13" s="14" cm="1">
        <f t="array" ref="G13">PERCENTILE(IF('Salaries 2018'!$C$2:$C$878='Summary by Position'!G3,'Salaries 2018'!$D$2:$D$878),0.99)</f>
        <v>27699999.999999989</v>
      </c>
      <c r="H13" s="14" cm="1">
        <f t="array" ref="H13">PERCENTILE(IF('Salaries 2018'!$C$2:$C$878='Summary by Position'!H3,'Salaries 2018'!$D$2:$D$878),0.99)</f>
        <v>20879999.999999974</v>
      </c>
      <c r="I13" s="14" cm="1">
        <f t="array" ref="I13">PERCENTILE(IF('Salaries 2018'!$C$2:$C$878='Summary by Position'!I3,'Salaries 2018'!$D$2:$D$878),0.99)</f>
        <v>18120000.000000004</v>
      </c>
      <c r="J13" s="14" cm="1">
        <f t="array" ref="J13">PERCENTILE(IF('Salaries 2018'!$C$2:$C$878='Summary by Position'!J3,'Salaries 2018'!$D$2:$D$878),0.99)</f>
        <v>21504000.000000007</v>
      </c>
    </row>
  </sheetData>
  <printOptions gridLines="1"/>
  <pageMargins left="0.7" right="0.7" top="0.75" bottom="0.75" header="0.3" footer="0.3"/>
  <pageSetup scale="80" orientation="landscape" r:id="rId1"/>
  <colBreaks count="1" manualBreakCount="1">
    <brk id="3" max="12" man="1"/>
  </col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C2FB8-A1B3-42EB-99E5-A66A6218A040}">
  <dimension ref="A6:A25"/>
  <sheetViews>
    <sheetView workbookViewId="0">
      <selection activeCell="D22" sqref="D22"/>
    </sheetView>
  </sheetViews>
  <sheetFormatPr defaultRowHeight="15" x14ac:dyDescent="0.25"/>
  <sheetData>
    <row r="6" spans="1:1" x14ac:dyDescent="0.25">
      <c r="A6">
        <v>58</v>
      </c>
    </row>
    <row r="7" spans="1:1" x14ac:dyDescent="0.25">
      <c r="A7">
        <v>58</v>
      </c>
    </row>
    <row r="8" spans="1:1" x14ac:dyDescent="0.25">
      <c r="A8">
        <v>61</v>
      </c>
    </row>
    <row r="9" spans="1:1" x14ac:dyDescent="0.25">
      <c r="A9">
        <v>64</v>
      </c>
    </row>
    <row r="10" spans="1:1" x14ac:dyDescent="0.25">
      <c r="A10">
        <v>68</v>
      </c>
    </row>
    <row r="11" spans="1:1" x14ac:dyDescent="0.25">
      <c r="A11">
        <v>73</v>
      </c>
    </row>
    <row r="12" spans="1:1" x14ac:dyDescent="0.25">
      <c r="A12">
        <v>73</v>
      </c>
    </row>
    <row r="13" spans="1:1" x14ac:dyDescent="0.25">
      <c r="A13">
        <v>75</v>
      </c>
    </row>
    <row r="14" spans="1:1" x14ac:dyDescent="0.25">
      <c r="A14">
        <v>79</v>
      </c>
    </row>
    <row r="15" spans="1:1" x14ac:dyDescent="0.25">
      <c r="A15">
        <v>83</v>
      </c>
    </row>
    <row r="16" spans="1:1" x14ac:dyDescent="0.25">
      <c r="A16">
        <v>84</v>
      </c>
    </row>
    <row r="17" spans="1:1" x14ac:dyDescent="0.25">
      <c r="A17">
        <v>85</v>
      </c>
    </row>
    <row r="18" spans="1:1" x14ac:dyDescent="0.25">
      <c r="A18">
        <v>91</v>
      </c>
    </row>
    <row r="19" spans="1:1" x14ac:dyDescent="0.25">
      <c r="A19">
        <v>93</v>
      </c>
    </row>
    <row r="20" spans="1:1" x14ac:dyDescent="0.25">
      <c r="A20">
        <v>94</v>
      </c>
    </row>
    <row r="21" spans="1:1" x14ac:dyDescent="0.25">
      <c r="A21">
        <v>94</v>
      </c>
    </row>
    <row r="22" spans="1:1" x14ac:dyDescent="0.25">
      <c r="A22">
        <v>94</v>
      </c>
    </row>
    <row r="23" spans="1:1" x14ac:dyDescent="0.25">
      <c r="A23">
        <v>95</v>
      </c>
    </row>
    <row r="24" spans="1:1" x14ac:dyDescent="0.25">
      <c r="A24">
        <v>99</v>
      </c>
    </row>
    <row r="25" spans="1:1" x14ac:dyDescent="0.25">
      <c r="A25">
        <v>100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0FA1E8C-D7D2-460F-B0C8-362316ED17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Salaries 2018</vt:lpstr>
      <vt:lpstr>Summary Measures Salaries 2018</vt:lpstr>
      <vt:lpstr>Summary by Position</vt:lpstr>
      <vt:lpstr>BOX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Lohith Kakolla</cp:lastModifiedBy>
  <cp:lastPrinted>2024-02-21T23:17:06Z</cp:lastPrinted>
  <dcterms:created xsi:type="dcterms:W3CDTF">2012-01-29T15:01:36Z</dcterms:created>
  <dcterms:modified xsi:type="dcterms:W3CDTF">2024-02-22T01:13:49Z</dcterms:modified>
</cp:coreProperties>
</file>