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codeName="ThisWorkbook" defaultThemeVersion="124226"/>
  <mc:AlternateContent xmlns:mc="http://schemas.openxmlformats.org/markup-compatibility/2006">
    <mc:Choice Requires="x15">
      <x15ac:absPath xmlns:x15ac="http://schemas.microsoft.com/office/spreadsheetml/2010/11/ac" url="/Users/lohithkakolla/Desktop/UNIVERSITY OF SCRANTON/SEMESTER-4 SUBJECTS/BUSINESS INTELLIGENCE/"/>
    </mc:Choice>
  </mc:AlternateContent>
  <xr:revisionPtr revIDLastSave="0" documentId="13_ncr:1_{FC712394-7364-FC41-8D0E-EBA197A7A0DA}" xr6:coauthVersionLast="47" xr6:coauthVersionMax="47" xr10:uidLastSave="{00000000-0000-0000-0000-000000000000}"/>
  <bookViews>
    <workbookView xWindow="7480" yWindow="1160" windowWidth="19440" windowHeight="15000" activeTab="2" xr2:uid="{00000000-000D-0000-FFFF-FFFF00000000}"/>
  </bookViews>
  <sheets>
    <sheet name="1-3a T-Shirts" sheetId="3" r:id="rId1"/>
    <sheet name="1-3b Book Shelf" sheetId="2" r:id="rId2"/>
    <sheet name="Example 1.3" sheetId="4" r:id="rId3"/>
    <sheet name="Example 1.4" sheetId="5" r:id="rId4"/>
  </sheets>
  <definedNames>
    <definedName name="Average_order">'Example 1.3'!#REF!</definedName>
    <definedName name="CostLookup">'Example 1.4'!$D$5:$E$9</definedName>
    <definedName name="Demand">'Example 1.4'!$A$12:$B$12</definedName>
    <definedName name="Fixed_cost_of_printing">'Example 1.3'!#REF!</definedName>
    <definedName name="Leftover_price">'Example 1.4'!$A$6:$B$6</definedName>
    <definedName name="Number_mailed">'Example 1.3'!#REF!</definedName>
    <definedName name="Number_of_responses">'Example 1.3'!#REF!</definedName>
    <definedName name="Order_quantity">'Example 1.4'!$A$9:$B$9</definedName>
    <definedName name="_xlnm.Print_Area" localSheetId="1">'1-3b Book Shelf'!$A$1:$K$25</definedName>
    <definedName name="Probabilities">'Example 1.4'!$B$35:$J$35</definedName>
    <definedName name="Regular_price">'Example 1.4'!$A$5:$B$5</definedName>
    <definedName name="Response_rate">'Example 1.3'!#REF!</definedName>
    <definedName name="Total_cost">'Example 1.3'!#REF!</definedName>
    <definedName name="Total_Revenue">'Example 1.3'!#REF!</definedName>
    <definedName name="Variable_cost_of_printing_mailing">'Example 1.3'!#REF!</definedName>
    <definedName name="Variable_cost_per_order">'Example 1.3'!#REF!</definedName>
    <definedName name="ww">'Example 1.3'!#REF!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5" l="1"/>
  <c r="B15" i="5"/>
  <c r="B16" i="5"/>
  <c r="B4" i="5"/>
  <c r="B18" i="5" s="1"/>
  <c r="E10" i="4"/>
  <c r="E9" i="4"/>
  <c r="E5" i="4"/>
  <c r="E20" i="2"/>
  <c r="E21" i="2"/>
  <c r="E22" i="2"/>
  <c r="F20" i="2"/>
  <c r="F21" i="2"/>
  <c r="F22" i="2"/>
  <c r="F23" i="2"/>
  <c r="F24" i="2"/>
  <c r="F25" i="2"/>
  <c r="F19" i="2"/>
  <c r="E23" i="2"/>
  <c r="E24" i="2"/>
  <c r="E25" i="2"/>
  <c r="E19" i="2"/>
  <c r="D21" i="2"/>
  <c r="D22" i="2"/>
  <c r="D23" i="2"/>
  <c r="D24" i="2"/>
  <c r="D25" i="2"/>
  <c r="D20" i="2"/>
  <c r="C21" i="2"/>
  <c r="C22" i="2"/>
  <c r="C23" i="2"/>
  <c r="C24" i="2"/>
  <c r="C25" i="2"/>
  <c r="C20" i="2"/>
  <c r="B21" i="2"/>
  <c r="B22" i="2"/>
  <c r="B23" i="2"/>
  <c r="B24" i="2"/>
  <c r="B25" i="2"/>
  <c r="B20" i="2"/>
  <c r="B19" i="2"/>
  <c r="D19" i="2"/>
  <c r="C19" i="2"/>
  <c r="B21" i="3"/>
  <c r="B22" i="3"/>
  <c r="C21" i="3"/>
  <c r="B19" i="3"/>
  <c r="B18" i="3"/>
  <c r="B17" i="5" l="1"/>
  <c r="B19" i="5"/>
  <c r="E11" i="4"/>
  <c r="E12" i="4" s="1"/>
  <c r="E8" i="4"/>
  <c r="E13" i="4" s="1"/>
  <c r="B17" i="4" s="1"/>
  <c r="B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6B32457C-BA50-4EDA-B06B-DE19B13CBEC3}">
      <text>
        <r>
          <rPr>
            <b/>
            <sz val="8"/>
            <color indexed="81"/>
            <rFont val="Tahoma"/>
            <family val="2"/>
          </rPr>
          <t>Trial value - will choose best order quantity below</t>
        </r>
        <r>
          <rPr>
            <sz val="8"/>
            <color indexed="81"/>
            <rFont val="Tahoma"/>
            <family val="2"/>
          </rPr>
          <t xml:space="preserve">
</t>
        </r>
      </text>
    </comment>
    <comment ref="B12" authorId="0" shapeId="0" xr:uid="{16AA9C60-2370-4C59-8472-8DFA0DD53804}">
      <text>
        <r>
          <rPr>
            <b/>
            <sz val="8"/>
            <color indexed="81"/>
            <rFont val="Tahoma"/>
            <family val="2"/>
          </rPr>
          <t>Trial value - will be modeled probabilistically below</t>
        </r>
        <r>
          <rPr>
            <sz val="8"/>
            <color indexed="81"/>
            <rFont val="Tahoma"/>
            <family val="2"/>
          </rPr>
          <t xml:space="preserve">
</t>
        </r>
      </text>
    </comment>
  </commentList>
</comments>
</file>

<file path=xl/sharedStrings.xml><?xml version="1.0" encoding="utf-8"?>
<sst xmlns="http://schemas.openxmlformats.org/spreadsheetml/2006/main" count="92" uniqueCount="73">
  <si>
    <t>Projecting bookshelf costs at Woodworks</t>
  </si>
  <si>
    <t>Inputs</t>
  </si>
  <si>
    <t>Requirements per bookshelf</t>
  </si>
  <si>
    <t>Cherry</t>
  </si>
  <si>
    <t>Oak</t>
  </si>
  <si>
    <t>Board-feet required</t>
  </si>
  <si>
    <t>Labor hours required</t>
  </si>
  <si>
    <t>Costs of wood</t>
  </si>
  <si>
    <t>Current cost per board-foot</t>
  </si>
  <si>
    <t>Projected annual increase</t>
  </si>
  <si>
    <t>Cost of labor</t>
  </si>
  <si>
    <t>Current cost per labor hour</t>
  </si>
  <si>
    <t>Projected costs</t>
  </si>
  <si>
    <t>Cost per board-foot</t>
  </si>
  <si>
    <t>Cost per hour</t>
  </si>
  <si>
    <t>Cost per bookshelf</t>
  </si>
  <si>
    <t>Years from now</t>
  </si>
  <si>
    <t>Labor</t>
  </si>
  <si>
    <t>NCAA t-shirt sales</t>
  </si>
  <si>
    <t>Demand</t>
  </si>
  <si>
    <t>Order</t>
  </si>
  <si>
    <t>Profit</t>
  </si>
  <si>
    <t>Quality Sweaters direct mail model</t>
  </si>
  <si>
    <t>Catalog inputs</t>
  </si>
  <si>
    <t>Model of responses</t>
  </si>
  <si>
    <t>Fixed cost of printing</t>
  </si>
  <si>
    <t>Response rate</t>
  </si>
  <si>
    <t>Variable cost of printing mailing</t>
  </si>
  <si>
    <t>Number of responses</t>
  </si>
  <si>
    <t>Decision variable</t>
  </si>
  <si>
    <t>Model of revenue, costs, and profit</t>
  </si>
  <si>
    <t>Number mailed</t>
  </si>
  <si>
    <t>Total Revenue</t>
  </si>
  <si>
    <t>Order inputs</t>
  </si>
  <si>
    <t>Total variable cost of printing mailing</t>
  </si>
  <si>
    <t>Average order</t>
  </si>
  <si>
    <t>Total variable cost of orders</t>
  </si>
  <si>
    <t>Variable cost per order</t>
  </si>
  <si>
    <t>Total cost</t>
  </si>
  <si>
    <t>Question 1 - sensitivity of profit to response rate</t>
  </si>
  <si>
    <t>Question 2 - breakeven response rate</t>
  </si>
  <si>
    <t>Solve the following equation with Goal Seek, using the Response_rate cell as the changing cell:</t>
  </si>
  <si>
    <t>Ordering decision with quantity discounts</t>
  </si>
  <si>
    <t>Quantity discount structure</t>
  </si>
  <si>
    <t>Unit cost - see table to right</t>
  </si>
  <si>
    <t>At least</t>
  </si>
  <si>
    <t>Unit cost</t>
  </si>
  <si>
    <t>Regular price</t>
  </si>
  <si>
    <t>Leftover price</t>
  </si>
  <si>
    <t>Order quantity</t>
  </si>
  <si>
    <t>Uncertain quantity</t>
  </si>
  <si>
    <t>Profit model</t>
  </si>
  <si>
    <t>Units sold at regular price</t>
  </si>
  <si>
    <t>Units sold at leftover price</t>
  </si>
  <si>
    <t>Revenue</t>
  </si>
  <si>
    <t>Cost</t>
  </si>
  <si>
    <t>Data table of profit as a function of order quantity (along side) and demand (along top)</t>
  </si>
  <si>
    <t>Model of expected demands</t>
  </si>
  <si>
    <t>Probability</t>
  </si>
  <si>
    <t>Expected profit</t>
  </si>
  <si>
    <t>Input variables</t>
  </si>
  <si>
    <t>Fixed order cost</t>
  </si>
  <si>
    <t>Variable cost</t>
  </si>
  <si>
    <t>Selling price</t>
  </si>
  <si>
    <t>Discount price</t>
  </si>
  <si>
    <t>Uncertain variable</t>
  </si>
  <si>
    <t>Output variables</t>
  </si>
  <si>
    <t>Costs</t>
  </si>
  <si>
    <t>Fixed cost</t>
  </si>
  <si>
    <t>Variable costs</t>
  </si>
  <si>
    <t>Revenues</t>
  </si>
  <si>
    <t>Full-price shirts</t>
  </si>
  <si>
    <t>Discount-price shirts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</si>
</sst>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
    <numFmt numFmtId="166" formatCode="&quot;$&quot;#,##0;\-&quot;$&quot;#,##0"/>
    <numFmt numFmtId="167" formatCode="&quot;$&quot;#,##0.00;\-&quot;$&quot;#,##0.00"/>
    <numFmt numFmtId="168" formatCode="&quot;$&quot;#,##0"/>
  </numFmts>
  <fonts count="9" x14ac:knownFonts="1">
    <font>
      <sz val="11"/>
      <color theme="1"/>
      <name val="Calibri"/>
      <family val="2"/>
      <scheme val="minor"/>
    </font>
    <font>
      <sz val="10"/>
      <name val="Arial"/>
      <family val="2"/>
    </font>
    <font>
      <b/>
      <sz val="11"/>
      <name val="Calibri"/>
      <family val="2"/>
      <scheme val="minor"/>
    </font>
    <font>
      <sz val="11"/>
      <name val="Calibri"/>
      <family val="2"/>
      <scheme val="minor"/>
    </font>
    <font>
      <b/>
      <i/>
      <sz val="11"/>
      <name val="Calibri"/>
      <family val="2"/>
      <scheme val="minor"/>
    </font>
    <font>
      <sz val="11"/>
      <color theme="1"/>
      <name val="Calibri"/>
      <family val="2"/>
      <scheme val="minor"/>
    </font>
    <font>
      <b/>
      <sz val="8"/>
      <color indexed="81"/>
      <name val="Tahoma"/>
      <family val="2"/>
    </font>
    <font>
      <sz val="8"/>
      <color indexed="81"/>
      <name val="Tahoma"/>
      <family val="2"/>
    </font>
    <font>
      <b/>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44" fontId="5" fillId="0" borderId="0" applyFont="0" applyFill="0" applyBorder="0" applyAlignment="0" applyProtection="0"/>
  </cellStyleXfs>
  <cellXfs count="31">
    <xf numFmtId="0" fontId="0" fillId="0" borderId="0" xfId="0"/>
    <xf numFmtId="0" fontId="2" fillId="0" borderId="0" xfId="1" applyFont="1"/>
    <xf numFmtId="0" fontId="3" fillId="0" borderId="0" xfId="1" applyFont="1"/>
    <xf numFmtId="0" fontId="3" fillId="0" borderId="0" xfId="1" applyFont="1" applyAlignment="1">
      <alignment horizontal="right"/>
    </xf>
    <xf numFmtId="9" fontId="3" fillId="0" borderId="0" xfId="1" applyNumberFormat="1" applyFont="1"/>
    <xf numFmtId="164" fontId="3" fillId="0" borderId="0" xfId="1" applyNumberFormat="1" applyFont="1"/>
    <xf numFmtId="0" fontId="4" fillId="0" borderId="0" xfId="1" applyFont="1" applyAlignment="1">
      <alignment horizontal="center"/>
    </xf>
    <xf numFmtId="0" fontId="3" fillId="0" borderId="0" xfId="1" applyFont="1" applyAlignment="1">
      <alignment horizontal="center"/>
    </xf>
    <xf numFmtId="164" fontId="3" fillId="0" borderId="0" xfId="1" applyNumberFormat="1" applyFont="1" applyAlignment="1">
      <alignment horizontal="center"/>
    </xf>
    <xf numFmtId="0" fontId="3" fillId="2" borderId="0" xfId="1" applyFont="1" applyFill="1"/>
    <xf numFmtId="164" fontId="3" fillId="2" borderId="0" xfId="1" applyNumberFormat="1" applyFont="1" applyFill="1"/>
    <xf numFmtId="165" fontId="3" fillId="2" borderId="0" xfId="1" applyNumberFormat="1" applyFont="1" applyFill="1"/>
    <xf numFmtId="164" fontId="3" fillId="3" borderId="0" xfId="1" applyNumberFormat="1" applyFont="1" applyFill="1" applyAlignment="1">
      <alignment horizontal="center"/>
    </xf>
    <xf numFmtId="164" fontId="3" fillId="4" borderId="0" xfId="1" applyNumberFormat="1" applyFont="1" applyFill="1" applyAlignment="1">
      <alignment horizontal="center"/>
    </xf>
    <xf numFmtId="164" fontId="3" fillId="5" borderId="0" xfId="1" applyNumberFormat="1" applyFont="1" applyFill="1" applyAlignment="1">
      <alignment horizontal="center"/>
    </xf>
    <xf numFmtId="0" fontId="3" fillId="0" borderId="0" xfId="1" applyFont="1" applyAlignment="1">
      <alignment horizontal="left"/>
    </xf>
    <xf numFmtId="0" fontId="3" fillId="0" borderId="0" xfId="1" applyFont="1" applyAlignment="1">
      <alignment horizontal="left" indent="1"/>
    </xf>
    <xf numFmtId="9" fontId="0" fillId="0" borderId="0" xfId="0" applyNumberFormat="1"/>
    <xf numFmtId="44" fontId="0" fillId="0" borderId="0" xfId="3" applyFont="1"/>
    <xf numFmtId="44" fontId="0" fillId="0" borderId="0" xfId="0" applyNumberFormat="1"/>
    <xf numFmtId="166" fontId="3" fillId="0" borderId="0" xfId="1" applyNumberFormat="1" applyFont="1"/>
    <xf numFmtId="167" fontId="3" fillId="0" borderId="0" xfId="1" applyNumberFormat="1" applyFont="1"/>
    <xf numFmtId="166" fontId="2" fillId="0" borderId="0" xfId="1" applyNumberFormat="1" applyFont="1"/>
    <xf numFmtId="168" fontId="3" fillId="2" borderId="0" xfId="1" applyNumberFormat="1" applyFont="1" applyFill="1"/>
    <xf numFmtId="168" fontId="2" fillId="0" borderId="0" xfId="1" applyNumberFormat="1" applyFont="1"/>
    <xf numFmtId="0" fontId="3" fillId="6" borderId="0" xfId="1" applyFont="1" applyFill="1"/>
    <xf numFmtId="0" fontId="8" fillId="0" borderId="0" xfId="0" applyFont="1"/>
    <xf numFmtId="168" fontId="0" fillId="0" borderId="0" xfId="0" applyNumberFormat="1"/>
    <xf numFmtId="164" fontId="0" fillId="0" borderId="0" xfId="0" applyNumberFormat="1"/>
    <xf numFmtId="1" fontId="0" fillId="0" borderId="0" xfId="0" applyNumberFormat="1"/>
    <xf numFmtId="0" fontId="4" fillId="0" borderId="0" xfId="1" applyFont="1" applyAlignment="1">
      <alignment horizontal="center"/>
    </xf>
  </cellXfs>
  <cellStyles count="4">
    <cellStyle name="Currency" xfId="3" builtinId="4"/>
    <cellStyle name="Normal" xfId="0" builtinId="0"/>
    <cellStyle name="Normal 2" xfId="1" xr:uid="{00000000-0005-0000-0000-000001000000}"/>
    <cellStyle name="Percent 2" xfId="2" xr:uid="{E1846AD8-67BE-4588-8D37-761C32D2DB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Projected Bookshelf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1"/>
          <c:order val="0"/>
          <c:tx>
            <c:strRef>
              <c:f>'1-3b Book Shelf'!$E$18</c:f>
              <c:strCache>
                <c:ptCount val="1"/>
                <c:pt idx="0">
                  <c:v>Cherry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'1-3b Book Shelf'!$A$19:$A$25</c:f>
              <c:numCache>
                <c:formatCode>General</c:formatCode>
                <c:ptCount val="7"/>
                <c:pt idx="0">
                  <c:v>0</c:v>
                </c:pt>
                <c:pt idx="1">
                  <c:v>1</c:v>
                </c:pt>
                <c:pt idx="2">
                  <c:v>2</c:v>
                </c:pt>
                <c:pt idx="3">
                  <c:v>3</c:v>
                </c:pt>
                <c:pt idx="4">
                  <c:v>4</c:v>
                </c:pt>
                <c:pt idx="5">
                  <c:v>5</c:v>
                </c:pt>
                <c:pt idx="6">
                  <c:v>6</c:v>
                </c:pt>
              </c:numCache>
            </c:numRef>
          </c:cat>
          <c:val>
            <c:numRef>
              <c:f>'1-3b Book Shelf'!$E$19:$E$25</c:f>
              <c:numCache>
                <c:formatCode>"$"#,##0.00</c:formatCode>
                <c:ptCount val="7"/>
                <c:pt idx="0">
                  <c:v>461</c:v>
                </c:pt>
                <c:pt idx="1">
                  <c:v>469.4</c:v>
                </c:pt>
                <c:pt idx="2">
                  <c:v>477.96163999999999</c:v>
                </c:pt>
                <c:pt idx="3">
                  <c:v>486.68819995999991</c:v>
                </c:pt>
                <c:pt idx="4">
                  <c:v>495.58302956803993</c:v>
                </c:pt>
                <c:pt idx="5">
                  <c:v>504.6495497788078</c:v>
                </c:pt>
                <c:pt idx="6">
                  <c:v>513.89125438715121</c:v>
                </c:pt>
              </c:numCache>
            </c:numRef>
          </c:val>
          <c:smooth val="0"/>
          <c:extLst>
            <c:ext xmlns:c16="http://schemas.microsoft.com/office/drawing/2014/chart" uri="{C3380CC4-5D6E-409C-BE32-E72D297353CC}">
              <c16:uniqueId val="{00000000-0602-487E-9D58-D93F30F0BDFB}"/>
            </c:ext>
          </c:extLst>
        </c:ser>
        <c:ser>
          <c:idx val="2"/>
          <c:order val="1"/>
          <c:tx>
            <c:strRef>
              <c:f>'1-3b Book Shelf'!$F$18</c:f>
              <c:strCache>
                <c:ptCount val="1"/>
                <c:pt idx="0">
                  <c:v>Oak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'1-3b Book Shelf'!$A$19:$A$25</c:f>
              <c:numCache>
                <c:formatCode>General</c:formatCode>
                <c:ptCount val="7"/>
                <c:pt idx="0">
                  <c:v>0</c:v>
                </c:pt>
                <c:pt idx="1">
                  <c:v>1</c:v>
                </c:pt>
                <c:pt idx="2">
                  <c:v>2</c:v>
                </c:pt>
                <c:pt idx="3">
                  <c:v>3</c:v>
                </c:pt>
                <c:pt idx="4">
                  <c:v>4</c:v>
                </c:pt>
                <c:pt idx="5">
                  <c:v>5</c:v>
                </c:pt>
                <c:pt idx="6">
                  <c:v>6</c:v>
                </c:pt>
              </c:numCache>
            </c:numRef>
          </c:cat>
          <c:val>
            <c:numRef>
              <c:f>'1-3b Book Shelf'!$F$19:$F$25</c:f>
              <c:numCache>
                <c:formatCode>"$"#,##0.00</c:formatCode>
                <c:ptCount val="7"/>
                <c:pt idx="0">
                  <c:v>425</c:v>
                </c:pt>
                <c:pt idx="1">
                  <c:v>431.63299999999998</c:v>
                </c:pt>
                <c:pt idx="2">
                  <c:v>438.36988099999996</c:v>
                </c:pt>
                <c:pt idx="3">
                  <c:v>445.21227577699995</c:v>
                </c:pt>
                <c:pt idx="4">
                  <c:v>452.16184286720886</c:v>
                </c:pt>
                <c:pt idx="5">
                  <c:v>459.22026697398132</c:v>
                </c:pt>
                <c:pt idx="6">
                  <c:v>466.38925938223946</c:v>
                </c:pt>
              </c:numCache>
            </c:numRef>
          </c:val>
          <c:smooth val="0"/>
          <c:extLst>
            <c:ext xmlns:c16="http://schemas.microsoft.com/office/drawing/2014/chart" uri="{C3380CC4-5D6E-409C-BE32-E72D297353CC}">
              <c16:uniqueId val="{00000001-0602-487E-9D58-D93F30F0BDFB}"/>
            </c:ext>
          </c:extLst>
        </c:ser>
        <c:dLbls>
          <c:showLegendKey val="0"/>
          <c:showVal val="0"/>
          <c:showCatName val="0"/>
          <c:showSerName val="0"/>
          <c:showPercent val="0"/>
          <c:showBubbleSize val="0"/>
        </c:dLbls>
        <c:marker val="1"/>
        <c:smooth val="0"/>
        <c:axId val="665435744"/>
        <c:axId val="665436136"/>
      </c:lineChart>
      <c:catAx>
        <c:axId val="665435744"/>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Years from now</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65436136"/>
        <c:crosses val="autoZero"/>
        <c:auto val="1"/>
        <c:lblAlgn val="ctr"/>
        <c:lblOffset val="100"/>
        <c:noMultiLvlLbl val="0"/>
      </c:catAx>
      <c:valAx>
        <c:axId val="665436136"/>
        <c:scaling>
          <c:orientation val="minMax"/>
          <c:min val="30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6543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490537</xdr:colOff>
      <xdr:row>1</xdr:row>
      <xdr:rowOff>23812</xdr:rowOff>
    </xdr:from>
    <xdr:to>
      <xdr:col>10</xdr:col>
      <xdr:colOff>461962</xdr:colOff>
      <xdr:row>15</xdr:row>
      <xdr:rowOff>100012</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266700</xdr:colOff>
      <xdr:row>16</xdr:row>
      <xdr:rowOff>142875</xdr:rowOff>
    </xdr:from>
    <xdr:to>
      <xdr:col>11</xdr:col>
      <xdr:colOff>114300</xdr:colOff>
      <xdr:row>24</xdr:row>
      <xdr:rowOff>142875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553075" y="3190875"/>
          <a:ext cx="2895600" cy="15240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 gray columns are graphed above. Would you have guessed that the costs</a:t>
          </a:r>
          <a:r>
            <a:rPr lang="en-US" sz="1100" baseline="0"/>
            <a:t> would increase </a:t>
          </a:r>
          <a:r>
            <a:rPr lang="en-US" sz="1100" i="1" baseline="0"/>
            <a:t>linearly</a:t>
          </a:r>
          <a:r>
            <a:rPr lang="en-US" sz="1100" i="0" baseline="0"/>
            <a:t> through time. It is not difficult to show this with an algebraic model, but if your algebra is not so good, a chart that clearly shows these linear growth patterns is the next best thing.</a:t>
          </a:r>
          <a:endParaRPr lang="en-US" sz="1100"/>
        </a:p>
      </xdr:txBody>
    </xdr:sp>
    <xdr:clientData/>
  </xdr:twoCellAnchor>
  <xdr:twoCellAnchor>
    <xdr:from>
      <xdr:col>0</xdr:col>
      <xdr:colOff>1676400</xdr:colOff>
      <xdr:row>26</xdr:row>
      <xdr:rowOff>57150</xdr:rowOff>
    </xdr:from>
    <xdr:to>
      <xdr:col>7</xdr:col>
      <xdr:colOff>372745</xdr:colOff>
      <xdr:row>39</xdr:row>
      <xdr:rowOff>11334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676400" y="5010150"/>
          <a:ext cx="4592320" cy="243068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As stated in the text, you</a:t>
          </a:r>
          <a:r>
            <a:rPr lang="en-US" sz="1100" baseline="0"/>
            <a:t> should set up your model so that you can enter a single formula, with appropriate relative/absolute addresses, that is copyable to a range. This approach is faster and less prone to errors.</a:t>
          </a:r>
        </a:p>
        <a:p>
          <a:endParaRPr lang="en-US" sz="1100" baseline="0"/>
        </a:p>
        <a:p>
          <a:r>
            <a:rPr lang="en-US" sz="1100" baseline="0"/>
            <a:t>To better illustrate the formulas above, try the following. Click the File button (or Office button in Excel 2007), go to Excel Options, select Formulas, and check the R1C1 reference style option. Now look at the formulas in the orange range. They're all the same! The same goes for those in the purple range and for those in the gray range. A reference such as R[-1]C means the row above and the same column; it's a relative reference. A reference such as R10C[1] means row 10 (absolute) and the column to the right (relative).</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7BDA-3DE4-47F7-97A5-CB43F1D4C3D4}">
  <dimension ref="A1:C23"/>
  <sheetViews>
    <sheetView workbookViewId="0">
      <selection activeCell="B23" sqref="B23"/>
    </sheetView>
  </sheetViews>
  <sheetFormatPr baseColWidth="10" defaultColWidth="8.83203125" defaultRowHeight="15" x14ac:dyDescent="0.2"/>
  <cols>
    <col min="1" max="1" width="20.6640625" bestFit="1" customWidth="1"/>
    <col min="2" max="2" width="10.1640625" bestFit="1" customWidth="1"/>
  </cols>
  <sheetData>
    <row r="1" spans="1:2" x14ac:dyDescent="0.2">
      <c r="A1" s="1" t="s">
        <v>18</v>
      </c>
      <c r="B1" s="2"/>
    </row>
    <row r="2" spans="1:2" x14ac:dyDescent="0.2">
      <c r="A2" s="2"/>
      <c r="B2" s="2"/>
    </row>
    <row r="3" spans="1:2" x14ac:dyDescent="0.2">
      <c r="A3" s="1" t="s">
        <v>60</v>
      </c>
      <c r="B3" s="2"/>
    </row>
    <row r="4" spans="1:2" x14ac:dyDescent="0.2">
      <c r="A4" s="2" t="s">
        <v>61</v>
      </c>
      <c r="B4" s="23">
        <v>750</v>
      </c>
    </row>
    <row r="5" spans="1:2" x14ac:dyDescent="0.2">
      <c r="A5" s="2" t="s">
        <v>62</v>
      </c>
      <c r="B5" s="23">
        <v>8</v>
      </c>
    </row>
    <row r="6" spans="1:2" x14ac:dyDescent="0.2">
      <c r="A6" s="2" t="s">
        <v>63</v>
      </c>
      <c r="B6" s="23">
        <v>18</v>
      </c>
    </row>
    <row r="7" spans="1:2" x14ac:dyDescent="0.2">
      <c r="A7" s="2" t="s">
        <v>64</v>
      </c>
      <c r="B7" s="23">
        <v>6</v>
      </c>
    </row>
    <row r="8" spans="1:2" x14ac:dyDescent="0.2">
      <c r="A8" s="1"/>
      <c r="B8" s="1"/>
    </row>
    <row r="9" spans="1:2" x14ac:dyDescent="0.2">
      <c r="A9" s="24" t="s">
        <v>65</v>
      </c>
      <c r="B9" s="1"/>
    </row>
    <row r="10" spans="1:2" x14ac:dyDescent="0.2">
      <c r="A10" s="2" t="s">
        <v>19</v>
      </c>
      <c r="B10" s="2">
        <v>1500</v>
      </c>
    </row>
    <row r="11" spans="1:2" x14ac:dyDescent="0.2">
      <c r="A11" s="2"/>
      <c r="B11" s="2"/>
    </row>
    <row r="12" spans="1:2" x14ac:dyDescent="0.2">
      <c r="A12" s="1" t="s">
        <v>29</v>
      </c>
      <c r="B12" s="2"/>
    </row>
    <row r="13" spans="1:2" x14ac:dyDescent="0.2">
      <c r="A13" s="2" t="s">
        <v>20</v>
      </c>
      <c r="B13" s="25">
        <v>1450</v>
      </c>
    </row>
    <row r="16" spans="1:2" x14ac:dyDescent="0.2">
      <c r="A16" s="1" t="s">
        <v>66</v>
      </c>
    </row>
    <row r="17" spans="1:3" x14ac:dyDescent="0.2">
      <c r="A17" s="2" t="s">
        <v>67</v>
      </c>
    </row>
    <row r="18" spans="1:3" x14ac:dyDescent="0.2">
      <c r="A18" s="16" t="s">
        <v>68</v>
      </c>
      <c r="B18" s="27">
        <f>B4</f>
        <v>750</v>
      </c>
    </row>
    <row r="19" spans="1:3" x14ac:dyDescent="0.2">
      <c r="A19" s="16" t="s">
        <v>69</v>
      </c>
      <c r="B19" s="27">
        <f>B5*B13</f>
        <v>11600</v>
      </c>
    </row>
    <row r="20" spans="1:3" x14ac:dyDescent="0.2">
      <c r="A20" s="2" t="s">
        <v>70</v>
      </c>
    </row>
    <row r="21" spans="1:3" x14ac:dyDescent="0.2">
      <c r="A21" s="16" t="s">
        <v>71</v>
      </c>
      <c r="B21" s="28">
        <f>IF(B10&gt;B13,B6*B13,B6*B10)</f>
        <v>26100</v>
      </c>
      <c r="C21" t="b">
        <f>B10&gt;B13</f>
        <v>1</v>
      </c>
    </row>
    <row r="22" spans="1:3" x14ac:dyDescent="0.2">
      <c r="A22" s="16" t="s">
        <v>72</v>
      </c>
      <c r="B22">
        <f>IF(B10&gt;B13,0,B7*(B13-B10))</f>
        <v>0</v>
      </c>
    </row>
    <row r="23" spans="1:3" x14ac:dyDescent="0.2">
      <c r="A23" s="2" t="s">
        <v>21</v>
      </c>
      <c r="B23" s="28">
        <f>(B21+B22)</f>
        <v>26100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F25"/>
  <sheetViews>
    <sheetView workbookViewId="0">
      <selection activeCell="E19" sqref="E19"/>
    </sheetView>
  </sheetViews>
  <sheetFormatPr baseColWidth="10" defaultColWidth="8.83203125" defaultRowHeight="15" x14ac:dyDescent="0.2"/>
  <cols>
    <col min="1" max="1" width="28.5" style="2" customWidth="1"/>
    <col min="2" max="3" width="9.1640625" style="2"/>
    <col min="4" max="4" width="13.1640625" style="2" customWidth="1"/>
    <col min="5" max="5" width="10.1640625" style="2" bestFit="1" customWidth="1"/>
    <col min="6" max="256" width="9.1640625" style="2"/>
    <col min="257" max="257" width="25.1640625" style="2" customWidth="1"/>
    <col min="258" max="259" width="9.1640625" style="2"/>
    <col min="260" max="260" width="13.1640625" style="2" customWidth="1"/>
    <col min="261" max="261" width="10.1640625" style="2" bestFit="1" customWidth="1"/>
    <col min="262" max="512" width="9.1640625" style="2"/>
    <col min="513" max="513" width="25.1640625" style="2" customWidth="1"/>
    <col min="514" max="515" width="9.1640625" style="2"/>
    <col min="516" max="516" width="13.1640625" style="2" customWidth="1"/>
    <col min="517" max="517" width="10.1640625" style="2" bestFit="1" customWidth="1"/>
    <col min="518" max="768" width="9.1640625" style="2"/>
    <col min="769" max="769" width="25.1640625" style="2" customWidth="1"/>
    <col min="770" max="771" width="9.1640625" style="2"/>
    <col min="772" max="772" width="13.1640625" style="2" customWidth="1"/>
    <col min="773" max="773" width="10.1640625" style="2" bestFit="1" customWidth="1"/>
    <col min="774" max="1024" width="9.1640625" style="2"/>
    <col min="1025" max="1025" width="25.1640625" style="2" customWidth="1"/>
    <col min="1026" max="1027" width="9.1640625" style="2"/>
    <col min="1028" max="1028" width="13.1640625" style="2" customWidth="1"/>
    <col min="1029" max="1029" width="10.1640625" style="2" bestFit="1" customWidth="1"/>
    <col min="1030" max="1280" width="9.1640625" style="2"/>
    <col min="1281" max="1281" width="25.1640625" style="2" customWidth="1"/>
    <col min="1282" max="1283" width="9.1640625" style="2"/>
    <col min="1284" max="1284" width="13.1640625" style="2" customWidth="1"/>
    <col min="1285" max="1285" width="10.1640625" style="2" bestFit="1" customWidth="1"/>
    <col min="1286" max="1536" width="9.1640625" style="2"/>
    <col min="1537" max="1537" width="25.1640625" style="2" customWidth="1"/>
    <col min="1538" max="1539" width="9.1640625" style="2"/>
    <col min="1540" max="1540" width="13.1640625" style="2" customWidth="1"/>
    <col min="1541" max="1541" width="10.1640625" style="2" bestFit="1" customWidth="1"/>
    <col min="1542" max="1792" width="9.1640625" style="2"/>
    <col min="1793" max="1793" width="25.1640625" style="2" customWidth="1"/>
    <col min="1794" max="1795" width="9.1640625" style="2"/>
    <col min="1796" max="1796" width="13.1640625" style="2" customWidth="1"/>
    <col min="1797" max="1797" width="10.1640625" style="2" bestFit="1" customWidth="1"/>
    <col min="1798" max="2048" width="9.1640625" style="2"/>
    <col min="2049" max="2049" width="25.1640625" style="2" customWidth="1"/>
    <col min="2050" max="2051" width="9.1640625" style="2"/>
    <col min="2052" max="2052" width="13.1640625" style="2" customWidth="1"/>
    <col min="2053" max="2053" width="10.1640625" style="2" bestFit="1" customWidth="1"/>
    <col min="2054" max="2304" width="9.1640625" style="2"/>
    <col min="2305" max="2305" width="25.1640625" style="2" customWidth="1"/>
    <col min="2306" max="2307" width="9.1640625" style="2"/>
    <col min="2308" max="2308" width="13.1640625" style="2" customWidth="1"/>
    <col min="2309" max="2309" width="10.1640625" style="2" bestFit="1" customWidth="1"/>
    <col min="2310" max="2560" width="9.1640625" style="2"/>
    <col min="2561" max="2561" width="25.1640625" style="2" customWidth="1"/>
    <col min="2562" max="2563" width="9.1640625" style="2"/>
    <col min="2564" max="2564" width="13.1640625" style="2" customWidth="1"/>
    <col min="2565" max="2565" width="10.1640625" style="2" bestFit="1" customWidth="1"/>
    <col min="2566" max="2816" width="9.1640625" style="2"/>
    <col min="2817" max="2817" width="25.1640625" style="2" customWidth="1"/>
    <col min="2818" max="2819" width="9.1640625" style="2"/>
    <col min="2820" max="2820" width="13.1640625" style="2" customWidth="1"/>
    <col min="2821" max="2821" width="10.1640625" style="2" bestFit="1" customWidth="1"/>
    <col min="2822" max="3072" width="9.1640625" style="2"/>
    <col min="3073" max="3073" width="25.1640625" style="2" customWidth="1"/>
    <col min="3074" max="3075" width="9.1640625" style="2"/>
    <col min="3076" max="3076" width="13.1640625" style="2" customWidth="1"/>
    <col min="3077" max="3077" width="10.1640625" style="2" bestFit="1" customWidth="1"/>
    <col min="3078" max="3328" width="9.1640625" style="2"/>
    <col min="3329" max="3329" width="25.1640625" style="2" customWidth="1"/>
    <col min="3330" max="3331" width="9.1640625" style="2"/>
    <col min="3332" max="3332" width="13.1640625" style="2" customWidth="1"/>
    <col min="3333" max="3333" width="10.1640625" style="2" bestFit="1" customWidth="1"/>
    <col min="3334" max="3584" width="9.1640625" style="2"/>
    <col min="3585" max="3585" width="25.1640625" style="2" customWidth="1"/>
    <col min="3586" max="3587" width="9.1640625" style="2"/>
    <col min="3588" max="3588" width="13.1640625" style="2" customWidth="1"/>
    <col min="3589" max="3589" width="10.1640625" style="2" bestFit="1" customWidth="1"/>
    <col min="3590" max="3840" width="9.1640625" style="2"/>
    <col min="3841" max="3841" width="25.1640625" style="2" customWidth="1"/>
    <col min="3842" max="3843" width="9.1640625" style="2"/>
    <col min="3844" max="3844" width="13.1640625" style="2" customWidth="1"/>
    <col min="3845" max="3845" width="10.1640625" style="2" bestFit="1" customWidth="1"/>
    <col min="3846" max="4096" width="9.1640625" style="2"/>
    <col min="4097" max="4097" width="25.1640625" style="2" customWidth="1"/>
    <col min="4098" max="4099" width="9.1640625" style="2"/>
    <col min="4100" max="4100" width="13.1640625" style="2" customWidth="1"/>
    <col min="4101" max="4101" width="10.1640625" style="2" bestFit="1" customWidth="1"/>
    <col min="4102" max="4352" width="9.1640625" style="2"/>
    <col min="4353" max="4353" width="25.1640625" style="2" customWidth="1"/>
    <col min="4354" max="4355" width="9.1640625" style="2"/>
    <col min="4356" max="4356" width="13.1640625" style="2" customWidth="1"/>
    <col min="4357" max="4357" width="10.1640625" style="2" bestFit="1" customWidth="1"/>
    <col min="4358" max="4608" width="9.1640625" style="2"/>
    <col min="4609" max="4609" width="25.1640625" style="2" customWidth="1"/>
    <col min="4610" max="4611" width="9.1640625" style="2"/>
    <col min="4612" max="4612" width="13.1640625" style="2" customWidth="1"/>
    <col min="4613" max="4613" width="10.1640625" style="2" bestFit="1" customWidth="1"/>
    <col min="4614" max="4864" width="9.1640625" style="2"/>
    <col min="4865" max="4865" width="25.1640625" style="2" customWidth="1"/>
    <col min="4866" max="4867" width="9.1640625" style="2"/>
    <col min="4868" max="4868" width="13.1640625" style="2" customWidth="1"/>
    <col min="4869" max="4869" width="10.1640625" style="2" bestFit="1" customWidth="1"/>
    <col min="4870" max="5120" width="9.1640625" style="2"/>
    <col min="5121" max="5121" width="25.1640625" style="2" customWidth="1"/>
    <col min="5122" max="5123" width="9.1640625" style="2"/>
    <col min="5124" max="5124" width="13.1640625" style="2" customWidth="1"/>
    <col min="5125" max="5125" width="10.1640625" style="2" bestFit="1" customWidth="1"/>
    <col min="5126" max="5376" width="9.1640625" style="2"/>
    <col min="5377" max="5377" width="25.1640625" style="2" customWidth="1"/>
    <col min="5378" max="5379" width="9.1640625" style="2"/>
    <col min="5380" max="5380" width="13.1640625" style="2" customWidth="1"/>
    <col min="5381" max="5381" width="10.1640625" style="2" bestFit="1" customWidth="1"/>
    <col min="5382" max="5632" width="9.1640625" style="2"/>
    <col min="5633" max="5633" width="25.1640625" style="2" customWidth="1"/>
    <col min="5634" max="5635" width="9.1640625" style="2"/>
    <col min="5636" max="5636" width="13.1640625" style="2" customWidth="1"/>
    <col min="5637" max="5637" width="10.1640625" style="2" bestFit="1" customWidth="1"/>
    <col min="5638" max="5888" width="9.1640625" style="2"/>
    <col min="5889" max="5889" width="25.1640625" style="2" customWidth="1"/>
    <col min="5890" max="5891" width="9.1640625" style="2"/>
    <col min="5892" max="5892" width="13.1640625" style="2" customWidth="1"/>
    <col min="5893" max="5893" width="10.1640625" style="2" bestFit="1" customWidth="1"/>
    <col min="5894" max="6144" width="9.1640625" style="2"/>
    <col min="6145" max="6145" width="25.1640625" style="2" customWidth="1"/>
    <col min="6146" max="6147" width="9.1640625" style="2"/>
    <col min="6148" max="6148" width="13.1640625" style="2" customWidth="1"/>
    <col min="6149" max="6149" width="10.1640625" style="2" bestFit="1" customWidth="1"/>
    <col min="6150" max="6400" width="9.1640625" style="2"/>
    <col min="6401" max="6401" width="25.1640625" style="2" customWidth="1"/>
    <col min="6402" max="6403" width="9.1640625" style="2"/>
    <col min="6404" max="6404" width="13.1640625" style="2" customWidth="1"/>
    <col min="6405" max="6405" width="10.1640625" style="2" bestFit="1" customWidth="1"/>
    <col min="6406" max="6656" width="9.1640625" style="2"/>
    <col min="6657" max="6657" width="25.1640625" style="2" customWidth="1"/>
    <col min="6658" max="6659" width="9.1640625" style="2"/>
    <col min="6660" max="6660" width="13.1640625" style="2" customWidth="1"/>
    <col min="6661" max="6661" width="10.1640625" style="2" bestFit="1" customWidth="1"/>
    <col min="6662" max="6912" width="9.1640625" style="2"/>
    <col min="6913" max="6913" width="25.1640625" style="2" customWidth="1"/>
    <col min="6914" max="6915" width="9.1640625" style="2"/>
    <col min="6916" max="6916" width="13.1640625" style="2" customWidth="1"/>
    <col min="6917" max="6917" width="10.1640625" style="2" bestFit="1" customWidth="1"/>
    <col min="6918" max="7168" width="9.1640625" style="2"/>
    <col min="7169" max="7169" width="25.1640625" style="2" customWidth="1"/>
    <col min="7170" max="7171" width="9.1640625" style="2"/>
    <col min="7172" max="7172" width="13.1640625" style="2" customWidth="1"/>
    <col min="7173" max="7173" width="10.1640625" style="2" bestFit="1" customWidth="1"/>
    <col min="7174" max="7424" width="9.1640625" style="2"/>
    <col min="7425" max="7425" width="25.1640625" style="2" customWidth="1"/>
    <col min="7426" max="7427" width="9.1640625" style="2"/>
    <col min="7428" max="7428" width="13.1640625" style="2" customWidth="1"/>
    <col min="7429" max="7429" width="10.1640625" style="2" bestFit="1" customWidth="1"/>
    <col min="7430" max="7680" width="9.1640625" style="2"/>
    <col min="7681" max="7681" width="25.1640625" style="2" customWidth="1"/>
    <col min="7682" max="7683" width="9.1640625" style="2"/>
    <col min="7684" max="7684" width="13.1640625" style="2" customWidth="1"/>
    <col min="7685" max="7685" width="10.1640625" style="2" bestFit="1" customWidth="1"/>
    <col min="7686" max="7936" width="9.1640625" style="2"/>
    <col min="7937" max="7937" width="25.1640625" style="2" customWidth="1"/>
    <col min="7938" max="7939" width="9.1640625" style="2"/>
    <col min="7940" max="7940" width="13.1640625" style="2" customWidth="1"/>
    <col min="7941" max="7941" width="10.1640625" style="2" bestFit="1" customWidth="1"/>
    <col min="7942" max="8192" width="9.1640625" style="2"/>
    <col min="8193" max="8193" width="25.1640625" style="2" customWidth="1"/>
    <col min="8194" max="8195" width="9.1640625" style="2"/>
    <col min="8196" max="8196" width="13.1640625" style="2" customWidth="1"/>
    <col min="8197" max="8197" width="10.1640625" style="2" bestFit="1" customWidth="1"/>
    <col min="8198" max="8448" width="9.1640625" style="2"/>
    <col min="8449" max="8449" width="25.1640625" style="2" customWidth="1"/>
    <col min="8450" max="8451" width="9.1640625" style="2"/>
    <col min="8452" max="8452" width="13.1640625" style="2" customWidth="1"/>
    <col min="8453" max="8453" width="10.1640625" style="2" bestFit="1" customWidth="1"/>
    <col min="8454" max="8704" width="9.1640625" style="2"/>
    <col min="8705" max="8705" width="25.1640625" style="2" customWidth="1"/>
    <col min="8706" max="8707" width="9.1640625" style="2"/>
    <col min="8708" max="8708" width="13.1640625" style="2" customWidth="1"/>
    <col min="8709" max="8709" width="10.1640625" style="2" bestFit="1" customWidth="1"/>
    <col min="8710" max="8960" width="9.1640625" style="2"/>
    <col min="8961" max="8961" width="25.1640625" style="2" customWidth="1"/>
    <col min="8962" max="8963" width="9.1640625" style="2"/>
    <col min="8964" max="8964" width="13.1640625" style="2" customWidth="1"/>
    <col min="8965" max="8965" width="10.1640625" style="2" bestFit="1" customWidth="1"/>
    <col min="8966" max="9216" width="9.1640625" style="2"/>
    <col min="9217" max="9217" width="25.1640625" style="2" customWidth="1"/>
    <col min="9218" max="9219" width="9.1640625" style="2"/>
    <col min="9220" max="9220" width="13.1640625" style="2" customWidth="1"/>
    <col min="9221" max="9221" width="10.1640625" style="2" bestFit="1" customWidth="1"/>
    <col min="9222" max="9472" width="9.1640625" style="2"/>
    <col min="9473" max="9473" width="25.1640625" style="2" customWidth="1"/>
    <col min="9474" max="9475" width="9.1640625" style="2"/>
    <col min="9476" max="9476" width="13.1640625" style="2" customWidth="1"/>
    <col min="9477" max="9477" width="10.1640625" style="2" bestFit="1" customWidth="1"/>
    <col min="9478" max="9728" width="9.1640625" style="2"/>
    <col min="9729" max="9729" width="25.1640625" style="2" customWidth="1"/>
    <col min="9730" max="9731" width="9.1640625" style="2"/>
    <col min="9732" max="9732" width="13.1640625" style="2" customWidth="1"/>
    <col min="9733" max="9733" width="10.1640625" style="2" bestFit="1" customWidth="1"/>
    <col min="9734" max="9984" width="9.1640625" style="2"/>
    <col min="9985" max="9985" width="25.1640625" style="2" customWidth="1"/>
    <col min="9986" max="9987" width="9.1640625" style="2"/>
    <col min="9988" max="9988" width="13.1640625" style="2" customWidth="1"/>
    <col min="9989" max="9989" width="10.1640625" style="2" bestFit="1" customWidth="1"/>
    <col min="9990" max="10240" width="9.1640625" style="2"/>
    <col min="10241" max="10241" width="25.1640625" style="2" customWidth="1"/>
    <col min="10242" max="10243" width="9.1640625" style="2"/>
    <col min="10244" max="10244" width="13.1640625" style="2" customWidth="1"/>
    <col min="10245" max="10245" width="10.1640625" style="2" bestFit="1" customWidth="1"/>
    <col min="10246" max="10496" width="9.1640625" style="2"/>
    <col min="10497" max="10497" width="25.1640625" style="2" customWidth="1"/>
    <col min="10498" max="10499" width="9.1640625" style="2"/>
    <col min="10500" max="10500" width="13.1640625" style="2" customWidth="1"/>
    <col min="10501" max="10501" width="10.1640625" style="2" bestFit="1" customWidth="1"/>
    <col min="10502" max="10752" width="9.1640625" style="2"/>
    <col min="10753" max="10753" width="25.1640625" style="2" customWidth="1"/>
    <col min="10754" max="10755" width="9.1640625" style="2"/>
    <col min="10756" max="10756" width="13.1640625" style="2" customWidth="1"/>
    <col min="10757" max="10757" width="10.1640625" style="2" bestFit="1" customWidth="1"/>
    <col min="10758" max="11008" width="9.1640625" style="2"/>
    <col min="11009" max="11009" width="25.1640625" style="2" customWidth="1"/>
    <col min="11010" max="11011" width="9.1640625" style="2"/>
    <col min="11012" max="11012" width="13.1640625" style="2" customWidth="1"/>
    <col min="11013" max="11013" width="10.1640625" style="2" bestFit="1" customWidth="1"/>
    <col min="11014" max="11264" width="9.1640625" style="2"/>
    <col min="11265" max="11265" width="25.1640625" style="2" customWidth="1"/>
    <col min="11266" max="11267" width="9.1640625" style="2"/>
    <col min="11268" max="11268" width="13.1640625" style="2" customWidth="1"/>
    <col min="11269" max="11269" width="10.1640625" style="2" bestFit="1" customWidth="1"/>
    <col min="11270" max="11520" width="9.1640625" style="2"/>
    <col min="11521" max="11521" width="25.1640625" style="2" customWidth="1"/>
    <col min="11522" max="11523" width="9.1640625" style="2"/>
    <col min="11524" max="11524" width="13.1640625" style="2" customWidth="1"/>
    <col min="11525" max="11525" width="10.1640625" style="2" bestFit="1" customWidth="1"/>
    <col min="11526" max="11776" width="9.1640625" style="2"/>
    <col min="11777" max="11777" width="25.1640625" style="2" customWidth="1"/>
    <col min="11778" max="11779" width="9.1640625" style="2"/>
    <col min="11780" max="11780" width="13.1640625" style="2" customWidth="1"/>
    <col min="11781" max="11781" width="10.1640625" style="2" bestFit="1" customWidth="1"/>
    <col min="11782" max="12032" width="9.1640625" style="2"/>
    <col min="12033" max="12033" width="25.1640625" style="2" customWidth="1"/>
    <col min="12034" max="12035" width="9.1640625" style="2"/>
    <col min="12036" max="12036" width="13.1640625" style="2" customWidth="1"/>
    <col min="12037" max="12037" width="10.1640625" style="2" bestFit="1" customWidth="1"/>
    <col min="12038" max="12288" width="9.1640625" style="2"/>
    <col min="12289" max="12289" width="25.1640625" style="2" customWidth="1"/>
    <col min="12290" max="12291" width="9.1640625" style="2"/>
    <col min="12292" max="12292" width="13.1640625" style="2" customWidth="1"/>
    <col min="12293" max="12293" width="10.1640625" style="2" bestFit="1" customWidth="1"/>
    <col min="12294" max="12544" width="9.1640625" style="2"/>
    <col min="12545" max="12545" width="25.1640625" style="2" customWidth="1"/>
    <col min="12546" max="12547" width="9.1640625" style="2"/>
    <col min="12548" max="12548" width="13.1640625" style="2" customWidth="1"/>
    <col min="12549" max="12549" width="10.1640625" style="2" bestFit="1" customWidth="1"/>
    <col min="12550" max="12800" width="9.1640625" style="2"/>
    <col min="12801" max="12801" width="25.1640625" style="2" customWidth="1"/>
    <col min="12802" max="12803" width="9.1640625" style="2"/>
    <col min="12804" max="12804" width="13.1640625" style="2" customWidth="1"/>
    <col min="12805" max="12805" width="10.1640625" style="2" bestFit="1" customWidth="1"/>
    <col min="12806" max="13056" width="9.1640625" style="2"/>
    <col min="13057" max="13057" width="25.1640625" style="2" customWidth="1"/>
    <col min="13058" max="13059" width="9.1640625" style="2"/>
    <col min="13060" max="13060" width="13.1640625" style="2" customWidth="1"/>
    <col min="13061" max="13061" width="10.1640625" style="2" bestFit="1" customWidth="1"/>
    <col min="13062" max="13312" width="9.1640625" style="2"/>
    <col min="13313" max="13313" width="25.1640625" style="2" customWidth="1"/>
    <col min="13314" max="13315" width="9.1640625" style="2"/>
    <col min="13316" max="13316" width="13.1640625" style="2" customWidth="1"/>
    <col min="13317" max="13317" width="10.1640625" style="2" bestFit="1" customWidth="1"/>
    <col min="13318" max="13568" width="9.1640625" style="2"/>
    <col min="13569" max="13569" width="25.1640625" style="2" customWidth="1"/>
    <col min="13570" max="13571" width="9.1640625" style="2"/>
    <col min="13572" max="13572" width="13.1640625" style="2" customWidth="1"/>
    <col min="13573" max="13573" width="10.1640625" style="2" bestFit="1" customWidth="1"/>
    <col min="13574" max="13824" width="9.1640625" style="2"/>
    <col min="13825" max="13825" width="25.1640625" style="2" customWidth="1"/>
    <col min="13826" max="13827" width="9.1640625" style="2"/>
    <col min="13828" max="13828" width="13.1640625" style="2" customWidth="1"/>
    <col min="13829" max="13829" width="10.1640625" style="2" bestFit="1" customWidth="1"/>
    <col min="13830" max="14080" width="9.1640625" style="2"/>
    <col min="14081" max="14081" width="25.1640625" style="2" customWidth="1"/>
    <col min="14082" max="14083" width="9.1640625" style="2"/>
    <col min="14084" max="14084" width="13.1640625" style="2" customWidth="1"/>
    <col min="14085" max="14085" width="10.1640625" style="2" bestFit="1" customWidth="1"/>
    <col min="14086" max="14336" width="9.1640625" style="2"/>
    <col min="14337" max="14337" width="25.1640625" style="2" customWidth="1"/>
    <col min="14338" max="14339" width="9.1640625" style="2"/>
    <col min="14340" max="14340" width="13.1640625" style="2" customWidth="1"/>
    <col min="14341" max="14341" width="10.1640625" style="2" bestFit="1" customWidth="1"/>
    <col min="14342" max="14592" width="9.1640625" style="2"/>
    <col min="14593" max="14593" width="25.1640625" style="2" customWidth="1"/>
    <col min="14594" max="14595" width="9.1640625" style="2"/>
    <col min="14596" max="14596" width="13.1640625" style="2" customWidth="1"/>
    <col min="14597" max="14597" width="10.1640625" style="2" bestFit="1" customWidth="1"/>
    <col min="14598" max="14848" width="9.1640625" style="2"/>
    <col min="14849" max="14849" width="25.1640625" style="2" customWidth="1"/>
    <col min="14850" max="14851" width="9.1640625" style="2"/>
    <col min="14852" max="14852" width="13.1640625" style="2" customWidth="1"/>
    <col min="14853" max="14853" width="10.1640625" style="2" bestFit="1" customWidth="1"/>
    <col min="14854" max="15104" width="9.1640625" style="2"/>
    <col min="15105" max="15105" width="25.1640625" style="2" customWidth="1"/>
    <col min="15106" max="15107" width="9.1640625" style="2"/>
    <col min="15108" max="15108" width="13.1640625" style="2" customWidth="1"/>
    <col min="15109" max="15109" width="10.1640625" style="2" bestFit="1" customWidth="1"/>
    <col min="15110" max="15360" width="9.1640625" style="2"/>
    <col min="15361" max="15361" width="25.1640625" style="2" customWidth="1"/>
    <col min="15362" max="15363" width="9.1640625" style="2"/>
    <col min="15364" max="15364" width="13.1640625" style="2" customWidth="1"/>
    <col min="15365" max="15365" width="10.1640625" style="2" bestFit="1" customWidth="1"/>
    <col min="15366" max="15616" width="9.1640625" style="2"/>
    <col min="15617" max="15617" width="25.1640625" style="2" customWidth="1"/>
    <col min="15618" max="15619" width="9.1640625" style="2"/>
    <col min="15620" max="15620" width="13.1640625" style="2" customWidth="1"/>
    <col min="15621" max="15621" width="10.1640625" style="2" bestFit="1" customWidth="1"/>
    <col min="15622" max="15872" width="9.1640625" style="2"/>
    <col min="15873" max="15873" width="25.1640625" style="2" customWidth="1"/>
    <col min="15874" max="15875" width="9.1640625" style="2"/>
    <col min="15876" max="15876" width="13.1640625" style="2" customWidth="1"/>
    <col min="15877" max="15877" width="10.1640625" style="2" bestFit="1" customWidth="1"/>
    <col min="15878" max="16128" width="9.1640625" style="2"/>
    <col min="16129" max="16129" width="25.1640625" style="2" customWidth="1"/>
    <col min="16130" max="16131" width="9.1640625" style="2"/>
    <col min="16132" max="16132" width="13.1640625" style="2" customWidth="1"/>
    <col min="16133" max="16133" width="10.1640625" style="2" bestFit="1" customWidth="1"/>
    <col min="16134" max="16384" width="9.1640625" style="2"/>
  </cols>
  <sheetData>
    <row r="1" spans="1:3" x14ac:dyDescent="0.2">
      <c r="A1" s="1" t="s">
        <v>0</v>
      </c>
    </row>
    <row r="3" spans="1:3" x14ac:dyDescent="0.2">
      <c r="A3" s="1" t="s">
        <v>1</v>
      </c>
    </row>
    <row r="4" spans="1:3" x14ac:dyDescent="0.2">
      <c r="A4" s="2" t="s">
        <v>2</v>
      </c>
      <c r="B4" s="3" t="s">
        <v>3</v>
      </c>
      <c r="C4" s="3" t="s">
        <v>4</v>
      </c>
    </row>
    <row r="5" spans="1:3" x14ac:dyDescent="0.2">
      <c r="A5" s="2" t="s">
        <v>5</v>
      </c>
      <c r="B5" s="9">
        <v>30</v>
      </c>
      <c r="C5" s="9">
        <v>30</v>
      </c>
    </row>
    <row r="6" spans="1:3" x14ac:dyDescent="0.2">
      <c r="A6" s="2" t="s">
        <v>6</v>
      </c>
      <c r="B6" s="9">
        <v>16</v>
      </c>
      <c r="C6" s="9">
        <v>16</v>
      </c>
    </row>
    <row r="8" spans="1:3" x14ac:dyDescent="0.2">
      <c r="A8" s="2" t="s">
        <v>7</v>
      </c>
      <c r="B8" s="3" t="s">
        <v>3</v>
      </c>
      <c r="C8" s="3" t="s">
        <v>4</v>
      </c>
    </row>
    <row r="9" spans="1:3" x14ac:dyDescent="0.2">
      <c r="A9" s="2" t="s">
        <v>8</v>
      </c>
      <c r="B9" s="10">
        <v>5.5</v>
      </c>
      <c r="C9" s="10">
        <v>4.3</v>
      </c>
    </row>
    <row r="10" spans="1:3" x14ac:dyDescent="0.2">
      <c r="A10" s="2" t="s">
        <v>9</v>
      </c>
      <c r="B10" s="11">
        <v>2.4E-2</v>
      </c>
      <c r="C10" s="11">
        <v>1.7000000000000001E-2</v>
      </c>
    </row>
    <row r="11" spans="1:3" x14ac:dyDescent="0.2">
      <c r="B11" s="4"/>
      <c r="C11" s="4"/>
    </row>
    <row r="12" spans="1:3" x14ac:dyDescent="0.2">
      <c r="A12" s="2" t="s">
        <v>10</v>
      </c>
      <c r="B12" s="4"/>
      <c r="C12" s="4"/>
    </row>
    <row r="13" spans="1:3" x14ac:dyDescent="0.2">
      <c r="A13" s="2" t="s">
        <v>11</v>
      </c>
      <c r="B13" s="10">
        <v>18.5</v>
      </c>
      <c r="C13" s="5"/>
    </row>
    <row r="14" spans="1:3" x14ac:dyDescent="0.2">
      <c r="A14" s="2" t="s">
        <v>9</v>
      </c>
      <c r="B14" s="11">
        <v>1.4999999999999999E-2</v>
      </c>
    </row>
    <row r="16" spans="1:3" x14ac:dyDescent="0.2">
      <c r="A16" s="1" t="s">
        <v>12</v>
      </c>
    </row>
    <row r="17" spans="1:6" x14ac:dyDescent="0.2">
      <c r="B17" s="30" t="s">
        <v>13</v>
      </c>
      <c r="C17" s="30"/>
      <c r="D17" s="6" t="s">
        <v>14</v>
      </c>
      <c r="E17" s="30" t="s">
        <v>15</v>
      </c>
      <c r="F17" s="30"/>
    </row>
    <row r="18" spans="1:6" x14ac:dyDescent="0.2">
      <c r="A18" s="7" t="s">
        <v>16</v>
      </c>
      <c r="B18" s="7" t="s">
        <v>3</v>
      </c>
      <c r="C18" s="7" t="s">
        <v>4</v>
      </c>
      <c r="D18" s="7" t="s">
        <v>17</v>
      </c>
      <c r="E18" s="7" t="s">
        <v>3</v>
      </c>
      <c r="F18" s="7" t="s">
        <v>4</v>
      </c>
    </row>
    <row r="19" spans="1:6" x14ac:dyDescent="0.2">
      <c r="A19" s="7">
        <v>0</v>
      </c>
      <c r="B19" s="8">
        <f>B9</f>
        <v>5.5</v>
      </c>
      <c r="C19" s="8">
        <f>C9</f>
        <v>4.3</v>
      </c>
      <c r="D19" s="8">
        <f>B13</f>
        <v>18.5</v>
      </c>
      <c r="E19" s="14">
        <f>B$5*B19+B$6*D19</f>
        <v>461</v>
      </c>
      <c r="F19" s="14">
        <f>C$5*C19+C$6*D19</f>
        <v>425</v>
      </c>
    </row>
    <row r="20" spans="1:6" x14ac:dyDescent="0.2">
      <c r="A20" s="7">
        <v>1</v>
      </c>
      <c r="B20" s="12">
        <f>B19*(1+B$10)</f>
        <v>5.6319999999999997</v>
      </c>
      <c r="C20" s="12">
        <f>C19*(1+C$10)</f>
        <v>4.3730999999999991</v>
      </c>
      <c r="D20" s="13">
        <f>D19*(1+B$14)</f>
        <v>18.7775</v>
      </c>
      <c r="E20" s="14">
        <f t="shared" ref="E20:E25" si="0">B$5*B20+B$6*D20</f>
        <v>469.4</v>
      </c>
      <c r="F20" s="14">
        <f t="shared" ref="F20:F25" si="1">C$5*C20+C$6*D20</f>
        <v>431.63299999999998</v>
      </c>
    </row>
    <row r="21" spans="1:6" x14ac:dyDescent="0.2">
      <c r="A21" s="7">
        <v>2</v>
      </c>
      <c r="B21" s="12">
        <f t="shared" ref="B21:B25" si="2">B20*(1+B$10)</f>
        <v>5.7671679999999999</v>
      </c>
      <c r="C21" s="12">
        <f t="shared" ref="C21:C25" si="3">C20*(1+C$10)</f>
        <v>4.447442699999999</v>
      </c>
      <c r="D21" s="13">
        <f t="shared" ref="D21:D25" si="4">D20*(1+B$14)</f>
        <v>19.059162499999999</v>
      </c>
      <c r="E21" s="14">
        <f t="shared" si="0"/>
        <v>477.96163999999999</v>
      </c>
      <c r="F21" s="14">
        <f t="shared" si="1"/>
        <v>438.36988099999996</v>
      </c>
    </row>
    <row r="22" spans="1:6" x14ac:dyDescent="0.2">
      <c r="A22" s="7">
        <v>3</v>
      </c>
      <c r="B22" s="12">
        <f t="shared" si="2"/>
        <v>5.9055800319999996</v>
      </c>
      <c r="C22" s="12">
        <f t="shared" si="3"/>
        <v>4.5230492258999986</v>
      </c>
      <c r="D22" s="13">
        <f t="shared" si="4"/>
        <v>19.345049937499997</v>
      </c>
      <c r="E22" s="14">
        <f t="shared" si="0"/>
        <v>486.68819995999991</v>
      </c>
      <c r="F22" s="14">
        <f t="shared" si="1"/>
        <v>445.21227577699995</v>
      </c>
    </row>
    <row r="23" spans="1:6" x14ac:dyDescent="0.2">
      <c r="A23" s="7">
        <v>4</v>
      </c>
      <c r="B23" s="12">
        <f t="shared" si="2"/>
        <v>6.0473139527679995</v>
      </c>
      <c r="C23" s="12">
        <f t="shared" si="3"/>
        <v>4.5999410627402977</v>
      </c>
      <c r="D23" s="13">
        <f t="shared" si="4"/>
        <v>19.635225686562496</v>
      </c>
      <c r="E23" s="14">
        <f t="shared" si="0"/>
        <v>495.58302956803993</v>
      </c>
      <c r="F23" s="14">
        <f t="shared" si="1"/>
        <v>452.16184286720886</v>
      </c>
    </row>
    <row r="24" spans="1:6" x14ac:dyDescent="0.2">
      <c r="A24" s="7">
        <v>5</v>
      </c>
      <c r="B24" s="12">
        <f t="shared" si="2"/>
        <v>6.1924494876344314</v>
      </c>
      <c r="C24" s="12">
        <f t="shared" si="3"/>
        <v>4.6781400608068822</v>
      </c>
      <c r="D24" s="13">
        <f t="shared" si="4"/>
        <v>19.929754071860931</v>
      </c>
      <c r="E24" s="14">
        <f t="shared" si="0"/>
        <v>504.6495497788078</v>
      </c>
      <c r="F24" s="14">
        <f t="shared" si="1"/>
        <v>459.22026697398132</v>
      </c>
    </row>
    <row r="25" spans="1:6" x14ac:dyDescent="0.2">
      <c r="A25" s="7">
        <v>6</v>
      </c>
      <c r="B25" s="12">
        <f t="shared" si="2"/>
        <v>6.3410682753376575</v>
      </c>
      <c r="C25" s="12">
        <f t="shared" si="3"/>
        <v>4.7576684418405986</v>
      </c>
      <c r="D25" s="13">
        <f t="shared" si="4"/>
        <v>20.228700382938843</v>
      </c>
      <c r="E25" s="14">
        <f t="shared" si="0"/>
        <v>513.89125438715121</v>
      </c>
      <c r="F25" s="14">
        <f t="shared" si="1"/>
        <v>466.38925938223946</v>
      </c>
    </row>
  </sheetData>
  <mergeCells count="2">
    <mergeCell ref="B17:C17"/>
    <mergeCell ref="E17:F17"/>
  </mergeCells>
  <printOptions headings="1" gridLines="1"/>
  <pageMargins left="0.75" right="0.75" top="1" bottom="1" header="0.5" footer="0.5"/>
  <pageSetup scale="6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8860-435B-4F78-9BE9-635E3D62D280}">
  <dimension ref="A1:E31"/>
  <sheetViews>
    <sheetView tabSelected="1" workbookViewId="0">
      <selection activeCell="E10" sqref="E10"/>
    </sheetView>
  </sheetViews>
  <sheetFormatPr baseColWidth="10" defaultColWidth="8.83203125" defaultRowHeight="15" x14ac:dyDescent="0.2"/>
  <cols>
    <col min="1" max="1" width="43.83203125" bestFit="1" customWidth="1"/>
    <col min="2" max="2" width="14.6640625" bestFit="1" customWidth="1"/>
    <col min="4" max="4" width="35.33203125" bestFit="1" customWidth="1"/>
    <col min="5" max="5" width="12.5" bestFit="1" customWidth="1"/>
  </cols>
  <sheetData>
    <row r="1" spans="1:5" x14ac:dyDescent="0.2">
      <c r="A1" s="1" t="s">
        <v>22</v>
      </c>
    </row>
    <row r="3" spans="1:5" x14ac:dyDescent="0.2">
      <c r="A3" s="1" t="s">
        <v>23</v>
      </c>
      <c r="D3" s="1" t="s">
        <v>24</v>
      </c>
    </row>
    <row r="4" spans="1:5" x14ac:dyDescent="0.2">
      <c r="A4" s="2" t="s">
        <v>25</v>
      </c>
      <c r="B4" s="18">
        <v>20000</v>
      </c>
      <c r="D4" s="2" t="s">
        <v>26</v>
      </c>
      <c r="E4" s="17">
        <v>0.08</v>
      </c>
    </row>
    <row r="5" spans="1:5" x14ac:dyDescent="0.2">
      <c r="A5" s="15" t="s">
        <v>27</v>
      </c>
      <c r="B5" s="18">
        <v>0.25</v>
      </c>
      <c r="D5" s="2" t="s">
        <v>28</v>
      </c>
      <c r="E5">
        <f>E4*B8</f>
        <v>8000</v>
      </c>
    </row>
    <row r="6" spans="1:5" x14ac:dyDescent="0.2">
      <c r="A6" s="15"/>
      <c r="D6" s="2"/>
    </row>
    <row r="7" spans="1:5" x14ac:dyDescent="0.2">
      <c r="A7" s="1" t="s">
        <v>29</v>
      </c>
      <c r="D7" s="1" t="s">
        <v>30</v>
      </c>
    </row>
    <row r="8" spans="1:5" x14ac:dyDescent="0.2">
      <c r="A8" s="2" t="s">
        <v>31</v>
      </c>
      <c r="B8" s="29">
        <v>100000</v>
      </c>
      <c r="D8" s="2" t="s">
        <v>32</v>
      </c>
      <c r="E8" s="18">
        <f>E5*B11</f>
        <v>320000</v>
      </c>
    </row>
    <row r="9" spans="1:5" x14ac:dyDescent="0.2">
      <c r="A9" s="2"/>
      <c r="D9" s="16" t="s">
        <v>25</v>
      </c>
      <c r="E9" s="18">
        <f>B4</f>
        <v>20000</v>
      </c>
    </row>
    <row r="10" spans="1:5" x14ac:dyDescent="0.2">
      <c r="A10" s="1" t="s">
        <v>33</v>
      </c>
      <c r="D10" s="16" t="s">
        <v>34</v>
      </c>
      <c r="E10" s="18">
        <f>B8*B5</f>
        <v>25000</v>
      </c>
    </row>
    <row r="11" spans="1:5" x14ac:dyDescent="0.2">
      <c r="A11" s="2" t="s">
        <v>35</v>
      </c>
      <c r="B11" s="18">
        <v>40</v>
      </c>
      <c r="D11" s="16" t="s">
        <v>36</v>
      </c>
      <c r="E11" s="18">
        <f>E5*B12</f>
        <v>257600.00000000003</v>
      </c>
    </row>
    <row r="12" spans="1:5" x14ac:dyDescent="0.2">
      <c r="A12" s="2" t="s">
        <v>37</v>
      </c>
      <c r="B12" s="18">
        <v>32.200000000000003</v>
      </c>
      <c r="D12" s="15" t="s">
        <v>38</v>
      </c>
      <c r="E12" s="19">
        <f>SUM(E9:E11)</f>
        <v>302600</v>
      </c>
    </row>
    <row r="13" spans="1:5" x14ac:dyDescent="0.2">
      <c r="D13" s="2" t="s">
        <v>21</v>
      </c>
      <c r="E13" s="19">
        <f>E8-E12</f>
        <v>17400</v>
      </c>
    </row>
    <row r="15" spans="1:5" x14ac:dyDescent="0.2">
      <c r="A15" s="26" t="s">
        <v>39</v>
      </c>
    </row>
    <row r="16" spans="1:5" x14ac:dyDescent="0.2">
      <c r="A16" t="s">
        <v>26</v>
      </c>
      <c r="B16" t="s">
        <v>21</v>
      </c>
    </row>
    <row r="17" spans="1:2" x14ac:dyDescent="0.2">
      <c r="A17" s="18"/>
      <c r="B17" s="18">
        <f>E13</f>
        <v>17400</v>
      </c>
    </row>
    <row r="18" spans="1:2" x14ac:dyDescent="0.2">
      <c r="A18" s="17">
        <v>0.01</v>
      </c>
      <c r="B18" s="18">
        <f t="dataTable" ref="B18:B27" dt2D="0" dtr="0" r1="E4"/>
        <v>-37200</v>
      </c>
    </row>
    <row r="19" spans="1:2" x14ac:dyDescent="0.2">
      <c r="A19" s="17">
        <v>0.02</v>
      </c>
      <c r="B19" s="18">
        <v>-29400</v>
      </c>
    </row>
    <row r="20" spans="1:2" x14ac:dyDescent="0.2">
      <c r="A20" s="17">
        <v>0.03</v>
      </c>
      <c r="B20" s="18">
        <v>-21600</v>
      </c>
    </row>
    <row r="21" spans="1:2" x14ac:dyDescent="0.2">
      <c r="A21" s="17">
        <v>0.04</v>
      </c>
      <c r="B21" s="18">
        <v>-13800</v>
      </c>
    </row>
    <row r="22" spans="1:2" x14ac:dyDescent="0.2">
      <c r="A22" s="17">
        <v>0.05</v>
      </c>
      <c r="B22" s="18">
        <v>-6000</v>
      </c>
    </row>
    <row r="23" spans="1:2" x14ac:dyDescent="0.2">
      <c r="A23" s="17">
        <v>0.06</v>
      </c>
      <c r="B23" s="18">
        <v>1799.9999999999709</v>
      </c>
    </row>
    <row r="24" spans="1:2" x14ac:dyDescent="0.2">
      <c r="A24" s="17">
        <v>7.0000000000000007E-2</v>
      </c>
      <c r="B24" s="18">
        <v>9600</v>
      </c>
    </row>
    <row r="25" spans="1:2" x14ac:dyDescent="0.2">
      <c r="A25" s="17">
        <v>0.08</v>
      </c>
      <c r="B25" s="18">
        <v>17400</v>
      </c>
    </row>
    <row r="26" spans="1:2" x14ac:dyDescent="0.2">
      <c r="A26" s="17">
        <v>0.09</v>
      </c>
      <c r="B26" s="18">
        <v>25200</v>
      </c>
    </row>
    <row r="27" spans="1:2" x14ac:dyDescent="0.2">
      <c r="A27" s="17">
        <v>0.1</v>
      </c>
      <c r="B27" s="18">
        <v>33000</v>
      </c>
    </row>
    <row r="28" spans="1:2" x14ac:dyDescent="0.2">
      <c r="A28" s="17"/>
    </row>
    <row r="29" spans="1:2" x14ac:dyDescent="0.2">
      <c r="A29" s="1" t="s">
        <v>40</v>
      </c>
    </row>
    <row r="30" spans="1:2" x14ac:dyDescent="0.2">
      <c r="A30" s="2" t="s">
        <v>41</v>
      </c>
    </row>
    <row r="31" spans="1:2" x14ac:dyDescent="0.2">
      <c r="A31" t="s">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F17C7-9DC6-4B0E-9903-5B1F2847B289}">
  <dimension ref="A1:K46"/>
  <sheetViews>
    <sheetView workbookViewId="0">
      <selection activeCell="D27" sqref="D27"/>
    </sheetView>
  </sheetViews>
  <sheetFormatPr baseColWidth="10" defaultColWidth="8.83203125" defaultRowHeight="15" x14ac:dyDescent="0.2"/>
  <cols>
    <col min="1" max="1" width="27.5" customWidth="1"/>
    <col min="2" max="2" width="14.33203125" bestFit="1" customWidth="1"/>
    <col min="4" max="4" width="26.6640625" customWidth="1"/>
    <col min="5" max="5" width="8.5" bestFit="1" customWidth="1"/>
  </cols>
  <sheetData>
    <row r="1" spans="1:11" x14ac:dyDescent="0.2">
      <c r="A1" s="1" t="s">
        <v>42</v>
      </c>
      <c r="B1" s="2"/>
      <c r="C1" s="2"/>
      <c r="D1" s="2"/>
      <c r="E1" s="2"/>
      <c r="F1" s="2"/>
      <c r="G1" s="2"/>
      <c r="H1" s="2"/>
      <c r="I1" s="2"/>
      <c r="J1" s="2"/>
      <c r="K1" s="2"/>
    </row>
    <row r="2" spans="1:11" x14ac:dyDescent="0.2">
      <c r="A2" s="2"/>
      <c r="B2" s="2"/>
      <c r="C2" s="2"/>
      <c r="D2" s="2"/>
      <c r="E2" s="2"/>
      <c r="F2" s="2"/>
      <c r="G2" s="2"/>
      <c r="H2" s="2"/>
      <c r="I2" s="2"/>
      <c r="J2" s="2"/>
      <c r="K2" s="2"/>
    </row>
    <row r="3" spans="1:11" x14ac:dyDescent="0.2">
      <c r="A3" s="1" t="s">
        <v>1</v>
      </c>
      <c r="B3" s="2"/>
      <c r="C3" s="2"/>
      <c r="D3" s="1" t="s">
        <v>43</v>
      </c>
      <c r="E3" s="2"/>
      <c r="F3" s="2"/>
      <c r="G3" s="2"/>
      <c r="H3" s="1"/>
      <c r="I3" s="2"/>
      <c r="J3" s="2"/>
      <c r="K3" s="2"/>
    </row>
    <row r="4" spans="1:11" x14ac:dyDescent="0.2">
      <c r="A4" s="2" t="s">
        <v>44</v>
      </c>
      <c r="B4" s="2">
        <f>VLOOKUP(B9,CostLookup,2)</f>
        <v>22.25</v>
      </c>
      <c r="C4" s="2"/>
      <c r="D4" s="3" t="s">
        <v>45</v>
      </c>
      <c r="E4" s="3" t="s">
        <v>46</v>
      </c>
      <c r="F4" s="2"/>
      <c r="G4" s="2"/>
      <c r="H4" s="2"/>
      <c r="I4" s="2"/>
      <c r="J4" s="2"/>
      <c r="K4" s="2"/>
    </row>
    <row r="5" spans="1:11" x14ac:dyDescent="0.2">
      <c r="A5" s="2" t="s">
        <v>47</v>
      </c>
      <c r="B5" s="20">
        <v>30</v>
      </c>
      <c r="C5" s="2"/>
      <c r="D5" s="2">
        <v>0</v>
      </c>
      <c r="E5" s="21">
        <v>24</v>
      </c>
      <c r="F5" s="2"/>
      <c r="G5" s="2"/>
      <c r="H5" s="2"/>
      <c r="I5" s="2"/>
      <c r="J5" s="2"/>
      <c r="K5" s="2"/>
    </row>
    <row r="6" spans="1:11" x14ac:dyDescent="0.2">
      <c r="A6" s="2" t="s">
        <v>48</v>
      </c>
      <c r="B6" s="20">
        <v>10</v>
      </c>
      <c r="C6" s="2"/>
      <c r="D6" s="2">
        <v>1000</v>
      </c>
      <c r="E6" s="21">
        <v>23</v>
      </c>
      <c r="F6" s="2"/>
      <c r="G6" s="2"/>
      <c r="H6" s="2"/>
      <c r="I6" s="2"/>
      <c r="J6" s="2"/>
      <c r="K6" s="2"/>
    </row>
    <row r="7" spans="1:11" x14ac:dyDescent="0.2">
      <c r="A7" s="2"/>
      <c r="B7" s="2"/>
      <c r="C7" s="2"/>
      <c r="D7" s="2">
        <v>2000</v>
      </c>
      <c r="E7" s="21">
        <v>22.25</v>
      </c>
      <c r="F7" s="2"/>
      <c r="G7" s="2"/>
      <c r="H7" s="2"/>
      <c r="I7" s="2"/>
      <c r="J7" s="2"/>
      <c r="K7" s="2"/>
    </row>
    <row r="8" spans="1:11" x14ac:dyDescent="0.2">
      <c r="A8" s="1" t="s">
        <v>29</v>
      </c>
      <c r="B8" s="2"/>
      <c r="C8" s="2"/>
      <c r="D8" s="2">
        <v>3000</v>
      </c>
      <c r="E8" s="21">
        <v>21.75</v>
      </c>
      <c r="F8" s="2"/>
      <c r="G8" s="2"/>
      <c r="H8" s="2"/>
      <c r="I8" s="2"/>
      <c r="J8" s="2"/>
      <c r="K8" s="2"/>
    </row>
    <row r="9" spans="1:11" x14ac:dyDescent="0.2">
      <c r="A9" s="2" t="s">
        <v>49</v>
      </c>
      <c r="B9" s="2">
        <v>2500</v>
      </c>
      <c r="C9" s="2"/>
      <c r="D9" s="2">
        <v>4000</v>
      </c>
      <c r="E9" s="21">
        <v>21.3</v>
      </c>
      <c r="F9" s="2"/>
      <c r="G9" s="2"/>
      <c r="H9" s="2"/>
      <c r="I9" s="2"/>
      <c r="J9" s="2"/>
      <c r="K9" s="2"/>
    </row>
    <row r="10" spans="1:11" x14ac:dyDescent="0.2">
      <c r="A10" s="2"/>
      <c r="B10" s="2"/>
      <c r="C10" s="2"/>
      <c r="D10" s="2"/>
      <c r="E10" s="2"/>
      <c r="F10" s="2"/>
      <c r="G10" s="2"/>
      <c r="H10" s="2"/>
      <c r="I10" s="2"/>
      <c r="J10" s="2"/>
      <c r="K10" s="2"/>
    </row>
    <row r="11" spans="1:11" x14ac:dyDescent="0.2">
      <c r="A11" s="1" t="s">
        <v>50</v>
      </c>
      <c r="B11" s="2"/>
      <c r="C11" s="2"/>
      <c r="D11" s="2"/>
      <c r="E11" s="2"/>
      <c r="F11" s="2"/>
      <c r="G11" s="2"/>
      <c r="H11" s="2"/>
      <c r="I11" s="2"/>
      <c r="J11" s="2"/>
      <c r="K11" s="2"/>
    </row>
    <row r="12" spans="1:11" x14ac:dyDescent="0.2">
      <c r="A12" s="2" t="s">
        <v>19</v>
      </c>
      <c r="B12" s="2">
        <v>2000</v>
      </c>
      <c r="C12" s="2"/>
      <c r="D12" s="2"/>
      <c r="E12" s="2"/>
      <c r="F12" s="2"/>
      <c r="G12" s="2"/>
      <c r="H12" s="2"/>
      <c r="I12" s="2"/>
      <c r="J12" s="2"/>
      <c r="K12" s="2"/>
    </row>
    <row r="13" spans="1:11" x14ac:dyDescent="0.2">
      <c r="A13" s="2"/>
      <c r="B13" s="2"/>
      <c r="C13" s="2"/>
      <c r="D13" s="2"/>
      <c r="E13" s="2"/>
      <c r="F13" s="2"/>
      <c r="G13" s="2"/>
      <c r="H13" s="2"/>
      <c r="I13" s="2"/>
      <c r="J13" s="2"/>
      <c r="K13" s="2"/>
    </row>
    <row r="14" spans="1:11" x14ac:dyDescent="0.2">
      <c r="A14" s="1" t="s">
        <v>51</v>
      </c>
      <c r="B14" s="2"/>
      <c r="C14" s="2"/>
      <c r="D14" s="2"/>
      <c r="E14" s="2"/>
      <c r="F14" s="2"/>
      <c r="G14" s="2"/>
      <c r="H14" s="2"/>
      <c r="I14" s="2"/>
      <c r="J14" s="2"/>
      <c r="K14" s="2"/>
    </row>
    <row r="15" spans="1:11" x14ac:dyDescent="0.2">
      <c r="A15" s="2" t="s">
        <v>52</v>
      </c>
      <c r="B15" s="20">
        <f>B12</f>
        <v>2000</v>
      </c>
      <c r="C15" s="2"/>
      <c r="D15" s="2"/>
      <c r="E15" s="2"/>
      <c r="F15" s="2"/>
      <c r="G15" s="2"/>
      <c r="H15" s="2"/>
      <c r="I15" s="2"/>
      <c r="J15" s="2"/>
      <c r="K15" s="2"/>
    </row>
    <row r="16" spans="1:11" x14ac:dyDescent="0.2">
      <c r="A16" s="2" t="s">
        <v>53</v>
      </c>
      <c r="B16" s="2">
        <f>IF(B9&gt;B12,(B9-B12),0)</f>
        <v>500</v>
      </c>
      <c r="C16" s="2"/>
      <c r="D16" s="2"/>
      <c r="E16" s="2"/>
      <c r="F16" s="2"/>
      <c r="G16" s="2"/>
      <c r="H16" s="2"/>
      <c r="I16" s="2"/>
      <c r="J16" s="2"/>
      <c r="K16" s="2"/>
    </row>
    <row r="17" spans="1:11" x14ac:dyDescent="0.2">
      <c r="A17" s="2" t="s">
        <v>54</v>
      </c>
      <c r="B17" s="20">
        <f>B15*B5+B16*B6</f>
        <v>65000</v>
      </c>
      <c r="C17" s="2"/>
      <c r="D17" s="2"/>
      <c r="E17" s="2"/>
      <c r="F17" s="2"/>
      <c r="G17" s="2"/>
      <c r="H17" s="2"/>
      <c r="I17" s="2"/>
      <c r="J17" s="2"/>
      <c r="K17" s="2"/>
    </row>
    <row r="18" spans="1:11" x14ac:dyDescent="0.2">
      <c r="A18" s="2" t="s">
        <v>55</v>
      </c>
      <c r="B18" s="20">
        <f>B9*B4</f>
        <v>55625</v>
      </c>
      <c r="C18" s="2"/>
      <c r="D18" s="2"/>
      <c r="E18" s="2"/>
      <c r="F18" s="2"/>
      <c r="G18" s="2"/>
      <c r="H18" s="2"/>
      <c r="I18" s="2"/>
      <c r="J18" s="2"/>
      <c r="K18" s="2"/>
    </row>
    <row r="19" spans="1:11" x14ac:dyDescent="0.2">
      <c r="A19" s="2" t="s">
        <v>21</v>
      </c>
      <c r="B19" s="20">
        <f>B17-B18</f>
        <v>9375</v>
      </c>
      <c r="C19" s="2"/>
      <c r="D19" s="2"/>
      <c r="E19" s="2"/>
      <c r="F19" s="2"/>
      <c r="G19" s="2"/>
      <c r="H19" s="2"/>
      <c r="I19" s="2"/>
      <c r="J19" s="2"/>
      <c r="K19" s="2"/>
    </row>
    <row r="20" spans="1:11" x14ac:dyDescent="0.2">
      <c r="A20" s="2"/>
      <c r="B20" s="20"/>
      <c r="C20" s="2"/>
      <c r="D20" s="2"/>
      <c r="E20" s="2"/>
      <c r="F20" s="2"/>
      <c r="G20" s="2"/>
      <c r="H20" s="2"/>
      <c r="I20" s="2"/>
      <c r="J20" s="2"/>
      <c r="K20" s="2"/>
    </row>
    <row r="21" spans="1:11" x14ac:dyDescent="0.2">
      <c r="A21" s="1" t="s">
        <v>56</v>
      </c>
      <c r="B21" s="2"/>
      <c r="C21" s="2"/>
      <c r="D21" s="2"/>
      <c r="E21" s="2"/>
      <c r="F21" s="2"/>
      <c r="G21" s="2"/>
      <c r="H21" s="2"/>
      <c r="I21" s="2"/>
      <c r="J21" s="2"/>
      <c r="K21" s="2"/>
    </row>
    <row r="22" spans="1:11" x14ac:dyDescent="0.2">
      <c r="A22" s="22">
        <f>B19</f>
        <v>9375</v>
      </c>
      <c r="B22" s="20"/>
      <c r="C22" s="2"/>
      <c r="D22" s="2"/>
      <c r="E22" s="2"/>
      <c r="F22" s="2"/>
      <c r="G22" s="2"/>
      <c r="H22" s="2"/>
      <c r="I22" s="2"/>
      <c r="J22" s="2"/>
      <c r="K22" s="2"/>
    </row>
    <row r="23" spans="1:11" x14ac:dyDescent="0.2">
      <c r="A23" s="1">
        <v>500</v>
      </c>
      <c r="B23" s="2"/>
      <c r="C23" s="2"/>
      <c r="D23" s="2"/>
      <c r="E23" s="2"/>
      <c r="F23" s="2"/>
      <c r="G23" s="2"/>
      <c r="H23" s="2"/>
      <c r="I23" s="2"/>
      <c r="J23" s="2"/>
      <c r="K23" s="2"/>
    </row>
    <row r="24" spans="1:11" x14ac:dyDescent="0.2">
      <c r="A24" s="1">
        <v>1000</v>
      </c>
      <c r="B24" s="2"/>
      <c r="C24" s="2"/>
      <c r="D24" s="2"/>
      <c r="E24" s="2"/>
      <c r="F24" s="2"/>
      <c r="G24" s="2"/>
      <c r="H24" s="2"/>
      <c r="I24" s="2"/>
      <c r="J24" s="2"/>
      <c r="K24" s="2"/>
    </row>
    <row r="25" spans="1:11" x14ac:dyDescent="0.2">
      <c r="A25" s="1">
        <v>1500</v>
      </c>
      <c r="B25" s="2"/>
      <c r="C25" s="2"/>
      <c r="D25" s="2"/>
      <c r="E25" s="2"/>
      <c r="F25" s="2"/>
      <c r="G25" s="2"/>
      <c r="H25" s="2"/>
      <c r="I25" s="2"/>
      <c r="J25" s="2"/>
      <c r="K25" s="2"/>
    </row>
    <row r="26" spans="1:11" x14ac:dyDescent="0.2">
      <c r="A26" s="1">
        <v>2000</v>
      </c>
      <c r="B26" s="2"/>
      <c r="C26" s="2"/>
      <c r="D26" s="2"/>
      <c r="E26" s="2"/>
      <c r="F26" s="2"/>
      <c r="G26" s="2"/>
      <c r="H26" s="2"/>
      <c r="I26" s="2"/>
      <c r="J26" s="2"/>
      <c r="K26" s="2"/>
    </row>
    <row r="27" spans="1:11" x14ac:dyDescent="0.2">
      <c r="A27" s="1">
        <v>2500</v>
      </c>
      <c r="B27" s="2"/>
      <c r="C27" s="2"/>
      <c r="D27" s="2"/>
      <c r="E27" s="2"/>
      <c r="F27" s="2"/>
      <c r="G27" s="2"/>
      <c r="H27" s="2"/>
      <c r="I27" s="2"/>
      <c r="J27" s="2"/>
      <c r="K27" s="2"/>
    </row>
    <row r="28" spans="1:11" x14ac:dyDescent="0.2">
      <c r="A28" s="1">
        <v>3000</v>
      </c>
      <c r="B28" s="2"/>
      <c r="C28" s="2"/>
      <c r="D28" s="2"/>
      <c r="E28" s="2"/>
      <c r="F28" s="2"/>
      <c r="G28" s="2"/>
      <c r="H28" s="2"/>
      <c r="I28" s="2"/>
      <c r="J28" s="2"/>
      <c r="K28" s="2"/>
    </row>
    <row r="29" spans="1:11" x14ac:dyDescent="0.2">
      <c r="A29" s="1">
        <v>3500</v>
      </c>
      <c r="B29" s="2"/>
      <c r="C29" s="2"/>
      <c r="D29" s="2"/>
      <c r="E29" s="2"/>
      <c r="F29" s="2"/>
      <c r="G29" s="2"/>
      <c r="H29" s="2"/>
      <c r="I29" s="2"/>
      <c r="J29" s="2"/>
      <c r="K29" s="2"/>
    </row>
    <row r="30" spans="1:11" x14ac:dyDescent="0.2">
      <c r="A30" s="1">
        <v>4000</v>
      </c>
      <c r="B30" s="2"/>
      <c r="C30" s="2"/>
      <c r="D30" s="2"/>
      <c r="E30" s="2"/>
      <c r="F30" s="2"/>
      <c r="G30" s="2"/>
      <c r="H30" s="2"/>
      <c r="I30" s="2"/>
      <c r="J30" s="2"/>
      <c r="K30" s="2"/>
    </row>
    <row r="31" spans="1:11" x14ac:dyDescent="0.2">
      <c r="A31" s="1">
        <v>4500</v>
      </c>
      <c r="B31" s="20"/>
      <c r="C31" s="20"/>
      <c r="D31" s="20"/>
      <c r="E31" s="20"/>
      <c r="F31" s="20"/>
      <c r="G31" s="20"/>
      <c r="H31" s="20"/>
      <c r="I31" s="20"/>
      <c r="J31" s="20"/>
      <c r="K31" s="2"/>
    </row>
    <row r="32" spans="1:11" x14ac:dyDescent="0.2">
      <c r="A32" s="2"/>
      <c r="B32" s="20"/>
      <c r="C32" s="20"/>
      <c r="D32" s="20"/>
      <c r="E32" s="20"/>
      <c r="F32" s="20"/>
      <c r="G32" s="20"/>
      <c r="H32" s="20"/>
      <c r="I32" s="20"/>
      <c r="J32" s="20"/>
      <c r="K32" s="2"/>
    </row>
    <row r="33" spans="1:11" x14ac:dyDescent="0.2">
      <c r="A33" s="1" t="s">
        <v>57</v>
      </c>
      <c r="B33" s="2"/>
      <c r="C33" s="2"/>
      <c r="D33" s="2"/>
      <c r="E33" s="2"/>
      <c r="F33" s="2"/>
      <c r="G33" s="2"/>
      <c r="H33" s="2"/>
      <c r="I33" s="2"/>
      <c r="J33" s="2"/>
      <c r="K33" s="2"/>
    </row>
    <row r="34" spans="1:11" x14ac:dyDescent="0.2">
      <c r="A34" s="2" t="s">
        <v>19</v>
      </c>
      <c r="B34" s="2">
        <v>500</v>
      </c>
      <c r="C34" s="2">
        <v>1000</v>
      </c>
      <c r="D34" s="2">
        <v>1500</v>
      </c>
      <c r="E34" s="2">
        <v>2000</v>
      </c>
      <c r="F34" s="2">
        <v>2500</v>
      </c>
      <c r="G34" s="2">
        <v>3000</v>
      </c>
      <c r="H34" s="2">
        <v>3500</v>
      </c>
      <c r="I34" s="2">
        <v>4000</v>
      </c>
      <c r="J34" s="2">
        <v>4500</v>
      </c>
      <c r="K34" s="2"/>
    </row>
    <row r="35" spans="1:11" x14ac:dyDescent="0.2">
      <c r="A35" s="2" t="s">
        <v>58</v>
      </c>
      <c r="B35" s="2">
        <v>2.5000000000000001E-2</v>
      </c>
      <c r="C35" s="2">
        <v>0.05</v>
      </c>
      <c r="D35" s="2">
        <v>0.15</v>
      </c>
      <c r="E35" s="2">
        <v>0.25</v>
      </c>
      <c r="F35" s="2">
        <v>0.25</v>
      </c>
      <c r="G35" s="2">
        <v>0.15</v>
      </c>
      <c r="H35" s="2">
        <v>7.0000000000000007E-2</v>
      </c>
      <c r="I35" s="2">
        <v>0.04</v>
      </c>
      <c r="J35" s="2">
        <v>1.4999999999999999E-2</v>
      </c>
      <c r="K35" s="2"/>
    </row>
    <row r="36" spans="1:11" x14ac:dyDescent="0.2">
      <c r="A36" s="2"/>
      <c r="B36" s="2"/>
      <c r="C36" s="2"/>
      <c r="D36" s="2"/>
      <c r="E36" s="2"/>
      <c r="F36" s="2"/>
      <c r="G36" s="2"/>
      <c r="H36" s="2"/>
      <c r="I36" s="3"/>
      <c r="J36" s="2"/>
      <c r="K36" s="2"/>
    </row>
    <row r="37" spans="1:11" x14ac:dyDescent="0.2">
      <c r="A37" s="3" t="s">
        <v>49</v>
      </c>
      <c r="B37" s="3" t="s">
        <v>59</v>
      </c>
      <c r="C37" s="2"/>
      <c r="D37" s="2"/>
      <c r="E37" s="2"/>
      <c r="F37" s="2"/>
      <c r="G37" s="2"/>
      <c r="H37" s="2"/>
      <c r="I37" s="2"/>
      <c r="J37" s="2"/>
      <c r="K37" s="2"/>
    </row>
    <row r="38" spans="1:11" x14ac:dyDescent="0.2">
      <c r="A38">
        <v>500</v>
      </c>
      <c r="B38" s="18"/>
    </row>
    <row r="39" spans="1:11" x14ac:dyDescent="0.2">
      <c r="A39">
        <v>1000</v>
      </c>
      <c r="B39" s="18"/>
    </row>
    <row r="40" spans="1:11" x14ac:dyDescent="0.2">
      <c r="A40">
        <v>1500</v>
      </c>
      <c r="B40" s="18"/>
    </row>
    <row r="41" spans="1:11" x14ac:dyDescent="0.2">
      <c r="A41">
        <v>2000</v>
      </c>
      <c r="B41" s="18"/>
    </row>
    <row r="42" spans="1:11" x14ac:dyDescent="0.2">
      <c r="A42">
        <v>2500</v>
      </c>
      <c r="B42" s="18"/>
    </row>
    <row r="43" spans="1:11" x14ac:dyDescent="0.2">
      <c r="A43">
        <v>3000</v>
      </c>
      <c r="B43" s="18"/>
    </row>
    <row r="44" spans="1:11" x14ac:dyDescent="0.2">
      <c r="A44">
        <v>3500</v>
      </c>
      <c r="B44" s="18"/>
    </row>
    <row r="45" spans="1:11" x14ac:dyDescent="0.2">
      <c r="A45">
        <v>4000</v>
      </c>
      <c r="B45" s="18"/>
    </row>
    <row r="46" spans="1:11" x14ac:dyDescent="0.2">
      <c r="A46">
        <v>4500</v>
      </c>
      <c r="B46" s="1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1-3a T-Shirts</vt:lpstr>
      <vt:lpstr>1-3b Book Shelf</vt:lpstr>
      <vt:lpstr>Example 1.3</vt:lpstr>
      <vt:lpstr>Example 1.4</vt:lpstr>
      <vt:lpstr>CostLookup</vt:lpstr>
      <vt:lpstr>Demand</vt:lpstr>
      <vt:lpstr>Leftover_price</vt:lpstr>
      <vt:lpstr>Order_quantity</vt:lpstr>
      <vt:lpstr>'1-3b Book Shelf'!Print_Area</vt:lpstr>
      <vt:lpstr>Probabilities</vt:lpstr>
      <vt:lpstr>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Lohith Kakolla</cp:lastModifiedBy>
  <cp:lastPrinted>2010-06-16T15:56:54Z</cp:lastPrinted>
  <dcterms:created xsi:type="dcterms:W3CDTF">2007-05-15T19:57:28Z</dcterms:created>
  <dcterms:modified xsi:type="dcterms:W3CDTF">2024-02-01T02:47:47Z</dcterms:modified>
</cp:coreProperties>
</file>