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atien\Downloads\"/>
    </mc:Choice>
  </mc:AlternateContent>
  <xr:revisionPtr revIDLastSave="0" documentId="13_ncr:1_{747B96C8-7F93-4606-B0C4-32950B344D63}" xr6:coauthVersionLast="47" xr6:coauthVersionMax="47" xr10:uidLastSave="{00000000-0000-0000-0000-000000000000}"/>
  <bookViews>
    <workbookView xWindow="-90" yWindow="-90" windowWidth="16637" windowHeight="8717" firstSheet="8" activeTab="9" xr2:uid="{00000000-000D-0000-FFFF-FFFF00000000}"/>
  </bookViews>
  <sheets>
    <sheet name="Excel_jumia " sheetId="1" r:id="rId1"/>
    <sheet name="Jumia_Worksheet" sheetId="2" r:id="rId2"/>
    <sheet name="Discount % &amp; No. of Review" sheetId="10" r:id="rId3"/>
    <sheet name="Top 10 Products by Reviews" sheetId="11" r:id="rId4"/>
    <sheet name="Top 10 Products by Rating" sheetId="12" r:id="rId5"/>
    <sheet name="Top five Products by ratings" sheetId="5" r:id="rId6"/>
    <sheet name="Bottom Products by Rating" sheetId="6" r:id="rId7"/>
    <sheet name="Top 10 Products by Discount %" sheetId="7" r:id="rId8"/>
    <sheet name="Rating &amp; Reviews Count" sheetId="4" r:id="rId9"/>
    <sheet name="Jumia_ Dashboard" sheetId="3" r:id="rId10"/>
  </sheets>
  <definedNames>
    <definedName name="Slicer_Discount_Category">#N/A</definedName>
    <definedName name="Slicer_Product">#N/A</definedName>
    <definedName name="Slicer_Rating_Category">#N/A</definedName>
    <definedName name="Slicer_Review">#N/A</definedName>
    <definedName name="Slicer_Review1">#N/A</definedName>
  </definedNames>
  <calcPr calcId="191029"/>
  <pivotCaches>
    <pivotCache cacheId="12" r:id="rId11"/>
    <pivotCache cacheId="13"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2" l="1"/>
  <c r="K11" i="2"/>
  <c r="L11" i="2" s="1"/>
  <c r="K10" i="2"/>
  <c r="L10" i="2" s="1"/>
  <c r="L5" i="2"/>
  <c r="L4" i="2"/>
  <c r="L3" i="2"/>
  <c r="L2" i="2"/>
  <c r="I113" i="2"/>
  <c r="F113" i="2"/>
  <c r="D113" i="2"/>
  <c r="I112" i="2"/>
  <c r="F112" i="2"/>
  <c r="D112" i="2"/>
  <c r="I111" i="2"/>
  <c r="F111" i="2"/>
  <c r="D111" i="2"/>
  <c r="I110" i="2"/>
  <c r="F110" i="2"/>
  <c r="D110" i="2"/>
  <c r="I109" i="2"/>
  <c r="F109" i="2"/>
  <c r="D109" i="2"/>
  <c r="I108" i="2"/>
  <c r="F108" i="2"/>
  <c r="D108" i="2"/>
  <c r="I107" i="2"/>
  <c r="F107" i="2"/>
  <c r="D107" i="2"/>
  <c r="I106" i="2"/>
  <c r="F106" i="2"/>
  <c r="D106" i="2"/>
  <c r="I105" i="2"/>
  <c r="F105" i="2"/>
  <c r="D105" i="2"/>
  <c r="I104" i="2"/>
  <c r="F104" i="2"/>
  <c r="D104" i="2"/>
  <c r="I103" i="2"/>
  <c r="F103" i="2"/>
  <c r="D103" i="2"/>
  <c r="I102" i="2"/>
  <c r="F102" i="2"/>
  <c r="D102" i="2"/>
  <c r="I101" i="2"/>
  <c r="F101" i="2"/>
  <c r="D101" i="2"/>
  <c r="I100" i="2"/>
  <c r="F100" i="2"/>
  <c r="D100" i="2"/>
  <c r="I99" i="2"/>
  <c r="F99" i="2"/>
  <c r="D99" i="2"/>
  <c r="I98" i="2"/>
  <c r="F98" i="2"/>
  <c r="D98" i="2"/>
  <c r="I97" i="2"/>
  <c r="F97" i="2"/>
  <c r="D97" i="2"/>
  <c r="I96" i="2"/>
  <c r="F96" i="2"/>
  <c r="D96" i="2"/>
  <c r="I95" i="2"/>
  <c r="F95" i="2"/>
  <c r="D95" i="2"/>
  <c r="I94" i="2"/>
  <c r="F94" i="2"/>
  <c r="D94" i="2"/>
  <c r="I93" i="2"/>
  <c r="F93" i="2"/>
  <c r="D93" i="2"/>
  <c r="I92" i="2"/>
  <c r="F92" i="2"/>
  <c r="D92" i="2"/>
  <c r="I91" i="2"/>
  <c r="F91" i="2"/>
  <c r="D91" i="2"/>
  <c r="I90" i="2"/>
  <c r="F90" i="2"/>
  <c r="D90" i="2"/>
  <c r="I89" i="2"/>
  <c r="F89" i="2"/>
  <c r="D89" i="2"/>
  <c r="I88" i="2"/>
  <c r="F88" i="2"/>
  <c r="D88" i="2"/>
  <c r="I87" i="2"/>
  <c r="F87" i="2"/>
  <c r="D87" i="2"/>
  <c r="I86" i="2"/>
  <c r="F86" i="2"/>
  <c r="D86" i="2"/>
  <c r="I85" i="2"/>
  <c r="F85" i="2"/>
  <c r="D85" i="2"/>
  <c r="I84" i="2"/>
  <c r="F84" i="2"/>
  <c r="D84" i="2"/>
  <c r="I83" i="2"/>
  <c r="F83" i="2"/>
  <c r="D83" i="2"/>
  <c r="I82" i="2"/>
  <c r="F82" i="2"/>
  <c r="D82" i="2"/>
  <c r="I81" i="2"/>
  <c r="F81" i="2"/>
  <c r="D81" i="2"/>
  <c r="I80" i="2"/>
  <c r="F80" i="2"/>
  <c r="D80" i="2"/>
  <c r="I79" i="2"/>
  <c r="F79" i="2"/>
  <c r="D79" i="2"/>
  <c r="I78" i="2"/>
  <c r="F78" i="2"/>
  <c r="D78" i="2"/>
  <c r="I77" i="2"/>
  <c r="F77" i="2"/>
  <c r="D77" i="2"/>
  <c r="I76" i="2"/>
  <c r="F76" i="2"/>
  <c r="D76" i="2"/>
  <c r="I75" i="2"/>
  <c r="F75" i="2"/>
  <c r="D75" i="2"/>
  <c r="I74" i="2"/>
  <c r="F74" i="2"/>
  <c r="D74" i="2"/>
  <c r="I73" i="2"/>
  <c r="F73" i="2"/>
  <c r="D73" i="2"/>
  <c r="I72" i="2"/>
  <c r="F72" i="2"/>
  <c r="D72" i="2"/>
  <c r="I71" i="2"/>
  <c r="F71" i="2"/>
  <c r="D71" i="2"/>
  <c r="I70" i="2"/>
  <c r="F70" i="2"/>
  <c r="D70" i="2"/>
  <c r="I69" i="2"/>
  <c r="F69" i="2"/>
  <c r="D69" i="2"/>
  <c r="I68" i="2"/>
  <c r="F68" i="2"/>
  <c r="D68" i="2"/>
  <c r="I67" i="2"/>
  <c r="F67" i="2"/>
  <c r="D67" i="2"/>
  <c r="I66" i="2"/>
  <c r="F66" i="2"/>
  <c r="D66" i="2"/>
  <c r="I65" i="2"/>
  <c r="F65" i="2"/>
  <c r="D65" i="2"/>
  <c r="I64" i="2"/>
  <c r="F64" i="2"/>
  <c r="D64" i="2"/>
  <c r="I63" i="2"/>
  <c r="F63" i="2"/>
  <c r="D63" i="2"/>
  <c r="I62" i="2"/>
  <c r="F62" i="2"/>
  <c r="D62" i="2"/>
  <c r="I61" i="2"/>
  <c r="F61" i="2"/>
  <c r="D61" i="2"/>
  <c r="I60" i="2"/>
  <c r="F60" i="2"/>
  <c r="D60" i="2"/>
  <c r="I59" i="2"/>
  <c r="F59" i="2"/>
  <c r="D59" i="2"/>
  <c r="I58" i="2"/>
  <c r="F58" i="2"/>
  <c r="D58" i="2"/>
  <c r="I57" i="2"/>
  <c r="F57" i="2"/>
  <c r="D57" i="2"/>
  <c r="I56" i="2"/>
  <c r="F56" i="2"/>
  <c r="D56" i="2"/>
  <c r="I55" i="2"/>
  <c r="F55" i="2"/>
  <c r="D55" i="2"/>
  <c r="I54" i="2"/>
  <c r="F54" i="2"/>
  <c r="D54" i="2"/>
  <c r="I53" i="2"/>
  <c r="F53" i="2"/>
  <c r="D53" i="2"/>
  <c r="I52" i="2"/>
  <c r="F52" i="2"/>
  <c r="D52" i="2"/>
  <c r="I51" i="2"/>
  <c r="F51" i="2"/>
  <c r="D51" i="2"/>
  <c r="I50" i="2"/>
  <c r="F50" i="2"/>
  <c r="D50" i="2"/>
  <c r="I49" i="2"/>
  <c r="F49" i="2"/>
  <c r="D49" i="2"/>
  <c r="I48" i="2"/>
  <c r="F48" i="2"/>
  <c r="D48" i="2"/>
  <c r="I47" i="2"/>
  <c r="F47" i="2"/>
  <c r="D47" i="2"/>
  <c r="I46" i="2"/>
  <c r="F46" i="2"/>
  <c r="D46" i="2"/>
  <c r="I45" i="2"/>
  <c r="F45" i="2"/>
  <c r="D45" i="2"/>
  <c r="I44" i="2"/>
  <c r="F44" i="2"/>
  <c r="D44" i="2"/>
  <c r="I43" i="2"/>
  <c r="F43" i="2"/>
  <c r="D43" i="2"/>
  <c r="I42" i="2"/>
  <c r="F42" i="2"/>
  <c r="D42" i="2"/>
  <c r="I41" i="2"/>
  <c r="F41" i="2"/>
  <c r="D41" i="2"/>
  <c r="I40" i="2"/>
  <c r="F40" i="2"/>
  <c r="D40" i="2"/>
  <c r="I39" i="2"/>
  <c r="F39" i="2"/>
  <c r="D39" i="2"/>
  <c r="I38" i="2"/>
  <c r="F38" i="2"/>
  <c r="D38" i="2"/>
  <c r="I37" i="2"/>
  <c r="F37" i="2"/>
  <c r="D37" i="2"/>
  <c r="I36" i="2"/>
  <c r="F36" i="2"/>
  <c r="D36" i="2"/>
  <c r="I35" i="2"/>
  <c r="F35" i="2"/>
  <c r="D35" i="2"/>
  <c r="I34" i="2"/>
  <c r="F34" i="2"/>
  <c r="D34" i="2"/>
  <c r="I33" i="2"/>
  <c r="F33" i="2"/>
  <c r="D33" i="2"/>
  <c r="I32" i="2"/>
  <c r="F32" i="2"/>
  <c r="D32" i="2"/>
  <c r="I31" i="2"/>
  <c r="F31" i="2"/>
  <c r="D31" i="2"/>
  <c r="I30" i="2"/>
  <c r="F30" i="2"/>
  <c r="D30" i="2"/>
  <c r="I29" i="2"/>
  <c r="F29" i="2"/>
  <c r="D29" i="2"/>
  <c r="I28" i="2"/>
  <c r="F28" i="2"/>
  <c r="D28" i="2"/>
  <c r="I27" i="2"/>
  <c r="F27" i="2"/>
  <c r="D27" i="2"/>
  <c r="I26" i="2"/>
  <c r="F26" i="2"/>
  <c r="D26" i="2"/>
  <c r="I25" i="2"/>
  <c r="F25" i="2"/>
  <c r="D25" i="2"/>
  <c r="I24" i="2"/>
  <c r="F24" i="2"/>
  <c r="D24" i="2"/>
  <c r="I23" i="2"/>
  <c r="F23" i="2"/>
  <c r="D23" i="2"/>
  <c r="I22" i="2"/>
  <c r="F22" i="2"/>
  <c r="D22" i="2"/>
  <c r="I21" i="2"/>
  <c r="F21" i="2"/>
  <c r="D21" i="2"/>
  <c r="I20" i="2"/>
  <c r="F20" i="2"/>
  <c r="D20" i="2"/>
  <c r="I19" i="2"/>
  <c r="F19" i="2"/>
  <c r="D19" i="2"/>
  <c r="I18" i="2"/>
  <c r="F18" i="2"/>
  <c r="D18" i="2"/>
  <c r="I17" i="2"/>
  <c r="F17" i="2"/>
  <c r="D17" i="2"/>
  <c r="I16" i="2"/>
  <c r="F16" i="2"/>
  <c r="D16" i="2"/>
  <c r="I15" i="2"/>
  <c r="F15" i="2"/>
  <c r="D15" i="2"/>
  <c r="I14" i="2"/>
  <c r="F14" i="2"/>
  <c r="D14" i="2"/>
  <c r="I13" i="2"/>
  <c r="F13" i="2"/>
  <c r="D13" i="2"/>
  <c r="I12" i="2"/>
  <c r="F12" i="2"/>
  <c r="D12" i="2"/>
  <c r="I11" i="2"/>
  <c r="F11" i="2"/>
  <c r="D11" i="2"/>
  <c r="I10" i="2"/>
  <c r="F10" i="2"/>
  <c r="D10" i="2"/>
  <c r="I9" i="2"/>
  <c r="F9" i="2"/>
  <c r="D9" i="2"/>
  <c r="I8" i="2"/>
  <c r="F8" i="2"/>
  <c r="D8" i="2"/>
  <c r="I7" i="2"/>
  <c r="F7" i="2"/>
  <c r="D7" i="2"/>
  <c r="I6" i="2"/>
  <c r="F6" i="2"/>
  <c r="D6" i="2"/>
  <c r="I5" i="2"/>
  <c r="F5" i="2"/>
  <c r="D5" i="2"/>
  <c r="I4" i="2"/>
  <c r="F4" i="2"/>
  <c r="D4" i="2"/>
  <c r="I3" i="2"/>
  <c r="F3" i="2"/>
  <c r="D3" i="2"/>
  <c r="I2" i="2"/>
  <c r="F2" i="2"/>
  <c r="D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2"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3" i="1"/>
  <c r="I4" i="1"/>
  <c r="I5" i="1"/>
  <c r="I6" i="1"/>
  <c r="I7" i="1"/>
  <c r="I8" i="1"/>
  <c r="I9" i="1"/>
  <c r="I10" i="1"/>
  <c r="I11" i="1"/>
  <c r="I12" i="1"/>
  <c r="I13" i="1"/>
  <c r="I14" i="1"/>
  <c r="I15" i="1"/>
  <c r="I16" i="1"/>
  <c r="I17" i="1"/>
  <c r="I18" i="1"/>
  <c r="I19" i="1"/>
  <c r="I20" i="1"/>
  <c r="I21" i="1"/>
  <c r="I22" i="1"/>
  <c r="I23" i="1"/>
  <c r="I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2" i="1"/>
</calcChain>
</file>

<file path=xl/sharedStrings.xml><?xml version="1.0" encoding="utf-8"?>
<sst xmlns="http://schemas.openxmlformats.org/spreadsheetml/2006/main" count="552" uniqueCount="148">
  <si>
    <t>Product</t>
  </si>
  <si>
    <t>Current price</t>
  </si>
  <si>
    <t>old price</t>
  </si>
  <si>
    <t>Discount</t>
  </si>
  <si>
    <t>Review</t>
  </si>
  <si>
    <t>Ratingd</t>
  </si>
  <si>
    <t>115  Piece Set Of Multifunctional Precision Screwdrivers</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</si>
  <si>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</si>
  <si>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</si>
  <si>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</si>
  <si>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</si>
  <si>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</si>
  <si>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</si>
  <si>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</si>
  <si>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</si>
  <si>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</si>
  <si>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</si>
  <si>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Peacock  Throw Pillow Cushion Case For Home Car</t>
  </si>
  <si>
    <t>LED Wall Digital Alarm Clock Study Home 12 / 24H Clock Calendar</t>
  </si>
  <si>
    <t>3D Waterproof EVA Plastic Shower Curtain 1.8*2Mtrs</t>
  </si>
  <si>
    <t>3PCS Single Head Knitting Crochet Sweater Needle Set</t>
  </si>
  <si>
    <t>4pcs Bathroom/Kitchen Towel Rack,Roll Paper Holder,Towel Bars,Hook</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</si>
  <si>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</si>
  <si>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</si>
  <si>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</si>
  <si>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</si>
  <si>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</si>
  <si>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</si>
  <si>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12 Litre Insulated Lunch Box Grey</t>
  </si>
  <si>
    <t>DIY File Folder, Office Drawer File Holder, Pen Holder, Desktop Storage Rack</t>
  </si>
  <si>
    <t>Classic Black Cat Cotton Hemp Pillow Case For Home Car</t>
  </si>
  <si>
    <t>Balloon Insert, Birthday Party Balloon Set, PU Leather</t>
  </si>
  <si>
    <t>Shower Cap Wide Elastic Band Cover Reusable Bashroom Cap</t>
  </si>
  <si>
    <t>Christmas Elk Fence Yard Lawn Decorations Cute For Holidays</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</si>
  <si>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</si>
  <si>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</si>
  <si>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</si>
  <si>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</si>
  <si>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</si>
  <si>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</si>
  <si>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Cute Christmas Fence Garden Decorations For Holiday Home</t>
  </si>
  <si>
    <t>Simple Metal Dog Art Sculpture Decoration For Home Office</t>
  </si>
  <si>
    <t>Christmas Fence Garden Decorations Outdoor For Holiday Home</t>
  </si>
  <si>
    <t>Angle Measuring Tool Full Metal Multi Angle Measuring Tool</t>
  </si>
  <si>
    <t>5 Pieces/set Of Stainless Steel Induction Cooker Pots</t>
  </si>
  <si>
    <t>Mythco 120COB Solar Wall Ligt With Motion Sensor And Remote Control 3 Modes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</si>
  <si>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</si>
  <si>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</si>
  <si>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</si>
  <si>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</si>
  <si>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</si>
  <si>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Agapeon Toothbrush Holder And Toothpaste Dispenser</t>
  </si>
  <si>
    <t>Large Lazy Inflatable Sofa Chairs PVC Lounger Seat Bag</t>
  </si>
  <si>
    <t>Watercolour Gold Foil Textured Print Pillow Cover</t>
  </si>
  <si>
    <t>Wrought Iron Bathroom Shelf Wall Mounted Free Punch Toilet Rack</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</si>
  <si>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</si>
  <si>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</si>
  <si>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</si>
  <si>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</si>
  <si>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5m Waterproof Spherical LED String Lights Outdoor Ball Chain Lights Party Lighting Decoration Adjustable</t>
  </si>
  <si>
    <t>2 Pairs Cowhide Split Leather Work Gloves.32℉ Or Above Welding Gloves</t>
  </si>
  <si>
    <t>Household Pineapple Peeler Peeler</t>
  </si>
  <si>
    <t>Office Chair Lumbar Back Support Spine Posture Correction Pillow Car Cushion</t>
  </si>
  <si>
    <t>Cartoon Car Decoration Cute Individuality For Car Home Desk</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</si>
  <si>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</si>
  <si>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</si>
  <si>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</si>
  <si>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</si>
  <si>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</si>
  <si>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</si>
  <si>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</si>
  <si>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</si>
  <si>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</si>
  <si>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</si>
  <si>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</si>
  <si>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9pcs Gas Mask, For Painting, Dust, Formaldehyde Grinding, Polishing</t>
  </si>
  <si>
    <t>1PC Refrigerator Food Seal Pocket Fridge Bags</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</si>
  <si>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</si>
  <si>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</si>
  <si>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</si>
  <si>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</si>
  <si>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Black Simple Water Cup Wine Coaster Anti Slip Absorbent</t>
  </si>
  <si>
    <t>No Review</t>
  </si>
  <si>
    <t>Metal Decorative Hooks Key Hangers Entryway Wall Hooks Towel Hooks  Home</t>
  </si>
  <si>
    <t>Portable Mini Cordless Car Vacuum Cleaner  Blue</t>
  </si>
  <si>
    <t>Weighing Scale Digital Bathroom Body Fat Scale USBBlack</t>
  </si>
  <si>
    <t>Portable Home Small Air Humidifier 3Speed Fan  Green</t>
  </si>
  <si>
    <t>AntiSkid Absorbent Insulation Coaster  For Home Office</t>
  </si>
  <si>
    <t>LASA Aluminum Folding Truck Hand Cart  68kg Max</t>
  </si>
  <si>
    <t>LED Romantic Spaceship Starry Sky Projector,Children's Bedroom Night LightBlue</t>
  </si>
  <si>
    <t>MultiFunctional Storage Rack Multilayer Bookshelf</t>
  </si>
  <si>
    <t>Exfoliate And Exfoliate Face Towel  Black</t>
  </si>
  <si>
    <t>LED Eye Protection  Desk Lamp , Study, Reading, USB Fan  Double Pen Holder</t>
  </si>
  <si>
    <t>53Pcs/Set Yarn Knitting Crochet Hooks With Bag  Fortune Cat</t>
  </si>
  <si>
    <t>53 Pieces/Set Yarn Knitting Crochet Hooks With Bag  Pansies</t>
  </si>
  <si>
    <t>Punchfree Great Load Bearing Bathroom Storage Rack Wall ShelfWhite</t>
  </si>
  <si>
    <t>1/2/3 Seater Elastic Sofa Cover,Living Room/Home Decor Chair CoverGrey</t>
  </si>
  <si>
    <t>LASA Stainless Steel Double Wall Mount Soap Dispenser  500ml</t>
  </si>
  <si>
    <t>4M Float Switch Water Level Controller Water Tank</t>
  </si>
  <si>
    <t>Modern Sofa Throw Pillow Cover45x45cmBlue&amp;Red</t>
  </si>
  <si>
    <t>60W Hot Melt Glue Sprayer  Efficient And Stable Glue Dispensing</t>
  </si>
  <si>
    <t>Multipurpose Rice Drainage Basket And Fruit And Vegetable Drainage Sieve</t>
  </si>
  <si>
    <t>12V 19500rpm Handheld Electric Angle Grinder Tool  UK  Yellow/Black</t>
  </si>
  <si>
    <t>5PCS Stainless Steel Cooking Pot Set With Steamed Slices</t>
  </si>
  <si>
    <t>32PCS Portable Cordless Drill Set With Cyclic Battery Drive 26 Variable Speed</t>
  </si>
  <si>
    <t>7piece Set Of Storage Bags, Travel Storage Bags, Shoe Bags</t>
  </si>
  <si>
    <t>Electric LED UV Mosquito Killer Lamp, Outdoor/Indoor Fly Killer Trap Light USB</t>
  </si>
  <si>
    <t>Memory Foam Neck Pillow Cover, With Pillow Core  50*30cm</t>
  </si>
  <si>
    <t>Bedroom Simple Floor Hanging Clothes Rack Single Pole Hat Rack  White</t>
  </si>
  <si>
    <t>Outdoor Portable Water Bottle With Medicine Box  600ML  Black</t>
  </si>
  <si>
    <t>WallMounted Toothbrush Toothpaste Holder With Multiple Slots</t>
  </si>
  <si>
    <t>2PCS Ice Silk Square Cushion Cover Pillowcases  65x65cm</t>
  </si>
  <si>
    <t>Konka Healty Electric Kettle, 24hour Heat Preservation,1.5L,800W, White</t>
  </si>
  <si>
    <t>24 Grid Wallmounted Sundries Organiser Fabric Closet Bag Storage Rack</t>
  </si>
  <si>
    <t>LED Solar Street Lightfake Camera</t>
  </si>
  <si>
    <t>Wallmounted Sticker Punchfree Plug Fixer</t>
  </si>
  <si>
    <t>Unrated</t>
  </si>
  <si>
    <t>Rating Category</t>
  </si>
  <si>
    <t>Absolute Discount</t>
  </si>
  <si>
    <t>Discount Category</t>
  </si>
  <si>
    <t>Discount Percentage</t>
  </si>
  <si>
    <t>Average Rating</t>
  </si>
  <si>
    <t>Average Discount Percentage</t>
  </si>
  <si>
    <t>Average Current Price</t>
  </si>
  <si>
    <t>Average Old Price</t>
  </si>
  <si>
    <t>Price</t>
  </si>
  <si>
    <t xml:space="preserve"> Product</t>
  </si>
  <si>
    <t>Most Expensive</t>
  </si>
  <si>
    <t>Least Expensive</t>
  </si>
  <si>
    <t>Row Labels</t>
  </si>
  <si>
    <t>Average</t>
  </si>
  <si>
    <t>Excellent</t>
  </si>
  <si>
    <t>Poor</t>
  </si>
  <si>
    <t>Grand Total</t>
  </si>
  <si>
    <t>High Discount</t>
  </si>
  <si>
    <t>Low Discount</t>
  </si>
  <si>
    <t>Medium Discount</t>
  </si>
  <si>
    <t>Sum of Ratingd</t>
  </si>
  <si>
    <t>(All)</t>
  </si>
  <si>
    <t>(Multiple Items)</t>
  </si>
  <si>
    <t>Calculated Averages</t>
  </si>
  <si>
    <t>Product Category Average Discount % &amp; Rating</t>
  </si>
  <si>
    <t>Total Review</t>
  </si>
  <si>
    <t xml:space="preserve"> Reviews</t>
  </si>
  <si>
    <t>Ratings</t>
  </si>
  <si>
    <t>Reviews</t>
  </si>
  <si>
    <t xml:space="preserve">Discount Percentage </t>
  </si>
  <si>
    <t xml:space="preserve">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</si>
</sst>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Roboto"/>
    </font>
    <font>
      <sz val="10"/>
      <name val="Roboto"/>
    </font>
    <font>
      <b/>
      <sz val="10"/>
      <color rgb="FF000000"/>
      <name val="Roboto"/>
    </font>
  </fonts>
  <fills count="3">
    <fill>
      <patternFill patternType="none"/>
    </fill>
    <fill>
      <patternFill patternType="gray125"/>
    </fill>
    <fill>
      <patternFill patternType="solid">
        <fgColor rgb="FFF8CCB6"/>
        <bgColor indexed="64"/>
      </patternFill>
    </fill>
  </fills>
  <borders count="1">
    <border>
      <left/>
      <right/>
      <top/>
      <bottom/>
      <diagonal/>
    </border>
  </borders>
  <cellStyleXfs count="1">
    <xf numFmtId="0" fontId="0" fillId="0" borderId="0">
      <alignment vertical="top"/>
    </xf>
  </cellStyleXfs>
  <cellXfs count="12">
    <xf numFmtId="0" fontId="0" fillId="0" borderId="0" xfId="0">
      <alignment vertical="top"/>
    </xf>
    <xf numFmtId="9" fontId="1" fillId="0" borderId="0" xfId="0" applyNumberFormat="1" applyFont="1">
      <alignment vertical="top"/>
    </xf>
    <xf numFmtId="0" fontId="2" fillId="0" borderId="0" xfId="0" applyFont="1">
      <alignment vertical="top"/>
    </xf>
    <xf numFmtId="2" fontId="2" fillId="0" borderId="0" xfId="0" applyNumberFormat="1" applyFont="1">
      <alignment vertical="top"/>
    </xf>
    <xf numFmtId="2" fontId="0" fillId="0" borderId="0" xfId="0" applyNumberFormat="1">
      <alignment vertical="top"/>
    </xf>
    <xf numFmtId="9" fontId="0" fillId="0" borderId="0" xfId="0" applyNumberFormat="1">
      <alignment vertical="top"/>
    </xf>
    <xf numFmtId="0" fontId="0" fillId="0" borderId="0" xfId="0" pivotButton="1">
      <alignment vertical="top"/>
    </xf>
    <xf numFmtId="0" fontId="0" fillId="0" borderId="0" xfId="0" applyAlignment="1">
      <alignment horizontal="left" vertical="top"/>
    </xf>
    <xf numFmtId="9" fontId="0" fillId="0" borderId="0" xfId="0" applyNumberFormat="1" applyAlignment="1">
      <alignment horizontal="left" vertical="top"/>
    </xf>
    <xf numFmtId="0" fontId="0" fillId="2" borderId="0" xfId="0" applyFill="1">
      <alignment vertical="top"/>
    </xf>
    <xf numFmtId="0" fontId="2" fillId="0" borderId="0" xfId="0" applyFont="1" applyAlignment="1">
      <alignment horizontal="center" vertical="top"/>
    </xf>
    <xf numFmtId="0" fontId="0" fillId="0" borderId="0" xfId="0" applyNumberFormat="1">
      <alignment vertical="top"/>
    </xf>
  </cellXfs>
  <cellStyles count="1">
    <cellStyle name="Normal" xfId="0" builtinId="0" customBuiltin="1"/>
  </cellStyles>
  <dxfs count="0"/>
  <tableStyles count="0" defaultTableStyle="TableStyleMedium2" defaultPivotStyle="PivotStyleLight16"/>
  <colors>
    <mruColors>
      <color rgb="FFF8CCB6"/>
      <color rgb="FFF19A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[Excel_jumia 1.xlsx]Jumia_Worksheet!PivotTable1</c:name>
    <c:fmtId val="0"/>
  </c:pivotSource>
  <c:chart>
    <c:title>
      <c:tx>
        <c:rich>
          <a:bodyPr rot="0" spcFirstLastPara="1" vertOverflow="ellipsis" vert="horz" wrap="square" anchor="ctr" anchorCtr="1"/>
          <a:lstStyle/>
          <a:p>
            <a:pPr>
              <a:defRPr sz="14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400">
                <a:solidFill>
                  <a:schemeClr val="tx2">
                    <a:lumMod val="75000"/>
                    <a:lumOff val="25000"/>
                  </a:schemeClr>
                </a:solidFill>
                <a:latin typeface="Baskerville Old Face" panose="02020602080505020303" pitchFamily="18" charset="0"/>
              </a:rPr>
              <a:t>Discount</a:t>
            </a:r>
            <a:r>
              <a:rPr lang="en-US" sz="1400" baseline="0">
                <a:solidFill>
                  <a:schemeClr val="tx2">
                    <a:lumMod val="75000"/>
                    <a:lumOff val="25000"/>
                  </a:schemeClr>
                </a:solidFill>
                <a:latin typeface="Baskerville Old Face" panose="02020602080505020303" pitchFamily="18" charset="0"/>
              </a:rPr>
              <a:t> Percentage</a:t>
            </a:r>
            <a:r>
              <a:rPr lang="en-US" sz="1400">
                <a:solidFill>
                  <a:schemeClr val="tx2">
                    <a:lumMod val="75000"/>
                    <a:lumOff val="25000"/>
                  </a:schemeClr>
                </a:solidFill>
                <a:latin typeface="Baskerville Old Face" panose="02020602080505020303" pitchFamily="18" charset="0"/>
              </a:rPr>
              <a:t> Category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65000"/>
            </a:schemeClr>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tint val="65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Jumia_Worksheet!$P$2</c:f>
              <c:strCache>
                <c:ptCount val="1"/>
                <c:pt idx="0">
                  <c:v>Total</c:v>
                </c:pt>
              </c:strCache>
            </c:strRef>
          </c:tx>
          <c:dPt>
            <c:idx val="0"/>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7E-4B3F-A47B-1B63334D9AB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7E-4B3F-A47B-1B63334D9ABF}"/>
              </c:ext>
            </c:extLst>
          </c:dPt>
          <c:dPt>
            <c:idx val="2"/>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7E-4B3F-A47B-1B63334D9AB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Jumia_Worksheet!$O$3:$O$6</c:f>
              <c:strCache>
                <c:ptCount val="3"/>
                <c:pt idx="0">
                  <c:v>High Discount</c:v>
                </c:pt>
                <c:pt idx="1">
                  <c:v>Low Discount</c:v>
                </c:pt>
                <c:pt idx="2">
                  <c:v>Medium Discount</c:v>
                </c:pt>
              </c:strCache>
            </c:strRef>
          </c:cat>
          <c:val>
            <c:numRef>
              <c:f>Jumia_Worksheet!$P$3:$P$6</c:f>
              <c:numCache>
                <c:formatCode>0%</c:formatCode>
                <c:ptCount val="3"/>
                <c:pt idx="0">
                  <c:v>0.48533333333333339</c:v>
                </c:pt>
                <c:pt idx="1">
                  <c:v>0.14750000000000002</c:v>
                </c:pt>
                <c:pt idx="2">
                  <c:v>0.30695652173913041</c:v>
                </c:pt>
              </c:numCache>
            </c:numRef>
          </c:val>
          <c:extLst>
            <c:ext xmlns:c16="http://schemas.microsoft.com/office/drawing/2014/chart" uri="{C3380CC4-5D6E-409C-BE32-E72D297353CC}">
              <c16:uniqueId val="{00000000-6528-48DA-AF17-10571BFF0F6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[Excel_jumia 1.xlsx]Jumia_Worksheet!PivotTable1</c:name>
    <c:fmtId val="5"/>
  </c:pivotSource>
  <c:chart>
    <c:title>
      <c:tx>
        <c:rich>
          <a:bodyPr rot="0" spcFirstLastPara="1" vertOverflow="ellipsis" vert="horz" wrap="square" anchor="ctr" anchorCtr="1"/>
          <a:lstStyle/>
          <a:p>
            <a:pPr>
              <a:defRPr sz="14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400">
                <a:solidFill>
                  <a:schemeClr val="tx2">
                    <a:lumMod val="75000"/>
                    <a:lumOff val="25000"/>
                  </a:schemeClr>
                </a:solidFill>
                <a:latin typeface="Baskerville Old Face" panose="02020602080505020303" pitchFamily="18" charset="0"/>
              </a:rPr>
              <a:t>Discount Percentage Category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solidFill>
              <a:schemeClr val="tx2">
                <a:lumMod val="75000"/>
                <a:lumOff val="2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chemeClr val="tx2">
                <a:lumMod val="75000"/>
                <a:lumOff val="2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
        <c:spPr>
          <a:solidFill>
            <a:schemeClr val="accent2">
              <a:shade val="65000"/>
            </a:schemeClr>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tint val="65000"/>
            </a:schemeClr>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chemeClr val="tx2">
                <a:lumMod val="75000"/>
                <a:lumOff val="2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Baskerville Old Face" panose="02020602080505020303" pitchFamily="18" charset="0"/>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6"/>
        <c:spPr>
          <a:solidFill>
            <a:schemeClr val="accent2">
              <a:shade val="65000"/>
            </a:schemeClr>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tint val="65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Jumia_Worksheet!$P$2</c:f>
              <c:strCache>
                <c:ptCount val="1"/>
                <c:pt idx="0">
                  <c:v>Total</c:v>
                </c:pt>
              </c:strCache>
            </c:strRef>
          </c:tx>
          <c:dPt>
            <c:idx val="0"/>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A8-4EB2-A4DC-B735447CAFA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A8-4EB2-A4DC-B735447CAFAD}"/>
              </c:ext>
            </c:extLst>
          </c:dPt>
          <c:dPt>
            <c:idx val="2"/>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2A8-4EB2-A4DC-B735447CAFAD}"/>
              </c:ext>
            </c:extLst>
          </c:dPt>
          <c:dLbls>
            <c:spPr>
              <a:solidFill>
                <a:schemeClr val="tx2">
                  <a:lumMod val="75000"/>
                  <a:lumOff val="2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Baskerville Old Face" panose="02020602080505020303" pitchFamily="18" charset="0"/>
                    <a:ea typeface="+mn-ea"/>
                    <a:cs typeface="+mn-cs"/>
                  </a:defRPr>
                </a:pPr>
                <a:endParaRPr lang="en-US"/>
              </a:p>
            </c:txPr>
            <c:showLegendKey val="1"/>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Jumia_Worksheet!$O$3:$O$6</c:f>
              <c:strCache>
                <c:ptCount val="3"/>
                <c:pt idx="0">
                  <c:v>High Discount</c:v>
                </c:pt>
                <c:pt idx="1">
                  <c:v>Low Discount</c:v>
                </c:pt>
                <c:pt idx="2">
                  <c:v>Medium Discount</c:v>
                </c:pt>
              </c:strCache>
            </c:strRef>
          </c:cat>
          <c:val>
            <c:numRef>
              <c:f>Jumia_Worksheet!$P$3:$P$6</c:f>
              <c:numCache>
                <c:formatCode>0%</c:formatCode>
                <c:ptCount val="3"/>
                <c:pt idx="0">
                  <c:v>0.48533333333333339</c:v>
                </c:pt>
                <c:pt idx="1">
                  <c:v>0.14750000000000002</c:v>
                </c:pt>
                <c:pt idx="2">
                  <c:v>0.30695652173913041</c:v>
                </c:pt>
              </c:numCache>
            </c:numRef>
          </c:val>
          <c:extLst>
            <c:ext xmlns:c16="http://schemas.microsoft.com/office/drawing/2014/chart" uri="{C3380CC4-5D6E-409C-BE32-E72D297353CC}">
              <c16:uniqueId val="{00000006-F2A8-4EB2-A4DC-B735447CAFA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[Excel_jumia 1.xlsx]Jumia_Worksheet!PivotTable2</c:name>
    <c:fmtId val="5"/>
  </c:pivotSource>
  <c:chart>
    <c:title>
      <c:tx>
        <c:rich>
          <a:bodyPr rot="0" spcFirstLastPara="1" vertOverflow="ellipsis" vert="horz" wrap="square" anchor="ctr" anchorCtr="1"/>
          <a:lstStyle/>
          <a:p>
            <a:pPr>
              <a:defRPr sz="1400" b="1" i="0" u="none" strike="noStrike" kern="1200" baseline="0">
                <a:solidFill>
                  <a:schemeClr val="accent2"/>
                </a:solidFill>
                <a:latin typeface="Baskerville Old Face" panose="02020602080505020303" pitchFamily="18" charset="0"/>
                <a:ea typeface="+mn-ea"/>
                <a:cs typeface="+mn-cs"/>
              </a:defRPr>
            </a:pPr>
            <a:r>
              <a:rPr lang="en-US" sz="1400">
                <a:solidFill>
                  <a:schemeClr val="accent2"/>
                </a:solidFill>
                <a:latin typeface="Baskerville Old Face" panose="02020602080505020303" pitchFamily="18" charset="0"/>
              </a:rPr>
              <a:t>Rating Category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accent2"/>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Baskerville Old Face" panose="020206020805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Baskerville Old Face" panose="020206020805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tint val="65000"/>
            </a:schemeClr>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hade val="65000"/>
            </a:schemeClr>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Baskerville Old Face" panose="020206020805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tint val="65000"/>
            </a:schemeClr>
          </a:solidFill>
          <a:ln>
            <a:noFill/>
          </a:ln>
          <a:effectLst>
            <a:outerShdw blurRad="254000" sx="102000" sy="102000" algn="ctr" rotWithShape="0">
              <a:prstClr val="black">
                <a:alpha val="20000"/>
              </a:prstClr>
            </a:outerShdw>
          </a:effectLst>
        </c:spPr>
      </c:pivotFmt>
      <c:pivotFmt>
        <c:idx val="7"/>
        <c:spPr>
          <a:solidFill>
            <a:schemeClr val="accent1">
              <a:tint val="86000"/>
            </a:schemeClr>
          </a:solidFill>
          <a:ln>
            <a:noFill/>
          </a:ln>
          <a:effectLst>
            <a:outerShdw blurRad="254000" sx="102000" sy="102000" algn="ctr" rotWithShape="0">
              <a:prstClr val="black">
                <a:alpha val="20000"/>
              </a:prstClr>
            </a:outerShdw>
          </a:effectLst>
        </c:spPr>
      </c:pivotFmt>
      <c:pivotFmt>
        <c:idx val="8"/>
        <c:spPr>
          <a:solidFill>
            <a:schemeClr val="accent1">
              <a:shade val="65000"/>
            </a:schemeClr>
          </a:solidFill>
          <a:ln>
            <a:noFill/>
          </a:ln>
          <a:effectLst>
            <a:outerShdw blurRad="254000" sx="102000" sy="102000" algn="ctr" rotWithShape="0">
              <a:prstClr val="black">
                <a:alpha val="20000"/>
              </a:prstClr>
            </a:outerShdw>
          </a:effectLst>
        </c:spPr>
      </c:pivotFmt>
      <c:pivotFmt>
        <c:idx val="9"/>
        <c:spPr>
          <a:solidFill>
            <a:schemeClr val="accent1">
              <a:shade val="86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Jumia_Worksheet!$P$9</c:f>
              <c:strCache>
                <c:ptCount val="1"/>
                <c:pt idx="0">
                  <c:v>Total</c:v>
                </c:pt>
              </c:strCache>
            </c:strRef>
          </c:tx>
          <c:dPt>
            <c:idx val="0"/>
            <c:bubble3D val="0"/>
            <c:spPr>
              <a:solidFill>
                <a:schemeClr val="accent1">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778-401C-8EB2-526B0F83DAE5}"/>
              </c:ext>
            </c:extLst>
          </c:dPt>
          <c:dPt>
            <c:idx val="1"/>
            <c:bubble3D val="0"/>
            <c:spPr>
              <a:solidFill>
                <a:schemeClr val="accent1">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778-401C-8EB2-526B0F83DAE5}"/>
              </c:ext>
            </c:extLst>
          </c:dPt>
          <c:dPt>
            <c:idx val="2"/>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778-401C-8EB2-526B0F83DAE5}"/>
              </c:ext>
            </c:extLst>
          </c:dPt>
          <c:dPt>
            <c:idx val="3"/>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841-44A8-945C-5880E160FD64}"/>
              </c:ext>
            </c:extLst>
          </c:dPt>
          <c:dLbls>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Baskerville Old Face" panose="02020602080505020303" pitchFamily="18" charset="0"/>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Jumia_Worksheet!$O$10:$O$13</c:f>
              <c:strCache>
                <c:ptCount val="3"/>
                <c:pt idx="0">
                  <c:v>Average</c:v>
                </c:pt>
                <c:pt idx="1">
                  <c:v>Excellent</c:v>
                </c:pt>
                <c:pt idx="2">
                  <c:v>Poor</c:v>
                </c:pt>
              </c:strCache>
            </c:strRef>
          </c:cat>
          <c:val>
            <c:numRef>
              <c:f>Jumia_Worksheet!$P$10:$P$13</c:f>
              <c:numCache>
                <c:formatCode>General</c:formatCode>
                <c:ptCount val="3"/>
                <c:pt idx="0">
                  <c:v>3.8090909090909082</c:v>
                </c:pt>
                <c:pt idx="1">
                  <c:v>4.7478260869565219</c:v>
                </c:pt>
                <c:pt idx="2">
                  <c:v>2.3916666666666666</c:v>
                </c:pt>
              </c:numCache>
            </c:numRef>
          </c:val>
          <c:extLst>
            <c:ext xmlns:c16="http://schemas.microsoft.com/office/drawing/2014/chart" uri="{C3380CC4-5D6E-409C-BE32-E72D297353CC}">
              <c16:uniqueId val="{00000006-0778-401C-8EB2-526B0F83DAE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accent2"/>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1.xlsx]Top 10 Products by Discount %!PivotTable10</c:name>
    <c:fmtId val="3"/>
  </c:pivotSource>
  <c:chart>
    <c:title>
      <c:tx>
        <c:rich>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r>
              <a:rPr lang="en-US" b="1">
                <a:solidFill>
                  <a:schemeClr val="accent2"/>
                </a:solidFill>
                <a:latin typeface="Baskerville Old Face" panose="02020602080505020303" pitchFamily="18" charset="0"/>
              </a:rPr>
              <a:t>Top Ten Products by Discount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by Discount %'!$B$3</c:f>
              <c:strCache>
                <c:ptCount val="1"/>
                <c:pt idx="0">
                  <c:v>Total</c:v>
                </c:pt>
              </c:strCache>
            </c:strRef>
          </c:tx>
          <c:spPr>
            <a:solidFill>
              <a:schemeClr val="accent1"/>
            </a:solidFill>
            <a:ln>
              <a:noFill/>
            </a:ln>
            <a:effectLst/>
          </c:spPr>
          <c:invertIfNegative val="0"/>
          <c:cat>
            <c:strRef>
              <c:f>'Top 10 Products by Discount %'!$A$4:$A$14</c:f>
              <c:strCache>
                <c:ptCount val="10"/>
                <c:pt idx="0">
                  <c:v>Exfoliate And Exfoliate Face Towel  Black</c:v>
                </c:pt>
                <c:pt idx="1">
                  <c:v>Intelligent  LED Body Sensor Wireless Lighting Night Light USB</c:v>
                </c:pt>
                <c:pt idx="2">
                  <c:v>3PCS Single Head Knitting Crochet Sweater Needle Set</c:v>
                </c:pt>
                <c:pt idx="3">
                  <c:v>Classic Black Cat Cotton Hemp Pillow Case For Home Car</c:v>
                </c:pt>
                <c:pt idx="4">
                  <c:v>Mythco 120COB Solar Wall Ligt With Motion Sensor And Remote Control 3 Modes</c:v>
                </c:pt>
                <c:pt idx="5">
                  <c:v>LASA 3 Tier Bamboo Shoe Bench Storage Shelf</c:v>
                </c:pt>
                <c:pt idx="6">
                  <c:v>Creative Owl Shape Keychain Black</c:v>
                </c:pt>
                <c:pt idx="7">
                  <c:v>5PCS Stainless Steel Cooking Pot Set With Steamed Slices</c:v>
                </c:pt>
                <c:pt idx="8">
                  <c:v>LASA FOLDING TABLE SERVING STAND</c:v>
                </c:pt>
                <c:pt idx="9">
                  <c:v>6 In 1 Bottle Can Opener Multifunctional Easy Opener</c:v>
                </c:pt>
              </c:strCache>
            </c:strRef>
          </c:cat>
          <c:val>
            <c:numRef>
              <c:f>'Top 10 Products by Discount %'!$B$4:$B$14</c:f>
              <c:numCache>
                <c:formatCode>0%</c:formatCode>
                <c:ptCount val="10"/>
                <c:pt idx="0">
                  <c:v>0.52</c:v>
                </c:pt>
                <c:pt idx="1">
                  <c:v>0.52</c:v>
                </c:pt>
                <c:pt idx="2">
                  <c:v>0.53</c:v>
                </c:pt>
                <c:pt idx="3">
                  <c:v>0.53</c:v>
                </c:pt>
                <c:pt idx="4">
                  <c:v>0.54</c:v>
                </c:pt>
                <c:pt idx="5">
                  <c:v>0.54</c:v>
                </c:pt>
                <c:pt idx="6">
                  <c:v>0.55000000000000004</c:v>
                </c:pt>
                <c:pt idx="7">
                  <c:v>0.55000000000000004</c:v>
                </c:pt>
                <c:pt idx="8">
                  <c:v>0.55000000000000004</c:v>
                </c:pt>
                <c:pt idx="9">
                  <c:v>0.64</c:v>
                </c:pt>
              </c:numCache>
            </c:numRef>
          </c:val>
          <c:extLst>
            <c:ext xmlns:c16="http://schemas.microsoft.com/office/drawing/2014/chart" uri="{C3380CC4-5D6E-409C-BE32-E72D297353CC}">
              <c16:uniqueId val="{00000000-C9F3-4533-A619-FD9F841FD1D5}"/>
            </c:ext>
          </c:extLst>
        </c:ser>
        <c:dLbls>
          <c:showLegendKey val="0"/>
          <c:showVal val="0"/>
          <c:showCatName val="0"/>
          <c:showSerName val="0"/>
          <c:showPercent val="0"/>
          <c:showBubbleSize val="0"/>
        </c:dLbls>
        <c:gapWidth val="182"/>
        <c:axId val="443575328"/>
        <c:axId val="443576288"/>
      </c:barChart>
      <c:catAx>
        <c:axId val="44357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443576288"/>
        <c:crosses val="autoZero"/>
        <c:auto val="1"/>
        <c:lblAlgn val="ctr"/>
        <c:lblOffset val="100"/>
        <c:noMultiLvlLbl val="0"/>
      </c:catAx>
      <c:valAx>
        <c:axId val="44357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a:solidFill>
                      <a:schemeClr val="tx2">
                        <a:lumMod val="75000"/>
                        <a:lumOff val="25000"/>
                      </a:schemeClr>
                    </a:solidFill>
                    <a:latin typeface="Baskerville Old Face" panose="02020602080505020303" pitchFamily="18" charset="0"/>
                  </a:rPr>
                  <a:t>Discount Percentage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44357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1.xlsx]Top 10 Products by Rating!PivotTable15</c:name>
    <c:fmtId val="3"/>
  </c:pivotSource>
  <c:chart>
    <c:title>
      <c:tx>
        <c:rich>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r>
              <a:rPr lang="en-US" b="1">
                <a:solidFill>
                  <a:schemeClr val="accent2"/>
                </a:solidFill>
                <a:latin typeface="Baskerville Old Face" panose="02020602080505020303" pitchFamily="18" charset="0"/>
              </a:rPr>
              <a:t>Top Ten Products by Ratings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by Rating'!$B$3</c:f>
              <c:strCache>
                <c:ptCount val="1"/>
                <c:pt idx="0">
                  <c:v>Total</c:v>
                </c:pt>
              </c:strCache>
            </c:strRef>
          </c:tx>
          <c:spPr>
            <a:solidFill>
              <a:schemeClr val="accent1"/>
            </a:solidFill>
            <a:ln>
              <a:noFill/>
            </a:ln>
            <a:effectLst/>
          </c:spPr>
          <c:invertIfNegative val="0"/>
          <c:cat>
            <c:strRef>
              <c:f>'Top 10 Products by Rating'!$A$4:$A$14</c:f>
              <c:strCache>
                <c:ptCount val="10"/>
                <c:pt idx="0">
                  <c:v>40cm Gold DIY Acrylic Wall Sticker Clock</c:v>
                </c:pt>
                <c:pt idx="1">
                  <c:v>Portable Home Small Air Humidifier 3Speed Fan  Green</c:v>
                </c:pt>
                <c:pt idx="2">
                  <c:v>LASA FOLDING TABLE SERVING STAND</c:v>
                </c:pt>
                <c:pt idx="3">
                  <c:v>DIY File Folder, Office Drawer File Holder, Pen Holder, Desktop Storage Rack</c:v>
                </c:pt>
                <c:pt idx="4">
                  <c:v>LASA Aluminum Folding Truck Hand Cart  68kg Max</c:v>
                </c:pt>
                <c:pt idx="5">
                  <c:v>Bedroom Simple Floor Hanging Clothes Rack Single Pole Hat Rack  White</c:v>
                </c:pt>
                <c:pt idx="6">
                  <c:v>Konka Healty Electric Kettle, 24hour Heat Preservation,1.5L,800W, White</c:v>
                </c:pt>
                <c:pt idx="7">
                  <c:v>Peacock  Throw Pillow Cushion Case For Home Car</c:v>
                </c:pt>
                <c:pt idx="8">
                  <c:v>AntiSkid Absorbent Insulation Coaster  For Home Office</c:v>
                </c:pt>
                <c:pt idx="9">
                  <c:v>Classic Black Cat Cotton Hemp Pillow Case For Home Car</c:v>
                </c:pt>
              </c:strCache>
            </c:strRef>
          </c:cat>
          <c:val>
            <c:numRef>
              <c:f>'Top 10 Products by Rating'!$B$4:$B$14</c:f>
              <c:numCache>
                <c:formatCode>General</c:formatCode>
                <c:ptCount val="10"/>
                <c:pt idx="0">
                  <c:v>4.8</c:v>
                </c:pt>
                <c:pt idx="1">
                  <c:v>4.8</c:v>
                </c:pt>
                <c:pt idx="2">
                  <c:v>4.8</c:v>
                </c:pt>
                <c:pt idx="3">
                  <c:v>5</c:v>
                </c:pt>
                <c:pt idx="4">
                  <c:v>5</c:v>
                </c:pt>
                <c:pt idx="5">
                  <c:v>5</c:v>
                </c:pt>
                <c:pt idx="6">
                  <c:v>5</c:v>
                </c:pt>
                <c:pt idx="7">
                  <c:v>5</c:v>
                </c:pt>
                <c:pt idx="8">
                  <c:v>5</c:v>
                </c:pt>
                <c:pt idx="9">
                  <c:v>5</c:v>
                </c:pt>
              </c:numCache>
            </c:numRef>
          </c:val>
          <c:extLst>
            <c:ext xmlns:c16="http://schemas.microsoft.com/office/drawing/2014/chart" uri="{C3380CC4-5D6E-409C-BE32-E72D297353CC}">
              <c16:uniqueId val="{00000000-3FAF-4976-B4D6-220033D03774}"/>
            </c:ext>
          </c:extLst>
        </c:ser>
        <c:dLbls>
          <c:showLegendKey val="0"/>
          <c:showVal val="0"/>
          <c:showCatName val="0"/>
          <c:showSerName val="0"/>
          <c:showPercent val="0"/>
          <c:showBubbleSize val="0"/>
        </c:dLbls>
        <c:gapWidth val="182"/>
        <c:axId val="1315368176"/>
        <c:axId val="1315368656"/>
      </c:barChart>
      <c:catAx>
        <c:axId val="131536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315368656"/>
        <c:crosses val="autoZero"/>
        <c:auto val="1"/>
        <c:lblAlgn val="ctr"/>
        <c:lblOffset val="100"/>
        <c:noMultiLvlLbl val="0"/>
      </c:catAx>
      <c:valAx>
        <c:axId val="1315368656"/>
        <c:scaling>
          <c:orientation val="minMax"/>
          <c:max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a:solidFill>
                      <a:schemeClr val="tx2">
                        <a:lumMod val="75000"/>
                        <a:lumOff val="25000"/>
                      </a:schemeClr>
                    </a:solidFill>
                    <a:latin typeface="Baskerville Old Face" panose="02020602080505020303" pitchFamily="18" charset="0"/>
                  </a:rPr>
                  <a:t>Ratings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31536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1.xlsx]Top 10 Products by Reviews!PivotTable14</c:name>
    <c:fmtId val="10"/>
  </c:pivotSource>
  <c:chart>
    <c:title>
      <c:tx>
        <c:rich>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r>
              <a:rPr lang="en-US" b="1">
                <a:solidFill>
                  <a:schemeClr val="accent2"/>
                </a:solidFill>
                <a:latin typeface="Baskerville Old Face" panose="02020602080505020303" pitchFamily="18" charset="0"/>
              </a:rPr>
              <a:t>Top Ten Products by Reviews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by Reviews'!$B$3</c:f>
              <c:strCache>
                <c:ptCount val="1"/>
                <c:pt idx="0">
                  <c:v>Total</c:v>
                </c:pt>
              </c:strCache>
            </c:strRef>
          </c:tx>
          <c:spPr>
            <a:solidFill>
              <a:schemeClr val="accent1"/>
            </a:solidFill>
            <a:ln>
              <a:noFill/>
            </a:ln>
            <a:effectLst/>
          </c:spPr>
          <c:invertIfNegative val="0"/>
          <c:cat>
            <c:strRef>
              <c:f>'Top 10 Products by Reviews'!$A$4:$A$14</c:f>
              <c:strCache>
                <c:ptCount val="10"/>
                <c:pt idx="0">
                  <c:v>52 Pieces Cake Decorating Tool Set Gift Kit Baking Supplies</c:v>
                </c:pt>
                <c:pt idx="1">
                  <c:v>53Pcs/Set Yarn Knitting Crochet Hooks With Bag  Fortune Cat</c:v>
                </c:pt>
                <c:pt idx="2">
                  <c:v>Portable Mini Cordless Car Vacuum Cleaner  Blue</c:v>
                </c:pt>
                <c:pt idx="3">
                  <c:v>53 Pieces/Set Yarn Knitting Crochet Hooks With Bag  Pansies</c:v>
                </c:pt>
                <c:pt idx="4">
                  <c:v>Punchfree Great Load Bearing Bathroom Storage Rack Wall ShelfWhite</c:v>
                </c:pt>
                <c:pt idx="5">
                  <c:v>100 Pcs Crochet Hook Tool Set Knitting Hook Set With Box</c:v>
                </c:pt>
                <c:pt idx="6">
                  <c:v>3D Waterproof EVA Plastic Shower Curtain 1.8*2Mtrs</c:v>
                </c:pt>
                <c:pt idx="7">
                  <c:v>Electronic Digital Display Vernier Caliper</c:v>
                </c:pt>
                <c:pt idx="8">
                  <c:v>137 Pieces Cake Decorating Tool Set Baking Supplies</c:v>
                </c:pt>
                <c:pt idx="9">
                  <c:v>120W Cordless Vacuum Cleaners Handheld Electric Vacuum Cleaner</c:v>
                </c:pt>
              </c:strCache>
            </c:strRef>
          </c:cat>
          <c:val>
            <c:numRef>
              <c:f>'Top 10 Products by Reviews'!$B$4:$B$14</c:f>
              <c:numCache>
                <c:formatCode>General</c:formatCode>
                <c:ptCount val="10"/>
                <c:pt idx="0">
                  <c:v>20</c:v>
                </c:pt>
                <c:pt idx="1">
                  <c:v>20</c:v>
                </c:pt>
                <c:pt idx="2">
                  <c:v>24</c:v>
                </c:pt>
                <c:pt idx="3">
                  <c:v>32</c:v>
                </c:pt>
                <c:pt idx="4">
                  <c:v>36</c:v>
                </c:pt>
                <c:pt idx="5">
                  <c:v>39</c:v>
                </c:pt>
                <c:pt idx="6">
                  <c:v>44</c:v>
                </c:pt>
                <c:pt idx="7">
                  <c:v>49</c:v>
                </c:pt>
                <c:pt idx="8">
                  <c:v>55</c:v>
                </c:pt>
                <c:pt idx="9">
                  <c:v>69</c:v>
                </c:pt>
              </c:numCache>
            </c:numRef>
          </c:val>
          <c:extLst>
            <c:ext xmlns:c16="http://schemas.microsoft.com/office/drawing/2014/chart" uri="{C3380CC4-5D6E-409C-BE32-E72D297353CC}">
              <c16:uniqueId val="{00000001-07CD-41EA-B5A4-69CB5E10C706}"/>
            </c:ext>
          </c:extLst>
        </c:ser>
        <c:dLbls>
          <c:showLegendKey val="0"/>
          <c:showVal val="0"/>
          <c:showCatName val="0"/>
          <c:showSerName val="0"/>
          <c:showPercent val="0"/>
          <c:showBubbleSize val="0"/>
        </c:dLbls>
        <c:gapWidth val="219"/>
        <c:axId val="191786128"/>
        <c:axId val="191785648"/>
      </c:barChart>
      <c:catAx>
        <c:axId val="191786128"/>
        <c:scaling>
          <c:orientation val="minMax"/>
        </c:scaling>
        <c:delete val="0"/>
        <c:axPos val="l"/>
        <c:title>
          <c:tx>
            <c:rich>
              <a:bodyPr rot="-5400000" spcFirstLastPara="1" vertOverflow="ellipsis" vert="horz" wrap="square" anchor="ctr" anchorCtr="1"/>
              <a:lstStyle/>
              <a:p>
                <a:pPr algn="ctr" rtl="0">
                  <a:defRPr lang="en-US"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i="0" u="none" strike="noStrike" kern="1200" baseline="0">
                    <a:solidFill>
                      <a:schemeClr val="tx2">
                        <a:lumMod val="75000"/>
                        <a:lumOff val="25000"/>
                      </a:schemeClr>
                    </a:solidFill>
                    <a:latin typeface="Baskerville Old Face" panose="02020602080505020303" pitchFamily="18" charset="0"/>
                    <a:ea typeface="+mn-ea"/>
                    <a:cs typeface="+mn-cs"/>
                  </a:rPr>
                  <a:t>Products</a:t>
                </a:r>
              </a:p>
            </c:rich>
          </c:tx>
          <c:overlay val="0"/>
          <c:spPr>
            <a:noFill/>
            <a:ln>
              <a:noFill/>
            </a:ln>
            <a:effectLst/>
          </c:spPr>
          <c:txPr>
            <a:bodyPr rot="-5400000" spcFirstLastPara="1" vertOverflow="ellipsis" vert="horz" wrap="square" anchor="ctr" anchorCtr="1"/>
            <a:lstStyle/>
            <a:p>
              <a:pPr algn="ctr" rtl="0">
                <a:defRPr lang="en-US"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91785648"/>
        <c:crosses val="autoZero"/>
        <c:auto val="1"/>
        <c:lblAlgn val="ctr"/>
        <c:lblOffset val="100"/>
        <c:noMultiLvlLbl val="0"/>
      </c:catAx>
      <c:valAx>
        <c:axId val="191785648"/>
        <c:scaling>
          <c:orientation val="minMax"/>
          <c:max val="7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a:solidFill>
                      <a:schemeClr val="tx2">
                        <a:lumMod val="75000"/>
                        <a:lumOff val="25000"/>
                      </a:schemeClr>
                    </a:solidFill>
                    <a:latin typeface="Baskerville Old Face" panose="02020602080505020303" pitchFamily="18" charset="0"/>
                  </a:rPr>
                  <a:t>No. of Reviews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9178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[Excel_jumia 1.xlsx]Jumia_Worksheet!PivotTable2</c:name>
    <c:fmtId val="0"/>
  </c:pivotSource>
  <c:chart>
    <c:title>
      <c:tx>
        <c:rich>
          <a:bodyPr rot="0" spcFirstLastPara="1" vertOverflow="ellipsis" vert="horz" wrap="square" anchor="ctr" anchorCtr="1"/>
          <a:lstStyle/>
          <a:p>
            <a:pPr>
              <a:defRPr sz="1400" b="1" i="0" u="none" strike="noStrike" kern="1200" baseline="0">
                <a:solidFill>
                  <a:schemeClr val="accent2"/>
                </a:solidFill>
                <a:latin typeface="Baskerville Old Face" panose="02020602080505020303" pitchFamily="18" charset="0"/>
                <a:ea typeface="+mn-ea"/>
                <a:cs typeface="+mn-cs"/>
              </a:defRPr>
            </a:pPr>
            <a:r>
              <a:rPr lang="en-US" sz="1400">
                <a:solidFill>
                  <a:schemeClr val="accent2"/>
                </a:solidFill>
                <a:latin typeface="Baskerville Old Face" panose="02020602080505020303" pitchFamily="18" charset="0"/>
              </a:rPr>
              <a:t>Rating Category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accent2"/>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tint val="58000"/>
            </a:schemeClr>
          </a:solidFill>
          <a:ln>
            <a:noFill/>
          </a:ln>
          <a:effectLst>
            <a:outerShdw blurRad="254000" sx="102000" sy="102000" algn="ctr" rotWithShape="0">
              <a:prstClr val="black">
                <a:alpha val="20000"/>
              </a:prstClr>
            </a:outerShdw>
          </a:effectLst>
        </c:spPr>
      </c:pivotFmt>
      <c:pivotFmt>
        <c:idx val="2"/>
        <c:spPr>
          <a:solidFill>
            <a:schemeClr val="accent1">
              <a:tint val="86000"/>
            </a:schemeClr>
          </a:solidFill>
          <a:ln>
            <a:noFill/>
          </a:ln>
          <a:effectLst>
            <a:outerShdw blurRad="254000" sx="102000" sy="102000" algn="ctr" rotWithShape="0">
              <a:prstClr val="black">
                <a:alpha val="20000"/>
              </a:prstClr>
            </a:outerShdw>
          </a:effectLst>
        </c:spPr>
      </c:pivotFmt>
      <c:pivotFmt>
        <c:idx val="3"/>
        <c:spPr>
          <a:solidFill>
            <a:schemeClr val="accent1">
              <a:shade val="86000"/>
            </a:schemeClr>
          </a:solidFill>
          <a:ln>
            <a:noFill/>
          </a:ln>
          <a:effectLst>
            <a:outerShdw blurRad="254000" sx="102000" sy="102000" algn="ctr" rotWithShape="0">
              <a:prstClr val="black">
                <a:alpha val="20000"/>
              </a:prstClr>
            </a:outerShdw>
          </a:effectLst>
        </c:spPr>
      </c:pivotFmt>
      <c:pivotFmt>
        <c:idx val="4"/>
        <c:spPr>
          <a:solidFill>
            <a:schemeClr val="accent1">
              <a:shade val="58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Jumia_Worksheet!$P$9</c:f>
              <c:strCache>
                <c:ptCount val="1"/>
                <c:pt idx="0">
                  <c:v>Total</c:v>
                </c:pt>
              </c:strCache>
            </c:strRef>
          </c:tx>
          <c:dPt>
            <c:idx val="0"/>
            <c:bubble3D val="0"/>
            <c:spPr>
              <a:solidFill>
                <a:schemeClr val="accent1">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DF0-4E44-B624-605466FDA7A8}"/>
              </c:ext>
            </c:extLst>
          </c:dPt>
          <c:dPt>
            <c:idx val="1"/>
            <c:bubble3D val="0"/>
            <c:spPr>
              <a:solidFill>
                <a:schemeClr val="accent1">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DF0-4E44-B624-605466FDA7A8}"/>
              </c:ext>
            </c:extLst>
          </c:dPt>
          <c:dPt>
            <c:idx val="2"/>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DF0-4E44-B624-605466FDA7A8}"/>
              </c:ext>
            </c:extLst>
          </c:dPt>
          <c:dPt>
            <c:idx val="3"/>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DF0-4E44-B624-605466FDA7A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Jumia_Worksheet!$O$10:$O$13</c:f>
              <c:strCache>
                <c:ptCount val="3"/>
                <c:pt idx="0">
                  <c:v>Average</c:v>
                </c:pt>
                <c:pt idx="1">
                  <c:v>Excellent</c:v>
                </c:pt>
                <c:pt idx="2">
                  <c:v>Poor</c:v>
                </c:pt>
              </c:strCache>
            </c:strRef>
          </c:cat>
          <c:val>
            <c:numRef>
              <c:f>Jumia_Worksheet!$P$10:$P$13</c:f>
              <c:numCache>
                <c:formatCode>General</c:formatCode>
                <c:ptCount val="3"/>
                <c:pt idx="0">
                  <c:v>3.8090909090909082</c:v>
                </c:pt>
                <c:pt idx="1">
                  <c:v>4.7478260869565219</c:v>
                </c:pt>
                <c:pt idx="2">
                  <c:v>2.3916666666666666</c:v>
                </c:pt>
              </c:numCache>
            </c:numRef>
          </c:val>
          <c:extLst>
            <c:ext xmlns:c16="http://schemas.microsoft.com/office/drawing/2014/chart" uri="{C3380CC4-5D6E-409C-BE32-E72D297353CC}">
              <c16:uniqueId val="{00000000-642B-4E59-A678-73F29E508F9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accent2"/>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1.xlsx]Discount % &amp; No. of Review!PivotTable13</c:name>
    <c:fmtId val="0"/>
  </c:pivotSource>
  <c:chart>
    <c:title>
      <c:tx>
        <c:rich>
          <a:bodyPr rot="0" spcFirstLastPara="1" vertOverflow="ellipsis" vert="horz" wrap="square" anchor="ctr" anchorCtr="1"/>
          <a:lstStyle/>
          <a:p>
            <a:pPr>
              <a:defRPr sz="1400" b="1" i="0" u="none" strike="noStrike" kern="1200" cap="none" spc="0" normalizeH="0" baseline="0">
                <a:solidFill>
                  <a:schemeClr val="accent2"/>
                </a:solidFill>
                <a:latin typeface="Baskerville Old Face" panose="02020602080505020303" pitchFamily="18" charset="0"/>
                <a:ea typeface="+mj-ea"/>
                <a:cs typeface="+mj-cs"/>
              </a:defRPr>
            </a:pPr>
            <a:r>
              <a:rPr lang="en-US" sz="1400">
                <a:solidFill>
                  <a:schemeClr val="accent2"/>
                </a:solidFill>
                <a:latin typeface="Baskerville Old Face" panose="02020602080505020303" pitchFamily="18" charset="0"/>
              </a:rPr>
              <a:t>Discount Percentage and  Number of Reviews</a:t>
            </a:r>
          </a:p>
        </c:rich>
      </c:tx>
      <c:layout>
        <c:manualLayout>
          <c:xMode val="edge"/>
          <c:yMode val="edge"/>
          <c:x val="0.1591874453193351"/>
          <c:y val="6.277340332458442E-2"/>
        </c:manualLayout>
      </c:layout>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accent2"/>
              </a:solidFill>
              <a:latin typeface="Baskerville Old Face" panose="02020602080505020303" pitchFamily="18" charset="0"/>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 &amp; No. of Review'!$B$3</c:f>
              <c:strCache>
                <c:ptCount val="1"/>
                <c:pt idx="0">
                  <c:v>Total</c:v>
                </c:pt>
              </c:strCache>
            </c:strRef>
          </c:tx>
          <c:spPr>
            <a:solidFill>
              <a:schemeClr val="accent2"/>
            </a:solidFill>
            <a:ln>
              <a:noFill/>
            </a:ln>
            <a:effectLst/>
          </c:spPr>
          <c:invertIfNegative val="0"/>
          <c:cat>
            <c:strRef>
              <c:f>'Discount % &amp; No. of Review'!$A$4:$A$40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 &amp; No. of Review'!$B$4:$B$40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52</c:v>
                </c:pt>
                <c:pt idx="12">
                  <c:v>5</c:v>
                </c:pt>
                <c:pt idx="13">
                  <c:v>20</c:v>
                </c:pt>
                <c:pt idx="14">
                  <c:v>13</c:v>
                </c:pt>
                <c:pt idx="15">
                  <c:v>9</c:v>
                </c:pt>
                <c:pt idx="16">
                  <c:v>51</c:v>
                </c:pt>
                <c:pt idx="17">
                  <c:v>55</c:v>
                </c:pt>
                <c:pt idx="18">
                  <c:v>9</c:v>
                </c:pt>
                <c:pt idx="19">
                  <c:v>4</c:v>
                </c:pt>
                <c:pt idx="20">
                  <c:v>5</c:v>
                </c:pt>
                <c:pt idx="21">
                  <c:v>1</c:v>
                </c:pt>
                <c:pt idx="22">
                  <c:v>36</c:v>
                </c:pt>
                <c:pt idx="23">
                  <c:v>6</c:v>
                </c:pt>
                <c:pt idx="24">
                  <c:v>11</c:v>
                </c:pt>
                <c:pt idx="25">
                  <c:v>28</c:v>
                </c:pt>
                <c:pt idx="26">
                  <c:v>3</c:v>
                </c:pt>
                <c:pt idx="27">
                  <c:v>39</c:v>
                </c:pt>
                <c:pt idx="28">
                  <c:v>9</c:v>
                </c:pt>
                <c:pt idx="29">
                  <c:v>118</c:v>
                </c:pt>
                <c:pt idx="30">
                  <c:v>8</c:v>
                </c:pt>
                <c:pt idx="31">
                  <c:v>2</c:v>
                </c:pt>
                <c:pt idx="32">
                  <c:v>24</c:v>
                </c:pt>
                <c:pt idx="33">
                  <c:v>15</c:v>
                </c:pt>
                <c:pt idx="34">
                  <c:v>17</c:v>
                </c:pt>
                <c:pt idx="35">
                  <c:v>18</c:v>
                </c:pt>
              </c:numCache>
            </c:numRef>
          </c:val>
          <c:extLst>
            <c:ext xmlns:c16="http://schemas.microsoft.com/office/drawing/2014/chart" uri="{C3380CC4-5D6E-409C-BE32-E72D297353CC}">
              <c16:uniqueId val="{00000000-13D1-4D40-B62D-EBE78A22D0E7}"/>
            </c:ext>
          </c:extLst>
        </c:ser>
        <c:dLbls>
          <c:showLegendKey val="0"/>
          <c:showVal val="0"/>
          <c:showCatName val="0"/>
          <c:showSerName val="0"/>
          <c:showPercent val="0"/>
          <c:showBubbleSize val="0"/>
        </c:dLbls>
        <c:gapWidth val="267"/>
        <c:overlap val="-43"/>
        <c:axId val="446496720"/>
        <c:axId val="446495280"/>
      </c:barChart>
      <c:catAx>
        <c:axId val="44649672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a:solidFill>
                      <a:schemeClr val="tx2">
                        <a:lumMod val="75000"/>
                        <a:lumOff val="25000"/>
                      </a:schemeClr>
                    </a:solidFill>
                    <a:latin typeface="Baskerville Old Face" panose="02020602080505020303" pitchFamily="18" charset="0"/>
                  </a:rPr>
                  <a:t>Dicount Percentage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lgn="ctr">
              <a:defRPr lang="en-US" sz="900" b="1" i="0" u="none" strike="noStrike" kern="1200" cap="none" spc="0" normalizeH="0" baseline="0">
                <a:solidFill>
                  <a:schemeClr val="tx2">
                    <a:lumMod val="75000"/>
                    <a:lumOff val="25000"/>
                  </a:schemeClr>
                </a:solidFill>
                <a:latin typeface="Baskerville Old Face" panose="02020602080505020303" pitchFamily="18" charset="0"/>
                <a:ea typeface="+mn-ea"/>
                <a:cs typeface="+mn-cs"/>
              </a:defRPr>
            </a:pPr>
            <a:endParaRPr lang="en-US"/>
          </a:p>
        </c:txPr>
        <c:crossAx val="446495280"/>
        <c:crosses val="autoZero"/>
        <c:auto val="1"/>
        <c:lblAlgn val="ctr"/>
        <c:lblOffset val="100"/>
        <c:noMultiLvlLbl val="0"/>
      </c:catAx>
      <c:valAx>
        <c:axId val="44649528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a:solidFill>
                      <a:schemeClr val="tx2">
                        <a:lumMod val="75000"/>
                        <a:lumOff val="25000"/>
                      </a:schemeClr>
                    </a:solidFill>
                    <a:latin typeface="Baskerville Old Face" panose="02020602080505020303" pitchFamily="18" charset="0"/>
                  </a:rPr>
                  <a:t>No. of Reviews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446496720"/>
        <c:crosses val="autoZero"/>
        <c:crossBetween val="between"/>
        <c:majorUnit val="25"/>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1.xlsx]Top 10 Products by Reviews!PivotTable14</c:name>
    <c:fmtId val="0"/>
  </c:pivotSource>
  <c:chart>
    <c:title>
      <c:tx>
        <c:rich>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r>
              <a:rPr lang="en-US" b="1">
                <a:solidFill>
                  <a:schemeClr val="accent2"/>
                </a:solidFill>
                <a:latin typeface="Baskerville Old Face" panose="02020602080505020303" pitchFamily="18" charset="0"/>
              </a:rPr>
              <a:t>Top Ten Products by Reviews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by Reviews'!$B$3</c:f>
              <c:strCache>
                <c:ptCount val="1"/>
                <c:pt idx="0">
                  <c:v>Total</c:v>
                </c:pt>
              </c:strCache>
            </c:strRef>
          </c:tx>
          <c:spPr>
            <a:solidFill>
              <a:schemeClr val="accent1"/>
            </a:solidFill>
            <a:ln>
              <a:noFill/>
            </a:ln>
            <a:effectLst/>
          </c:spPr>
          <c:invertIfNegative val="0"/>
          <c:cat>
            <c:strRef>
              <c:f>'Top 10 Products by Reviews'!$A$4:$A$14</c:f>
              <c:strCache>
                <c:ptCount val="10"/>
                <c:pt idx="0">
                  <c:v>52 Pieces Cake Decorating Tool Set Gift Kit Baking Supplies</c:v>
                </c:pt>
                <c:pt idx="1">
                  <c:v>53Pcs/Set Yarn Knitting Crochet Hooks With Bag  Fortune Cat</c:v>
                </c:pt>
                <c:pt idx="2">
                  <c:v>Portable Mini Cordless Car Vacuum Cleaner  Blue</c:v>
                </c:pt>
                <c:pt idx="3">
                  <c:v>53 Pieces/Set Yarn Knitting Crochet Hooks With Bag  Pansies</c:v>
                </c:pt>
                <c:pt idx="4">
                  <c:v>Punchfree Great Load Bearing Bathroom Storage Rack Wall ShelfWhite</c:v>
                </c:pt>
                <c:pt idx="5">
                  <c:v>100 Pcs Crochet Hook Tool Set Knitting Hook Set With Box</c:v>
                </c:pt>
                <c:pt idx="6">
                  <c:v>3D Waterproof EVA Plastic Shower Curtain 1.8*2Mtrs</c:v>
                </c:pt>
                <c:pt idx="7">
                  <c:v>Electronic Digital Display Vernier Caliper</c:v>
                </c:pt>
                <c:pt idx="8">
                  <c:v>137 Pieces Cake Decorating Tool Set Baking Supplies</c:v>
                </c:pt>
                <c:pt idx="9">
                  <c:v>120W Cordless Vacuum Cleaners Handheld Electric Vacuum Cleaner</c:v>
                </c:pt>
              </c:strCache>
            </c:strRef>
          </c:cat>
          <c:val>
            <c:numRef>
              <c:f>'Top 10 Products by Reviews'!$B$4:$B$14</c:f>
              <c:numCache>
                <c:formatCode>General</c:formatCode>
                <c:ptCount val="10"/>
                <c:pt idx="0">
                  <c:v>20</c:v>
                </c:pt>
                <c:pt idx="1">
                  <c:v>20</c:v>
                </c:pt>
                <c:pt idx="2">
                  <c:v>24</c:v>
                </c:pt>
                <c:pt idx="3">
                  <c:v>32</c:v>
                </c:pt>
                <c:pt idx="4">
                  <c:v>36</c:v>
                </c:pt>
                <c:pt idx="5">
                  <c:v>39</c:v>
                </c:pt>
                <c:pt idx="6">
                  <c:v>44</c:v>
                </c:pt>
                <c:pt idx="7">
                  <c:v>49</c:v>
                </c:pt>
                <c:pt idx="8">
                  <c:v>55</c:v>
                </c:pt>
                <c:pt idx="9">
                  <c:v>69</c:v>
                </c:pt>
              </c:numCache>
            </c:numRef>
          </c:val>
          <c:extLst>
            <c:ext xmlns:c16="http://schemas.microsoft.com/office/drawing/2014/chart" uri="{C3380CC4-5D6E-409C-BE32-E72D297353CC}">
              <c16:uniqueId val="{00000000-1C46-45CE-93AD-5B1763A043E5}"/>
            </c:ext>
          </c:extLst>
        </c:ser>
        <c:dLbls>
          <c:showLegendKey val="0"/>
          <c:showVal val="0"/>
          <c:showCatName val="0"/>
          <c:showSerName val="0"/>
          <c:showPercent val="0"/>
          <c:showBubbleSize val="0"/>
        </c:dLbls>
        <c:gapWidth val="219"/>
        <c:axId val="191786128"/>
        <c:axId val="191785648"/>
      </c:barChart>
      <c:catAx>
        <c:axId val="191786128"/>
        <c:scaling>
          <c:orientation val="minMax"/>
        </c:scaling>
        <c:delete val="0"/>
        <c:axPos val="l"/>
        <c:title>
          <c:tx>
            <c:rich>
              <a:bodyPr rot="-5400000" spcFirstLastPara="1" vertOverflow="ellipsis" vert="horz" wrap="square" anchor="ctr" anchorCtr="1"/>
              <a:lstStyle/>
              <a:p>
                <a:pPr algn="ctr" rtl="0">
                  <a:defRPr lang="en-US"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i="0" u="none" strike="noStrike" kern="1200" baseline="0">
                    <a:solidFill>
                      <a:schemeClr val="tx2">
                        <a:lumMod val="75000"/>
                        <a:lumOff val="25000"/>
                      </a:schemeClr>
                    </a:solidFill>
                    <a:latin typeface="Baskerville Old Face" panose="02020602080505020303" pitchFamily="18" charset="0"/>
                    <a:ea typeface="+mn-ea"/>
                    <a:cs typeface="+mn-cs"/>
                  </a:rPr>
                  <a:t>Products</a:t>
                </a:r>
              </a:p>
            </c:rich>
          </c:tx>
          <c:overlay val="0"/>
          <c:spPr>
            <a:noFill/>
            <a:ln>
              <a:noFill/>
            </a:ln>
            <a:effectLst/>
          </c:spPr>
          <c:txPr>
            <a:bodyPr rot="-5400000" spcFirstLastPara="1" vertOverflow="ellipsis" vert="horz" wrap="square" anchor="ctr" anchorCtr="1"/>
            <a:lstStyle/>
            <a:p>
              <a:pPr algn="ctr" rtl="0">
                <a:defRPr lang="en-US"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91785648"/>
        <c:crosses val="autoZero"/>
        <c:auto val="1"/>
        <c:lblAlgn val="ctr"/>
        <c:lblOffset val="100"/>
        <c:noMultiLvlLbl val="0"/>
      </c:catAx>
      <c:valAx>
        <c:axId val="191785648"/>
        <c:scaling>
          <c:orientation val="minMax"/>
          <c:max val="7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a:solidFill>
                      <a:schemeClr val="tx2">
                        <a:lumMod val="75000"/>
                        <a:lumOff val="25000"/>
                      </a:schemeClr>
                    </a:solidFill>
                    <a:latin typeface="Baskerville Old Face" panose="02020602080505020303" pitchFamily="18" charset="0"/>
                  </a:rPr>
                  <a:t>No. of Reviews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91786128"/>
        <c:crosses val="autoZero"/>
        <c:crossBetween val="between"/>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1.xlsx]Top 10 Products by Rating!PivotTable15</c:name>
    <c:fmtId val="0"/>
  </c:pivotSource>
  <c:chart>
    <c:title>
      <c:tx>
        <c:rich>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r>
              <a:rPr lang="en-US" b="1">
                <a:solidFill>
                  <a:schemeClr val="accent2"/>
                </a:solidFill>
                <a:latin typeface="Baskerville Old Face" panose="02020602080505020303" pitchFamily="18" charset="0"/>
              </a:rPr>
              <a:t>Top Ten Products by Ratings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by Rating'!$B$3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'Top 10 Products by Rating'!$A$4:$A$14</c:f>
              <c:strCache>
                <c:ptCount val="10"/>
                <c:pt idx="0">
                  <c:v>40cm Gold DIY Acrylic Wall Sticker Clock</c:v>
                </c:pt>
                <c:pt idx="1">
                  <c:v>Portable Home Small Air Humidifier 3Speed Fan  Green</c:v>
                </c:pt>
                <c:pt idx="2">
                  <c:v>LASA FOLDING TABLE SERVING STAND</c:v>
                </c:pt>
                <c:pt idx="3">
                  <c:v>DIY File Folder, Office Drawer File Holder, Pen Holder, Desktop Storage Rack</c:v>
                </c:pt>
                <c:pt idx="4">
                  <c:v>LASA Aluminum Folding Truck Hand Cart  68kg Max</c:v>
                </c:pt>
                <c:pt idx="5">
                  <c:v>Bedroom Simple Floor Hanging Clothes Rack Single Pole Hat Rack  White</c:v>
                </c:pt>
                <c:pt idx="6">
                  <c:v>Konka Healty Electric Kettle, 24hour Heat Preservation,1.5L,800W, White</c:v>
                </c:pt>
                <c:pt idx="7">
                  <c:v>Peacock  Throw Pillow Cushion Case For Home Car</c:v>
                </c:pt>
                <c:pt idx="8">
                  <c:v>AntiSkid Absorbent Insulation Coaster  For Home Office</c:v>
                </c:pt>
                <c:pt idx="9">
                  <c:v>Classic Black Cat Cotton Hemp Pillow Case For Home Car</c:v>
                </c:pt>
              </c:strCache>
            </c:strRef>
          </c:cat>
          <c:val>
            <c:numRef>
              <c:f>'Top 10 Products by Rating'!$B$4:$B$14</c:f>
              <c:numCache>
                <c:formatCode>General</c:formatCode>
                <c:ptCount val="10"/>
                <c:pt idx="0">
                  <c:v>4.8</c:v>
                </c:pt>
                <c:pt idx="1">
                  <c:v>4.8</c:v>
                </c:pt>
                <c:pt idx="2">
                  <c:v>4.8</c:v>
                </c:pt>
                <c:pt idx="3">
                  <c:v>5</c:v>
                </c:pt>
                <c:pt idx="4">
                  <c:v>5</c:v>
                </c:pt>
                <c:pt idx="5">
                  <c:v>5</c:v>
                </c:pt>
                <c:pt idx="6">
                  <c:v>5</c:v>
                </c:pt>
                <c:pt idx="7">
                  <c:v>5</c:v>
                </c:pt>
                <c:pt idx="8">
                  <c:v>5</c:v>
                </c:pt>
                <c:pt idx="9">
                  <c:v>5</c:v>
                </c:pt>
              </c:numCache>
            </c:numRef>
          </c:val>
          <c:extLst>
            <c:ext xmlns:c16="http://schemas.microsoft.com/office/drawing/2014/chart" uri="{C3380CC4-5D6E-409C-BE32-E72D297353CC}">
              <c16:uniqueId val="{00000000-AFBD-4750-8D54-3C804534C1FC}"/>
            </c:ext>
          </c:extLst>
        </c:ser>
        <c:dLbls>
          <c:showLegendKey val="0"/>
          <c:showVal val="0"/>
          <c:showCatName val="0"/>
          <c:showSerName val="0"/>
          <c:showPercent val="0"/>
          <c:showBubbleSize val="0"/>
        </c:dLbls>
        <c:gapWidth val="182"/>
        <c:axId val="1315368176"/>
        <c:axId val="1315368656"/>
      </c:barChart>
      <c:catAx>
        <c:axId val="131536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315368656"/>
        <c:crosses val="autoZero"/>
        <c:auto val="1"/>
        <c:lblAlgn val="ctr"/>
        <c:lblOffset val="100"/>
        <c:noMultiLvlLbl val="0"/>
      </c:catAx>
      <c:valAx>
        <c:axId val="1315368656"/>
        <c:scaling>
          <c:orientation val="minMax"/>
          <c:max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a:solidFill>
                      <a:schemeClr val="tx2">
                        <a:lumMod val="75000"/>
                        <a:lumOff val="25000"/>
                      </a:schemeClr>
                    </a:solidFill>
                    <a:latin typeface="Baskerville Old Face" panose="02020602080505020303" pitchFamily="18" charset="0"/>
                  </a:rPr>
                  <a:t>Ratings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31536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1.xlsx]Top 10 Products by Discount %!PivotTable10</c:name>
    <c:fmtId val="0"/>
  </c:pivotSource>
  <c:chart>
    <c:title>
      <c:tx>
        <c:rich>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r>
              <a:rPr lang="en-US" b="1">
                <a:solidFill>
                  <a:schemeClr val="accent2"/>
                </a:solidFill>
                <a:latin typeface="Baskerville Old Face" panose="02020602080505020303" pitchFamily="18" charset="0"/>
              </a:rPr>
              <a:t>Top Ten Products by Discount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by Discount %'!$B$3</c:f>
              <c:strCache>
                <c:ptCount val="1"/>
                <c:pt idx="0">
                  <c:v>Total</c:v>
                </c:pt>
              </c:strCache>
            </c:strRef>
          </c:tx>
          <c:spPr>
            <a:solidFill>
              <a:schemeClr val="accent1"/>
            </a:solidFill>
            <a:ln>
              <a:noFill/>
            </a:ln>
            <a:effectLst/>
          </c:spPr>
          <c:invertIfNegative val="0"/>
          <c:cat>
            <c:strRef>
              <c:f>'Top 10 Products by Discount %'!$A$4:$A$14</c:f>
              <c:strCache>
                <c:ptCount val="10"/>
                <c:pt idx="0">
                  <c:v>Exfoliate And Exfoliate Face Towel  Black</c:v>
                </c:pt>
                <c:pt idx="1">
                  <c:v>Intelligent  LED Body Sensor Wireless Lighting Night Light USB</c:v>
                </c:pt>
                <c:pt idx="2">
                  <c:v>3PCS Single Head Knitting Crochet Sweater Needle Set</c:v>
                </c:pt>
                <c:pt idx="3">
                  <c:v>Classic Black Cat Cotton Hemp Pillow Case For Home Car</c:v>
                </c:pt>
                <c:pt idx="4">
                  <c:v>Mythco 120COB Solar Wall Ligt With Motion Sensor And Remote Control 3 Modes</c:v>
                </c:pt>
                <c:pt idx="5">
                  <c:v>LASA 3 Tier Bamboo Shoe Bench Storage Shelf</c:v>
                </c:pt>
                <c:pt idx="6">
                  <c:v>Creative Owl Shape Keychain Black</c:v>
                </c:pt>
                <c:pt idx="7">
                  <c:v>5PCS Stainless Steel Cooking Pot Set With Steamed Slices</c:v>
                </c:pt>
                <c:pt idx="8">
                  <c:v>LASA FOLDING TABLE SERVING STAND</c:v>
                </c:pt>
                <c:pt idx="9">
                  <c:v>6 In 1 Bottle Can Opener Multifunctional Easy Opener</c:v>
                </c:pt>
              </c:strCache>
            </c:strRef>
          </c:cat>
          <c:val>
            <c:numRef>
              <c:f>'Top 10 Products by Discount %'!$B$4:$B$14</c:f>
              <c:numCache>
                <c:formatCode>0%</c:formatCode>
                <c:ptCount val="10"/>
                <c:pt idx="0">
                  <c:v>0.52</c:v>
                </c:pt>
                <c:pt idx="1">
                  <c:v>0.52</c:v>
                </c:pt>
                <c:pt idx="2">
                  <c:v>0.53</c:v>
                </c:pt>
                <c:pt idx="3">
                  <c:v>0.53</c:v>
                </c:pt>
                <c:pt idx="4">
                  <c:v>0.54</c:v>
                </c:pt>
                <c:pt idx="5">
                  <c:v>0.54</c:v>
                </c:pt>
                <c:pt idx="6">
                  <c:v>0.55000000000000004</c:v>
                </c:pt>
                <c:pt idx="7">
                  <c:v>0.55000000000000004</c:v>
                </c:pt>
                <c:pt idx="8">
                  <c:v>0.55000000000000004</c:v>
                </c:pt>
                <c:pt idx="9">
                  <c:v>0.64</c:v>
                </c:pt>
              </c:numCache>
            </c:numRef>
          </c:val>
          <c:extLst>
            <c:ext xmlns:c16="http://schemas.microsoft.com/office/drawing/2014/chart" uri="{C3380CC4-5D6E-409C-BE32-E72D297353CC}">
              <c16:uniqueId val="{00000000-C740-4C87-851A-9A46C48B47E9}"/>
            </c:ext>
          </c:extLst>
        </c:ser>
        <c:dLbls>
          <c:showLegendKey val="0"/>
          <c:showVal val="0"/>
          <c:showCatName val="0"/>
          <c:showSerName val="0"/>
          <c:showPercent val="0"/>
          <c:showBubbleSize val="0"/>
        </c:dLbls>
        <c:gapWidth val="182"/>
        <c:axId val="443575328"/>
        <c:axId val="443576288"/>
      </c:barChart>
      <c:catAx>
        <c:axId val="44357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443576288"/>
        <c:crosses val="autoZero"/>
        <c:auto val="1"/>
        <c:lblAlgn val="ctr"/>
        <c:lblOffset val="100"/>
        <c:noMultiLvlLbl val="0"/>
      </c:catAx>
      <c:valAx>
        <c:axId val="44357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a:solidFill>
                      <a:schemeClr val="tx2">
                        <a:lumMod val="75000"/>
                        <a:lumOff val="25000"/>
                      </a:schemeClr>
                    </a:solidFill>
                    <a:latin typeface="Baskerville Old Face" panose="02020602080505020303" pitchFamily="18" charset="0"/>
                  </a:rPr>
                  <a:t>Discount Percentage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44357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1.xlsx]Rating &amp; Reviews Count!PivotTable7</c:name>
    <c:fmtId val="0"/>
  </c:pivotSource>
  <c:chart>
    <c:title>
      <c:tx>
        <c:rich>
          <a:bodyPr rot="0" spcFirstLastPara="1" vertOverflow="ellipsis" vert="horz" wrap="square" anchor="ctr" anchorCtr="1"/>
          <a:lstStyle/>
          <a:p>
            <a:pPr>
              <a:defRPr sz="14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400">
                <a:solidFill>
                  <a:schemeClr val="tx2">
                    <a:lumMod val="75000"/>
                    <a:lumOff val="25000"/>
                  </a:schemeClr>
                </a:solidFill>
                <a:latin typeface="Baskerville Old Face" panose="02020602080505020303" pitchFamily="18" charset="0"/>
              </a:rPr>
              <a:t>Rating &amp; No. of Reviews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 &amp; Reviews Count'!$B$3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 &amp; Reviews Count'!$A$4:$A$26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&amp; Reviews Count'!$B$4:$B$26</c:f>
              <c:numCache>
                <c:formatCode>General</c:formatCode>
                <c:ptCount val="22"/>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extLst>
            <c:ext xmlns:c16="http://schemas.microsoft.com/office/drawing/2014/chart" uri="{C3380CC4-5D6E-409C-BE32-E72D297353CC}">
              <c16:uniqueId val="{00000000-4DC7-4BD6-9EE2-5F5B9A6BF9A9}"/>
            </c:ext>
          </c:extLst>
        </c:ser>
        <c:dLbls>
          <c:showLegendKey val="0"/>
          <c:showVal val="0"/>
          <c:showCatName val="0"/>
          <c:showSerName val="0"/>
          <c:showPercent val="0"/>
          <c:showBubbleSize val="0"/>
        </c:dLbls>
        <c:gapWidth val="100"/>
        <c:overlap val="-24"/>
        <c:axId val="167735536"/>
        <c:axId val="167736016"/>
      </c:barChart>
      <c:catAx>
        <c:axId val="167735536"/>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i="0" u="none" strike="noStrike" kern="1200" baseline="0">
                    <a:solidFill>
                      <a:schemeClr val="tx2">
                        <a:lumMod val="75000"/>
                        <a:lumOff val="25000"/>
                      </a:schemeClr>
                    </a:solidFill>
                    <a:latin typeface="Baskerville Old Face" panose="02020602080505020303" pitchFamily="18" charset="0"/>
                    <a:ea typeface="+mn-ea"/>
                    <a:cs typeface="+mn-cs"/>
                  </a:rPr>
                  <a:t>Ratings</a:t>
                </a:r>
              </a:p>
            </c:rich>
          </c:tx>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67736016"/>
        <c:crosses val="autoZero"/>
        <c:auto val="1"/>
        <c:lblAlgn val="ctr"/>
        <c:lblOffset val="100"/>
        <c:noMultiLvlLbl val="0"/>
      </c:catAx>
      <c:valAx>
        <c:axId val="16773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a:solidFill>
                      <a:schemeClr val="tx2">
                        <a:lumMod val="75000"/>
                        <a:lumOff val="25000"/>
                      </a:schemeClr>
                    </a:solidFill>
                    <a:latin typeface="Baskerville Old Face" panose="02020602080505020303" pitchFamily="18" charset="0"/>
                  </a:rPr>
                  <a:t>No. of Reviews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67735536"/>
        <c:crosses val="autoZero"/>
        <c:crossBetween val="between"/>
        <c:majorUnit val="25"/>
      </c:valAx>
      <c:spPr>
        <a:noFill/>
        <a:ln>
          <a:noFill/>
        </a:ln>
        <a:effectLst/>
      </c:spPr>
    </c:plotArea>
    <c:legend>
      <c:legendPos val="b"/>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1.xlsx]Rating &amp; Reviews Count!PivotTable7</c:name>
    <c:fmtId val="10"/>
  </c:pivotSource>
  <c:chart>
    <c:title>
      <c:tx>
        <c:rich>
          <a:bodyPr rot="0" spcFirstLastPara="1" vertOverflow="ellipsis" vert="horz" wrap="square" anchor="ctr" anchorCtr="1"/>
          <a:lstStyle/>
          <a:p>
            <a:pPr algn="ctr" rtl="0">
              <a:defRPr lang="en-US" sz="1400" b="1" i="0" u="none" strike="noStrike" kern="1200" cap="none" spc="0" normalizeH="0" baseline="0">
                <a:solidFill>
                  <a:schemeClr val="accent2"/>
                </a:solidFill>
                <a:latin typeface="Baskerville Old Face" panose="02020602080505020303" pitchFamily="18" charset="0"/>
                <a:ea typeface="+mj-ea"/>
                <a:cs typeface="+mj-cs"/>
              </a:defRPr>
            </a:pPr>
            <a:r>
              <a:rPr lang="en-US" sz="1400" b="1" i="0" u="none" strike="noStrike" kern="1200" cap="none" spc="0" normalizeH="0" baseline="0">
                <a:solidFill>
                  <a:schemeClr val="accent2"/>
                </a:solidFill>
                <a:latin typeface="Baskerville Old Face" panose="02020602080505020303" pitchFamily="18" charset="0"/>
                <a:ea typeface="+mj-ea"/>
                <a:cs typeface="+mj-cs"/>
              </a:rPr>
              <a:t>Rating &amp; Number of Reviews </a:t>
            </a:r>
          </a:p>
        </c:rich>
      </c:tx>
      <c:layout>
        <c:manualLayout>
          <c:xMode val="edge"/>
          <c:yMode val="edge"/>
          <c:x val="0.28447222024932145"/>
          <c:y val="4.2519685039370085E-2"/>
        </c:manualLayout>
      </c:layout>
      <c:overlay val="0"/>
      <c:spPr>
        <a:noFill/>
        <a:ln>
          <a:noFill/>
        </a:ln>
        <a:effectLst/>
      </c:spPr>
      <c:txPr>
        <a:bodyPr rot="0" spcFirstLastPara="1" vertOverflow="ellipsis" vert="horz" wrap="square" anchor="ctr" anchorCtr="1"/>
        <a:lstStyle/>
        <a:p>
          <a:pPr algn="ctr" rtl="0">
            <a:defRPr lang="en-US" sz="1400" b="1" i="0" u="none" strike="noStrike" kern="1200" cap="none" spc="0" normalizeH="0" baseline="0">
              <a:solidFill>
                <a:schemeClr val="accent2"/>
              </a:solidFill>
              <a:latin typeface="Baskerville Old Face" panose="02020602080505020303" pitchFamily="18" charset="0"/>
              <a:ea typeface="+mj-ea"/>
              <a:cs typeface="+mj-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25848262147008"/>
          <c:y val="0.14238925025676138"/>
          <c:w val="0.58386609897244079"/>
          <c:h val="0.57364909277644638"/>
        </c:manualLayout>
      </c:layout>
      <c:barChart>
        <c:barDir val="col"/>
        <c:grouping val="clustered"/>
        <c:varyColors val="0"/>
        <c:ser>
          <c:idx val="0"/>
          <c:order val="0"/>
          <c:tx>
            <c:strRef>
              <c:f>'Rating &amp; Reviews Count'!$B$3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 &amp; Reviews Count'!$A$4:$A$26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&amp; Reviews Count'!$B$4:$B$26</c:f>
              <c:numCache>
                <c:formatCode>General</c:formatCode>
                <c:ptCount val="22"/>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extLst>
            <c:ext xmlns:c16="http://schemas.microsoft.com/office/drawing/2014/chart" uri="{C3380CC4-5D6E-409C-BE32-E72D297353CC}">
              <c16:uniqueId val="{00000001-FBC0-4F75-BAF0-E331F95B47F2}"/>
            </c:ext>
          </c:extLst>
        </c:ser>
        <c:dLbls>
          <c:showLegendKey val="0"/>
          <c:showVal val="0"/>
          <c:showCatName val="0"/>
          <c:showSerName val="0"/>
          <c:showPercent val="0"/>
          <c:showBubbleSize val="0"/>
        </c:dLbls>
        <c:gapWidth val="100"/>
        <c:overlap val="-24"/>
        <c:axId val="167735536"/>
        <c:axId val="167736016"/>
      </c:barChart>
      <c:catAx>
        <c:axId val="167735536"/>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i="0" u="none" strike="noStrike" kern="1200" baseline="0">
                    <a:solidFill>
                      <a:schemeClr val="tx2">
                        <a:lumMod val="75000"/>
                        <a:lumOff val="25000"/>
                      </a:schemeClr>
                    </a:solidFill>
                    <a:latin typeface="Baskerville Old Face" panose="02020602080505020303" pitchFamily="18" charset="0"/>
                    <a:ea typeface="+mn-ea"/>
                    <a:cs typeface="+mn-cs"/>
                  </a:rPr>
                  <a:t>Ratings</a:t>
                </a:r>
              </a:p>
            </c:rich>
          </c:tx>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67736016"/>
        <c:crosses val="autoZero"/>
        <c:auto val="1"/>
        <c:lblAlgn val="ctr"/>
        <c:lblOffset val="100"/>
        <c:noMultiLvlLbl val="0"/>
      </c:catAx>
      <c:valAx>
        <c:axId val="16773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a:solidFill>
                      <a:schemeClr val="tx2">
                        <a:lumMod val="75000"/>
                        <a:lumOff val="25000"/>
                      </a:schemeClr>
                    </a:solidFill>
                    <a:latin typeface="Baskerville Old Face" panose="02020602080505020303" pitchFamily="18" charset="0"/>
                  </a:rPr>
                  <a:t>No. of Reviews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167735536"/>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1.xlsx]Discount % &amp; No. of Review!PivotTable13</c:name>
    <c:fmtId val="8"/>
  </c:pivotSource>
  <c:chart>
    <c:title>
      <c:tx>
        <c:rich>
          <a:bodyPr rot="0" spcFirstLastPara="1" vertOverflow="ellipsis" vert="horz" wrap="square" anchor="ctr" anchorCtr="1"/>
          <a:lstStyle/>
          <a:p>
            <a:pPr>
              <a:defRPr sz="1400" b="1" i="0" u="none" strike="noStrike" kern="1200" baseline="0">
                <a:solidFill>
                  <a:schemeClr val="accent2"/>
                </a:solidFill>
                <a:latin typeface="Baskerville Old Face" panose="02020602080505020303" pitchFamily="18" charset="0"/>
                <a:ea typeface="+mn-ea"/>
                <a:cs typeface="+mn-cs"/>
              </a:defRPr>
            </a:pPr>
            <a:r>
              <a:rPr lang="en-US" sz="1400">
                <a:solidFill>
                  <a:schemeClr val="accent2"/>
                </a:solidFill>
                <a:latin typeface="Baskerville Old Face" panose="02020602080505020303" pitchFamily="18" charset="0"/>
              </a:rPr>
              <a:t>Discount Percentage and  Number of Reviews</a:t>
            </a:r>
          </a:p>
        </c:rich>
      </c:tx>
      <c:layout>
        <c:manualLayout>
          <c:xMode val="edge"/>
          <c:yMode val="edge"/>
          <c:x val="0.22320280339994836"/>
          <c:y val="5.186613894605493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2"/>
              </a:solidFill>
              <a:latin typeface="Baskerville Old Face" panose="02020602080505020303"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58573928258969"/>
          <c:y val="0.14696610183292755"/>
          <c:w val="0.68700678040244967"/>
          <c:h val="0.56442508285223392"/>
        </c:manualLayout>
      </c:layout>
      <c:barChart>
        <c:barDir val="col"/>
        <c:grouping val="clustered"/>
        <c:varyColors val="0"/>
        <c:ser>
          <c:idx val="0"/>
          <c:order val="0"/>
          <c:tx>
            <c:strRef>
              <c:f>'Discount % &amp; No. of Review'!$B$3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'Discount % &amp; No. of Review'!$A$4:$A$40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 &amp; No. of Review'!$B$4:$B$40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52</c:v>
                </c:pt>
                <c:pt idx="12">
                  <c:v>5</c:v>
                </c:pt>
                <c:pt idx="13">
                  <c:v>20</c:v>
                </c:pt>
                <c:pt idx="14">
                  <c:v>13</c:v>
                </c:pt>
                <c:pt idx="15">
                  <c:v>9</c:v>
                </c:pt>
                <c:pt idx="16">
                  <c:v>51</c:v>
                </c:pt>
                <c:pt idx="17">
                  <c:v>55</c:v>
                </c:pt>
                <c:pt idx="18">
                  <c:v>9</c:v>
                </c:pt>
                <c:pt idx="19">
                  <c:v>4</c:v>
                </c:pt>
                <c:pt idx="20">
                  <c:v>5</c:v>
                </c:pt>
                <c:pt idx="21">
                  <c:v>1</c:v>
                </c:pt>
                <c:pt idx="22">
                  <c:v>36</c:v>
                </c:pt>
                <c:pt idx="23">
                  <c:v>6</c:v>
                </c:pt>
                <c:pt idx="24">
                  <c:v>11</c:v>
                </c:pt>
                <c:pt idx="25">
                  <c:v>28</c:v>
                </c:pt>
                <c:pt idx="26">
                  <c:v>3</c:v>
                </c:pt>
                <c:pt idx="27">
                  <c:v>39</c:v>
                </c:pt>
                <c:pt idx="28">
                  <c:v>9</c:v>
                </c:pt>
                <c:pt idx="29">
                  <c:v>118</c:v>
                </c:pt>
                <c:pt idx="30">
                  <c:v>8</c:v>
                </c:pt>
                <c:pt idx="31">
                  <c:v>2</c:v>
                </c:pt>
                <c:pt idx="32">
                  <c:v>24</c:v>
                </c:pt>
                <c:pt idx="33">
                  <c:v>15</c:v>
                </c:pt>
                <c:pt idx="34">
                  <c:v>17</c:v>
                </c:pt>
                <c:pt idx="35">
                  <c:v>18</c:v>
                </c:pt>
              </c:numCache>
            </c:numRef>
          </c:val>
          <c:extLst>
            <c:ext xmlns:c16="http://schemas.microsoft.com/office/drawing/2014/chart" uri="{C3380CC4-5D6E-409C-BE32-E72D297353CC}">
              <c16:uniqueId val="{00000000-F06D-46F7-B1E9-1D7ACB4BFE48}"/>
            </c:ext>
          </c:extLst>
        </c:ser>
        <c:dLbls>
          <c:showLegendKey val="0"/>
          <c:showVal val="0"/>
          <c:showCatName val="0"/>
          <c:showSerName val="0"/>
          <c:showPercent val="0"/>
          <c:showBubbleSize val="0"/>
        </c:dLbls>
        <c:gapWidth val="100"/>
        <c:overlap val="-24"/>
        <c:axId val="446496720"/>
        <c:axId val="446495280"/>
      </c:barChart>
      <c:catAx>
        <c:axId val="44649672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a:solidFill>
                      <a:schemeClr val="tx2">
                        <a:lumMod val="75000"/>
                        <a:lumOff val="25000"/>
                      </a:schemeClr>
                    </a:solidFill>
                    <a:latin typeface="Baskerville Old Face" panose="02020602080505020303" pitchFamily="18" charset="0"/>
                  </a:rPr>
                  <a:t>Dicount Percentage</a:t>
                </a:r>
              </a:p>
            </c:rich>
          </c:tx>
          <c:layout>
            <c:manualLayout>
              <c:xMode val="edge"/>
              <c:yMode val="edge"/>
              <c:x val="0.40096848561774967"/>
              <c:y val="0.8307180006817848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446495280"/>
        <c:crosses val="autoZero"/>
        <c:auto val="1"/>
        <c:lblAlgn val="ctr"/>
        <c:lblOffset val="100"/>
        <c:noMultiLvlLbl val="0"/>
      </c:catAx>
      <c:valAx>
        <c:axId val="44649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r>
                  <a:rPr lang="en-US" sz="1200" b="1">
                    <a:solidFill>
                      <a:schemeClr val="tx2">
                        <a:lumMod val="75000"/>
                        <a:lumOff val="25000"/>
                      </a:schemeClr>
                    </a:solidFill>
                    <a:latin typeface="Baskerville Old Face" panose="02020602080505020303" pitchFamily="18" charset="0"/>
                  </a:rPr>
                  <a:t>No. of Reviews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crossAx val="446496720"/>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lumOff val="25000"/>
                </a:schemeClr>
              </a:solidFill>
              <a:latin typeface="Baskerville Old Face" panose="020206020805050203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17</xdr:col>
      <xdr:colOff>165100</xdr:colOff>
      <xdr:row>0</xdr:row>
      <xdr:rowOff>60325</xdr:rowOff>
    </xdr:from>
    <xdr:to>
      <xdr:col>33</xdr:col>
      <xdr:colOff>63500</xdr:colOff>
      <xdr:row>16</xdr:row>
      <xdr:rowOff>161925</xdr:rowOff>
    </xdr:to>
    <xdr:graphicFrame macro="">
      <xdr:nvGraphicFramePr>
        <xdr:cNvPr id="7" name="Chart 6">
          <a:extLst>
            <a:ext uri="{FF2B5EF4-FFF2-40B4-BE49-F238E27FC236}">
              <a16:creationId xmlns:a16="http://schemas.microsoft.com/office/drawing/2014/main" id="{8C5AD37E-DDA2-D6B1-139F-42B601E76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158750</xdr:colOff>
      <xdr:row>18</xdr:row>
      <xdr:rowOff>73025</xdr:rowOff>
    </xdr:from>
    <xdr:to>
      <xdr:col>33</xdr:col>
      <xdr:colOff>38099</xdr:colOff>
      <xdr:row>35</xdr:row>
      <xdr:rowOff>9525</xdr:rowOff>
    </xdr:to>
    <xdr:graphicFrame macro="">
      <xdr:nvGraphicFramePr>
        <xdr:cNvPr id="8" name="Chart 7">
          <a:extLst>
            <a:ext uri="{FF2B5EF4-FFF2-40B4-BE49-F238E27FC236}">
              <a16:creationId xmlns:a16="http://schemas.microsoft.com/office/drawing/2014/main" id="{1E6D94CD-3818-D841-6C1B-E4837F31E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1047750</xdr:colOff>
      <xdr:row>7</xdr:row>
      <xdr:rowOff>161924</xdr:rowOff>
    </xdr:from>
    <xdr:to>
      <xdr:col>9</xdr:col>
      <xdr:colOff>228600</xdr:colOff>
      <xdr:row>26</xdr:row>
      <xdr:rowOff>95249</xdr:rowOff>
    </xdr:to>
    <xdr:graphicFrame macro="">
      <xdr:nvGraphicFramePr>
        <xdr:cNvPr id="2" name="Chart 1">
          <a:extLst>
            <a:ext uri="{FF2B5EF4-FFF2-40B4-BE49-F238E27FC236}">
              <a16:creationId xmlns:a16="http://schemas.microsoft.com/office/drawing/2014/main" id="{CFA70238-DD48-7C41-FBD1-62A35DB05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2581729</xdr:colOff>
      <xdr:row>0</xdr:row>
      <xdr:rowOff>0</xdr:rowOff>
    </xdr:from>
    <xdr:to>
      <xdr:col>5</xdr:col>
      <xdr:colOff>242208</xdr:colOff>
      <xdr:row>16</xdr:row>
      <xdr:rowOff>105229</xdr:rowOff>
    </xdr:to>
    <xdr:graphicFrame macro="">
      <xdr:nvGraphicFramePr>
        <xdr:cNvPr id="2" name="Chart 1">
          <a:extLst>
            <a:ext uri="{FF2B5EF4-FFF2-40B4-BE49-F238E27FC236}">
              <a16:creationId xmlns:a16="http://schemas.microsoft.com/office/drawing/2014/main" id="{5435408F-FEDB-FA63-F408-EC8B2C973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1917700</xdr:colOff>
      <xdr:row>7</xdr:row>
      <xdr:rowOff>161925</xdr:rowOff>
    </xdr:from>
    <xdr:to>
      <xdr:col>4</xdr:col>
      <xdr:colOff>361950</xdr:colOff>
      <xdr:row>24</xdr:row>
      <xdr:rowOff>98425</xdr:rowOff>
    </xdr:to>
    <xdr:graphicFrame macro="">
      <xdr:nvGraphicFramePr>
        <xdr:cNvPr id="2" name="Chart 1">
          <a:extLst>
            <a:ext uri="{FF2B5EF4-FFF2-40B4-BE49-F238E27FC236}">
              <a16:creationId xmlns:a16="http://schemas.microsoft.com/office/drawing/2014/main" id="{79A4B52E-B972-CB35-3B9F-A45900BDD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476250</xdr:colOff>
      <xdr:row>14</xdr:row>
      <xdr:rowOff>38100</xdr:rowOff>
    </xdr:from>
    <xdr:to>
      <xdr:col>8</xdr:col>
      <xdr:colOff>476250</xdr:colOff>
      <xdr:row>28</xdr:row>
      <xdr:rowOff>60322</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73ED85E7-88F4-0FC2-3869-36CDB8714D6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213600" y="2349500"/>
              <a:ext cx="1828800" cy="23336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2212974</xdr:colOff>
      <xdr:row>8</xdr:row>
      <xdr:rowOff>15874</xdr:rowOff>
    </xdr:from>
    <xdr:to>
      <xdr:col>3</xdr:col>
      <xdr:colOff>787399</xdr:colOff>
      <xdr:row>27</xdr:row>
      <xdr:rowOff>158749</xdr:rowOff>
    </xdr:to>
    <xdr:graphicFrame macro="">
      <xdr:nvGraphicFramePr>
        <xdr:cNvPr id="2" name="Chart 1">
          <a:extLst>
            <a:ext uri="{FF2B5EF4-FFF2-40B4-BE49-F238E27FC236}">
              <a16:creationId xmlns:a16="http://schemas.microsoft.com/office/drawing/2014/main" id="{4E141BE8-00C7-EBDA-497A-680AD7CC1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488950</xdr:colOff>
      <xdr:row>19</xdr:row>
      <xdr:rowOff>139700</xdr:rowOff>
    </xdr:from>
    <xdr:to>
      <xdr:col>8</xdr:col>
      <xdr:colOff>488950</xdr:colOff>
      <xdr:row>33</xdr:row>
      <xdr:rowOff>161922</xdr:rowOff>
    </xdr:to>
    <mc:AlternateContent xmlns:mc="http://schemas.openxmlformats.org/markup-compatibility/2006" xmlns:a14="http://schemas.microsoft.com/office/drawing/2010/main">
      <mc:Choice Requires="a14">
        <xdr:graphicFrame macro="">
          <xdr:nvGraphicFramePr>
            <xdr:cNvPr id="3" name="Review 2">
              <a:extLst>
                <a:ext uri="{FF2B5EF4-FFF2-40B4-BE49-F238E27FC236}">
                  <a16:creationId xmlns:a16="http://schemas.microsoft.com/office/drawing/2014/main" id="{9BF26CB4-0BA7-763C-6260-4EB68254A367}"/>
                </a:ext>
              </a:extLst>
            </xdr:cNvPr>
            <xdr:cNvGraphicFramePr/>
          </xdr:nvGraphicFramePr>
          <xdr:xfrm>
            <a:off x="0" y="0"/>
            <a:ext cx="0" cy="0"/>
          </xdr:xfrm>
          <a:graphic>
            <a:graphicData uri="http://schemas.microsoft.com/office/drawing/2010/slicer">
              <sle:slicer xmlns:sle="http://schemas.microsoft.com/office/drawing/2010/slicer" name="Review 2"/>
            </a:graphicData>
          </a:graphic>
        </xdr:graphicFrame>
      </mc:Choice>
      <mc:Fallback xmlns="">
        <xdr:sp macro="" textlink="">
          <xdr:nvSpPr>
            <xdr:cNvPr id="0" name=""/>
            <xdr:cNvSpPr>
              <a:spLocks noTextEdit="1"/>
            </xdr:cNvSpPr>
          </xdr:nvSpPr>
          <xdr:spPr>
            <a:xfrm>
              <a:off x="9112250" y="3276600"/>
              <a:ext cx="1828800" cy="23336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504825</xdr:colOff>
      <xdr:row>7</xdr:row>
      <xdr:rowOff>161924</xdr:rowOff>
    </xdr:from>
    <xdr:to>
      <xdr:col>13</xdr:col>
      <xdr:colOff>520700</xdr:colOff>
      <xdr:row>26</xdr:row>
      <xdr:rowOff>63499</xdr:rowOff>
    </xdr:to>
    <xdr:graphicFrame macro="">
      <xdr:nvGraphicFramePr>
        <xdr:cNvPr id="2" name="Chart 1">
          <a:extLst>
            <a:ext uri="{FF2B5EF4-FFF2-40B4-BE49-F238E27FC236}">
              <a16:creationId xmlns:a16="http://schemas.microsoft.com/office/drawing/2014/main" id="{A6C7A1D7-B9C0-B0E4-20D7-2036CC354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355600</xdr:colOff>
      <xdr:row>28</xdr:row>
      <xdr:rowOff>107950</xdr:rowOff>
    </xdr:from>
    <xdr:to>
      <xdr:col>12</xdr:col>
      <xdr:colOff>355599</xdr:colOff>
      <xdr:row>42</xdr:row>
      <xdr:rowOff>130172</xdr:rowOff>
    </xdr:to>
    <mc:AlternateContent xmlns:mc="http://schemas.openxmlformats.org/markup-compatibility/2006" xmlns:a14="http://schemas.microsoft.com/office/drawing/2010/main">
      <mc:Choice Requires="a14">
        <xdr:graphicFrame macro="">
          <xdr:nvGraphicFramePr>
            <xdr:cNvPr id="3" name="Discount Category">
              <a:extLst>
                <a:ext uri="{FF2B5EF4-FFF2-40B4-BE49-F238E27FC236}">
                  <a16:creationId xmlns:a16="http://schemas.microsoft.com/office/drawing/2014/main" id="{9CD59436-0FCD-CB0E-7585-592848EEE238}"/>
                </a:ext>
              </a:extLst>
            </xdr:cNvPr>
            <xdr:cNvGraphicFramePr/>
          </xdr:nvGraphicFramePr>
          <xdr:xfrm>
            <a:off x="0" y="0"/>
            <a:ext cx="0" cy="0"/>
          </xdr:xfrm>
          <a:graphic>
            <a:graphicData uri="http://schemas.microsoft.com/office/drawing/2010/slicer">
              <sle:slicer xmlns:sle="http://schemas.microsoft.com/office/drawing/2010/slicer" name="Discount Category"/>
            </a:graphicData>
          </a:graphic>
        </xdr:graphicFrame>
      </mc:Choice>
      <mc:Fallback xmlns="">
        <xdr:sp macro="" textlink="">
          <xdr:nvSpPr>
            <xdr:cNvPr id="0" name=""/>
            <xdr:cNvSpPr>
              <a:spLocks noTextEdit="1"/>
            </xdr:cNvSpPr>
          </xdr:nvSpPr>
          <xdr:spPr>
            <a:xfrm>
              <a:off x="6057900" y="4730750"/>
              <a:ext cx="1828800" cy="23336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533400</xdr:colOff>
      <xdr:row>20</xdr:row>
      <xdr:rowOff>63500</xdr:rowOff>
    </xdr:from>
    <xdr:to>
      <xdr:col>18</xdr:col>
      <xdr:colOff>533401</xdr:colOff>
      <xdr:row>34</xdr:row>
      <xdr:rowOff>85722</xdr:rowOff>
    </xdr:to>
    <mc:AlternateContent xmlns:mc="http://schemas.openxmlformats.org/markup-compatibility/2006" xmlns:a14="http://schemas.microsoft.com/office/drawing/2010/main">
      <mc:Choice Requires="a14">
        <xdr:graphicFrame macro="">
          <xdr:nvGraphicFramePr>
            <xdr:cNvPr id="6" name="Review">
              <a:extLst>
                <a:ext uri="{FF2B5EF4-FFF2-40B4-BE49-F238E27FC236}">
                  <a16:creationId xmlns:a16="http://schemas.microsoft.com/office/drawing/2014/main" id="{096EA69A-6564-5FAE-D098-17E6B4693D49}"/>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mlns="">
        <xdr:sp macro="" textlink="">
          <xdr:nvSpPr>
            <xdr:cNvPr id="0" name=""/>
            <xdr:cNvSpPr>
              <a:spLocks noTextEdit="1"/>
            </xdr:cNvSpPr>
          </xdr:nvSpPr>
          <xdr:spPr>
            <a:xfrm>
              <a:off x="9893300" y="3365500"/>
              <a:ext cx="1828800" cy="23336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146050</xdr:colOff>
      <xdr:row>2</xdr:row>
      <xdr:rowOff>95250</xdr:rowOff>
    </xdr:from>
    <xdr:to>
      <xdr:col>18</xdr:col>
      <xdr:colOff>146051</xdr:colOff>
      <xdr:row>16</xdr:row>
      <xdr:rowOff>117472</xdr:rowOff>
    </xdr:to>
    <mc:AlternateContent xmlns:mc="http://schemas.openxmlformats.org/markup-compatibility/2006" xmlns:a14="http://schemas.microsoft.com/office/drawing/2010/main">
      <mc:Choice Requires="a14">
        <xdr:graphicFrame macro="">
          <xdr:nvGraphicFramePr>
            <xdr:cNvPr id="8" name="Rating Category">
              <a:extLst>
                <a:ext uri="{FF2B5EF4-FFF2-40B4-BE49-F238E27FC236}">
                  <a16:creationId xmlns:a16="http://schemas.microsoft.com/office/drawing/2014/main" id="{C4BE34F4-2412-2C04-6E0F-9B9FA83A0C27}"/>
                </a:ext>
              </a:extLst>
            </xdr:cNvPr>
            <xdr:cNvGraphicFramePr/>
          </xdr:nvGraphicFramePr>
          <xdr:xfrm>
            <a:off x="0" y="0"/>
            <a:ext cx="0" cy="0"/>
          </xdr:xfrm>
          <a:graphic>
            <a:graphicData uri="http://schemas.microsoft.com/office/drawing/2010/slicer">
              <sle:slicer xmlns:sle="http://schemas.microsoft.com/office/drawing/2010/slicer" name="Rating Category"/>
            </a:graphicData>
          </a:graphic>
        </xdr:graphicFrame>
      </mc:Choice>
      <mc:Fallback xmlns="">
        <xdr:sp macro="" textlink="">
          <xdr:nvSpPr>
            <xdr:cNvPr id="0" name=""/>
            <xdr:cNvSpPr>
              <a:spLocks noTextEdit="1"/>
            </xdr:cNvSpPr>
          </xdr:nvSpPr>
          <xdr:spPr>
            <a:xfrm>
              <a:off x="9505950" y="425450"/>
              <a:ext cx="1828800" cy="23336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10</xdr:col>
      <xdr:colOff>79916</xdr:colOff>
      <xdr:row>0</xdr:row>
      <xdr:rowOff>36706</xdr:rowOff>
    </xdr:from>
    <xdr:to>
      <xdr:col>18</xdr:col>
      <xdr:colOff>219617</xdr:colOff>
      <xdr:row>2</xdr:row>
      <xdr:rowOff>93856</xdr:rowOff>
    </xdr:to>
    <xdr:sp macro="" textlink="">
      <xdr:nvSpPr>
        <xdr:cNvPr id="2" name="Rectangle: Rounded Corners 1">
          <a:extLst>
            <a:ext uri="{FF2B5EF4-FFF2-40B4-BE49-F238E27FC236}">
              <a16:creationId xmlns:a16="http://schemas.microsoft.com/office/drawing/2014/main" id="{842BE31D-37B2-84CE-7297-07F8F910CD26}"/>
            </a:ext>
          </a:extLst>
        </xdr:cNvPr>
        <xdr:cNvSpPr/>
      </xdr:nvSpPr>
      <xdr:spPr>
        <a:xfrm>
          <a:off x="6197599" y="36706"/>
          <a:ext cx="5033847" cy="382394"/>
        </a:xfrm>
        <a:prstGeom prst="roundRect">
          <a:avLst/>
        </a:prstGeom>
        <a:solidFill>
          <a:schemeClr val="accent2"/>
        </a:solidFill>
        <a:ln>
          <a:solidFill>
            <a:schemeClr val="tx2">
              <a:lumMod val="90000"/>
              <a:lumOff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latin typeface="Baskerville Old Face" panose="02020602080505020303" pitchFamily="18" charset="0"/>
            </a:rPr>
            <a:t>Jumia</a:t>
          </a:r>
          <a:r>
            <a:rPr lang="en-GB" sz="2000" b="1" baseline="0">
              <a:latin typeface="Baskerville Old Face" panose="02020602080505020303" pitchFamily="18" charset="0"/>
            </a:rPr>
            <a:t> Products Analysis</a:t>
          </a:r>
          <a:endParaRPr lang="en-GB" sz="2000" b="1">
            <a:latin typeface="Baskerville Old Face" panose="02020602080505020303" pitchFamily="18" charset="0"/>
          </a:endParaRPr>
        </a:p>
      </xdr:txBody>
    </xdr:sp>
    <xdr:clientData/>
  </xdr:twoCellAnchor>
  <xdr:twoCellAnchor>
    <xdr:from>
      <xdr:col>7</xdr:col>
      <xdr:colOff>217448</xdr:colOff>
      <xdr:row>2</xdr:row>
      <xdr:rowOff>135518</xdr:rowOff>
    </xdr:from>
    <xdr:to>
      <xdr:col>11</xdr:col>
      <xdr:colOff>216829</xdr:colOff>
      <xdr:row>5</xdr:row>
      <xdr:rowOff>147133</xdr:rowOff>
    </xdr:to>
    <xdr:sp macro="" textlink="">
      <xdr:nvSpPr>
        <xdr:cNvPr id="5" name="Rectangle: Rounded Corners 4">
          <a:extLst>
            <a:ext uri="{FF2B5EF4-FFF2-40B4-BE49-F238E27FC236}">
              <a16:creationId xmlns:a16="http://schemas.microsoft.com/office/drawing/2014/main" id="{4976BF37-096F-5DCE-1581-2C8DCD7EBB0F}"/>
            </a:ext>
          </a:extLst>
        </xdr:cNvPr>
        <xdr:cNvSpPr/>
      </xdr:nvSpPr>
      <xdr:spPr>
        <a:xfrm>
          <a:off x="4499826" y="460762"/>
          <a:ext cx="2446454" cy="4994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latin typeface="Baskerville Old Face" panose="02020602080505020303" pitchFamily="18" charset="0"/>
            </a:rPr>
            <a:t>Average Current Selling Price</a:t>
          </a:r>
        </a:p>
        <a:p>
          <a:pPr algn="ctr"/>
          <a:r>
            <a:rPr lang="en-GB" sz="1200" b="1" i="0" u="none" strike="noStrike">
              <a:solidFill>
                <a:schemeClr val="lt1"/>
              </a:solidFill>
              <a:effectLst/>
              <a:latin typeface="Baskerville Old Face" panose="02020602080505020303" pitchFamily="18" charset="0"/>
              <a:ea typeface="+mn-ea"/>
              <a:cs typeface="+mn-cs"/>
            </a:rPr>
            <a:t>Kshs. 1,186.90</a:t>
          </a:r>
          <a:endParaRPr lang="en-GB" sz="1200" b="1">
            <a:latin typeface="Baskerville Old Face" panose="02020602080505020303" pitchFamily="18" charset="0"/>
          </a:endParaRPr>
        </a:p>
      </xdr:txBody>
    </xdr:sp>
    <xdr:clientData/>
  </xdr:twoCellAnchor>
  <xdr:twoCellAnchor>
    <xdr:from>
      <xdr:col>12</xdr:col>
      <xdr:colOff>247805</xdr:colOff>
      <xdr:row>2</xdr:row>
      <xdr:rowOff>116468</xdr:rowOff>
    </xdr:from>
    <xdr:to>
      <xdr:col>15</xdr:col>
      <xdr:colOff>129791</xdr:colOff>
      <xdr:row>5</xdr:row>
      <xdr:rowOff>122819</xdr:rowOff>
    </xdr:to>
    <xdr:sp macro="" textlink="">
      <xdr:nvSpPr>
        <xdr:cNvPr id="6" name="Rectangle: Rounded Corners 5">
          <a:extLst>
            <a:ext uri="{FF2B5EF4-FFF2-40B4-BE49-F238E27FC236}">
              <a16:creationId xmlns:a16="http://schemas.microsoft.com/office/drawing/2014/main" id="{74A95D8D-5AF6-4969-99AB-620AAF649FF3}"/>
            </a:ext>
          </a:extLst>
        </xdr:cNvPr>
        <xdr:cNvSpPr/>
      </xdr:nvSpPr>
      <xdr:spPr>
        <a:xfrm>
          <a:off x="7589025" y="441712"/>
          <a:ext cx="1717290" cy="4942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latin typeface="Baskerville Old Face" panose="02020602080505020303" pitchFamily="18" charset="0"/>
            </a:rPr>
            <a:t>Average Discount </a:t>
          </a:r>
        </a:p>
        <a:p>
          <a:pPr algn="ctr"/>
          <a:r>
            <a:rPr lang="en-GB" sz="1200" b="1" i="0" u="none" strike="noStrike">
              <a:solidFill>
                <a:schemeClr val="lt1"/>
              </a:solidFill>
              <a:effectLst/>
              <a:latin typeface="Baskerville Old Face" panose="02020602080505020303" pitchFamily="18" charset="0"/>
              <a:ea typeface="+mn-ea"/>
              <a:cs typeface="+mn-cs"/>
            </a:rPr>
            <a:t>37%</a:t>
          </a:r>
          <a:r>
            <a:rPr lang="en-GB" sz="1200" b="1">
              <a:latin typeface="Baskerville Old Face" panose="02020602080505020303" pitchFamily="18" charset="0"/>
            </a:rPr>
            <a:t> </a:t>
          </a:r>
        </a:p>
      </xdr:txBody>
    </xdr:sp>
    <xdr:clientData/>
  </xdr:twoCellAnchor>
  <xdr:twoCellAnchor>
    <xdr:from>
      <xdr:col>19</xdr:col>
      <xdr:colOff>393937</xdr:colOff>
      <xdr:row>2</xdr:row>
      <xdr:rowOff>74898</xdr:rowOff>
    </xdr:from>
    <xdr:to>
      <xdr:col>22</xdr:col>
      <xdr:colOff>320636</xdr:colOff>
      <xdr:row>5</xdr:row>
      <xdr:rowOff>77619</xdr:rowOff>
    </xdr:to>
    <xdr:sp macro="" textlink="">
      <xdr:nvSpPr>
        <xdr:cNvPr id="7" name="Rectangle: Rounded Corners 6">
          <a:extLst>
            <a:ext uri="{FF2B5EF4-FFF2-40B4-BE49-F238E27FC236}">
              <a16:creationId xmlns:a16="http://schemas.microsoft.com/office/drawing/2014/main" id="{FC957358-144D-40B7-9244-96DB35C80AE0}"/>
            </a:ext>
          </a:extLst>
        </xdr:cNvPr>
        <xdr:cNvSpPr/>
      </xdr:nvSpPr>
      <xdr:spPr>
        <a:xfrm>
          <a:off x="11840219" y="400539"/>
          <a:ext cx="1734007" cy="4911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latin typeface="Baskerville Old Face" panose="02020602080505020303" pitchFamily="18" charset="0"/>
            </a:rPr>
            <a:t>Average Product Rating </a:t>
          </a:r>
          <a:r>
            <a:rPr lang="en-GB" sz="1200" b="1" i="0" u="none" strike="noStrike">
              <a:solidFill>
                <a:schemeClr val="lt1"/>
              </a:solidFill>
              <a:effectLst/>
              <a:latin typeface="Baskerville Old Face" panose="02020602080505020303" pitchFamily="18" charset="0"/>
              <a:ea typeface="+mn-ea"/>
              <a:cs typeface="+mn-cs"/>
            </a:rPr>
            <a:t>3.889474</a:t>
          </a:r>
          <a:r>
            <a:rPr lang="en-GB" sz="1200" b="1">
              <a:latin typeface="Baskerville Old Face" panose="02020602080505020303" pitchFamily="18" charset="0"/>
            </a:rPr>
            <a:t> </a:t>
          </a:r>
        </a:p>
      </xdr:txBody>
    </xdr:sp>
    <xdr:clientData/>
  </xdr:twoCellAnchor>
  <xdr:twoCellAnchor>
    <xdr:from>
      <xdr:col>15</xdr:col>
      <xdr:colOff>445275</xdr:colOff>
      <xdr:row>2</xdr:row>
      <xdr:rowOff>85491</xdr:rowOff>
    </xdr:from>
    <xdr:to>
      <xdr:col>18</xdr:col>
      <xdr:colOff>451625</xdr:colOff>
      <xdr:row>5</xdr:row>
      <xdr:rowOff>84634</xdr:rowOff>
    </xdr:to>
    <xdr:sp macro="" textlink="">
      <xdr:nvSpPr>
        <xdr:cNvPr id="8" name="Rectangle: Rounded Corners 7">
          <a:extLst>
            <a:ext uri="{FF2B5EF4-FFF2-40B4-BE49-F238E27FC236}">
              <a16:creationId xmlns:a16="http://schemas.microsoft.com/office/drawing/2014/main" id="{13C60840-E271-4EF5-A629-2F4C0DA44C47}"/>
            </a:ext>
          </a:extLst>
        </xdr:cNvPr>
        <xdr:cNvSpPr/>
      </xdr:nvSpPr>
      <xdr:spPr>
        <a:xfrm>
          <a:off x="9621799" y="410735"/>
          <a:ext cx="1841655" cy="4870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latin typeface="Baskerville Old Face" panose="02020602080505020303" pitchFamily="18" charset="0"/>
            </a:rPr>
            <a:t>Discount Penetration Rate</a:t>
          </a:r>
        </a:p>
        <a:p>
          <a:pPr algn="ctr"/>
          <a:r>
            <a:rPr lang="en-GB" sz="1200" b="1">
              <a:latin typeface="Baskerville Old Face" panose="02020602080505020303" pitchFamily="18" charset="0"/>
            </a:rPr>
            <a:t>100%</a:t>
          </a:r>
        </a:p>
      </xdr:txBody>
    </xdr:sp>
    <xdr:clientData/>
  </xdr:twoCellAnchor>
  <xdr:twoCellAnchor>
    <xdr:from>
      <xdr:col>2</xdr:col>
      <xdr:colOff>531231</xdr:colOff>
      <xdr:row>2</xdr:row>
      <xdr:rowOff>133350</xdr:rowOff>
    </xdr:from>
    <xdr:to>
      <xdr:col>6</xdr:col>
      <xdr:colOff>309755</xdr:colOff>
      <xdr:row>5</xdr:row>
      <xdr:rowOff>139700</xdr:rowOff>
    </xdr:to>
    <xdr:sp macro="" textlink="">
      <xdr:nvSpPr>
        <xdr:cNvPr id="10" name="Rectangle: Rounded Corners 9">
          <a:extLst>
            <a:ext uri="{FF2B5EF4-FFF2-40B4-BE49-F238E27FC236}">
              <a16:creationId xmlns:a16="http://schemas.microsoft.com/office/drawing/2014/main" id="{51A57F96-1708-4D26-8A25-55E078B260A7}"/>
            </a:ext>
          </a:extLst>
        </xdr:cNvPr>
        <xdr:cNvSpPr/>
      </xdr:nvSpPr>
      <xdr:spPr>
        <a:xfrm>
          <a:off x="1754768" y="458594"/>
          <a:ext cx="2225597" cy="4942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1200" b="1">
              <a:solidFill>
                <a:schemeClr val="lt1"/>
              </a:solidFill>
              <a:latin typeface="Baskerville Old Face" panose="02020602080505020303" pitchFamily="18" charset="0"/>
              <a:ea typeface="+mn-ea"/>
              <a:cs typeface="+mn-cs"/>
            </a:rPr>
            <a:t>No. of Products</a:t>
          </a:r>
        </a:p>
        <a:p>
          <a:pPr marL="0" indent="0" algn="ctr"/>
          <a:r>
            <a:rPr lang="en-GB" sz="1200" b="1">
              <a:solidFill>
                <a:schemeClr val="lt1"/>
              </a:solidFill>
              <a:latin typeface="Baskerville Old Face" panose="02020602080505020303" pitchFamily="18" charset="0"/>
              <a:ea typeface="+mn-ea"/>
              <a:cs typeface="+mn-cs"/>
            </a:rPr>
            <a:t>112</a:t>
          </a:r>
        </a:p>
      </xdr:txBody>
    </xdr:sp>
    <xdr:clientData/>
  </xdr:twoCellAnchor>
  <xdr:twoCellAnchor>
    <xdr:from>
      <xdr:col>23</xdr:col>
      <xdr:colOff>566292</xdr:colOff>
      <xdr:row>2</xdr:row>
      <xdr:rowOff>79374</xdr:rowOff>
    </xdr:from>
    <xdr:to>
      <xdr:col>27</xdr:col>
      <xdr:colOff>17300</xdr:colOff>
      <xdr:row>5</xdr:row>
      <xdr:rowOff>100669</xdr:rowOff>
    </xdr:to>
    <xdr:sp macro="" textlink="">
      <xdr:nvSpPr>
        <xdr:cNvPr id="13" name="Rectangle: Rounded Corners 12">
          <a:extLst>
            <a:ext uri="{FF2B5EF4-FFF2-40B4-BE49-F238E27FC236}">
              <a16:creationId xmlns:a16="http://schemas.microsoft.com/office/drawing/2014/main" id="{39D8EDDA-7D07-4A8E-8880-EC6EC0DBFDB5}"/>
            </a:ext>
          </a:extLst>
        </xdr:cNvPr>
        <xdr:cNvSpPr/>
      </xdr:nvSpPr>
      <xdr:spPr>
        <a:xfrm>
          <a:off x="14422318" y="405015"/>
          <a:ext cx="1860751" cy="5097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i="0" u="none" strike="noStrike">
              <a:solidFill>
                <a:schemeClr val="lt1"/>
              </a:solidFill>
              <a:effectLst/>
              <a:latin typeface="Baskerville Old Face" panose="02020602080505020303" pitchFamily="18" charset="0"/>
              <a:ea typeface="+mn-ea"/>
              <a:cs typeface="+mn-cs"/>
            </a:rPr>
            <a:t>Total Reviews</a:t>
          </a:r>
        </a:p>
        <a:p>
          <a:pPr algn="ctr"/>
          <a:r>
            <a:rPr lang="en-GB" sz="1200" b="1" i="0" u="none" strike="noStrike">
              <a:solidFill>
                <a:schemeClr val="lt1"/>
              </a:solidFill>
              <a:effectLst/>
              <a:latin typeface="Baskerville Old Face" panose="02020602080505020303" pitchFamily="18" charset="0"/>
              <a:ea typeface="+mn-ea"/>
              <a:cs typeface="+mn-cs"/>
            </a:rPr>
            <a:t>723</a:t>
          </a:r>
          <a:r>
            <a:rPr lang="en-GB" sz="1200" b="1">
              <a:latin typeface="Baskerville Old Face" panose="02020602080505020303" pitchFamily="18" charset="0"/>
            </a:rPr>
            <a:t> </a:t>
          </a:r>
          <a:r>
            <a:rPr lang="en-GB" sz="1200" b="1" i="0" u="none" strike="noStrike">
              <a:solidFill>
                <a:schemeClr val="lt1"/>
              </a:solidFill>
              <a:effectLst/>
              <a:latin typeface="Baskerville Old Face" panose="02020602080505020303" pitchFamily="18" charset="0"/>
              <a:ea typeface="+mn-ea"/>
              <a:cs typeface="+mn-cs"/>
            </a:rPr>
            <a:t> </a:t>
          </a:r>
          <a:endParaRPr lang="en-GB" sz="1200" b="1">
            <a:latin typeface="Baskerville Old Face" panose="02020602080505020303" pitchFamily="18" charset="0"/>
          </a:endParaRPr>
        </a:p>
      </xdr:txBody>
    </xdr:sp>
    <xdr:clientData/>
  </xdr:twoCellAnchor>
  <xdr:twoCellAnchor>
    <xdr:from>
      <xdr:col>2</xdr:col>
      <xdr:colOff>489856</xdr:colOff>
      <xdr:row>35</xdr:row>
      <xdr:rowOff>42785</xdr:rowOff>
    </xdr:from>
    <xdr:to>
      <xdr:col>16</xdr:col>
      <xdr:colOff>317500</xdr:colOff>
      <xdr:row>64</xdr:row>
      <xdr:rowOff>113973</xdr:rowOff>
    </xdr:to>
    <xdr:graphicFrame macro="">
      <xdr:nvGraphicFramePr>
        <xdr:cNvPr id="14" name="Chart 13">
          <a:extLst>
            <a:ext uri="{FF2B5EF4-FFF2-40B4-BE49-F238E27FC236}">
              <a16:creationId xmlns:a16="http://schemas.microsoft.com/office/drawing/2014/main" id="{76A99959-B191-490B-AD76-3B754F430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507998</xdr:colOff>
      <xdr:row>6</xdr:row>
      <xdr:rowOff>12700</xdr:rowOff>
    </xdr:from>
    <xdr:to>
      <xdr:col>16</xdr:col>
      <xdr:colOff>317500</xdr:colOff>
      <xdr:row>35</xdr:row>
      <xdr:rowOff>0</xdr:rowOff>
    </xdr:to>
    <xdr:graphicFrame macro="">
      <xdr:nvGraphicFramePr>
        <xdr:cNvPr id="15" name="Chart 14">
          <a:extLst>
            <a:ext uri="{FF2B5EF4-FFF2-40B4-BE49-F238E27FC236}">
              <a16:creationId xmlns:a16="http://schemas.microsoft.com/office/drawing/2014/main" id="{A74F047C-132D-4CEC-A848-5B1C10983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359755</xdr:colOff>
      <xdr:row>6</xdr:row>
      <xdr:rowOff>11035</xdr:rowOff>
    </xdr:from>
    <xdr:to>
      <xdr:col>27</xdr:col>
      <xdr:colOff>171979</xdr:colOff>
      <xdr:row>35</xdr:row>
      <xdr:rowOff>13229</xdr:rowOff>
    </xdr:to>
    <xdr:graphicFrame macro="">
      <xdr:nvGraphicFramePr>
        <xdr:cNvPr id="16" name="Chart 15">
          <a:extLst>
            <a:ext uri="{FF2B5EF4-FFF2-40B4-BE49-F238E27FC236}">
              <a16:creationId xmlns:a16="http://schemas.microsoft.com/office/drawing/2014/main" id="{42D094E2-5A63-4E4B-A23D-E54CD3F74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360287</xdr:colOff>
      <xdr:row>35</xdr:row>
      <xdr:rowOff>69775</xdr:rowOff>
    </xdr:from>
    <xdr:to>
      <xdr:col>27</xdr:col>
      <xdr:colOff>198439</xdr:colOff>
      <xdr:row>64</xdr:row>
      <xdr:rowOff>79376</xdr:rowOff>
    </xdr:to>
    <xdr:graphicFrame macro="">
      <xdr:nvGraphicFramePr>
        <xdr:cNvPr id="17" name="Chart 16">
          <a:extLst>
            <a:ext uri="{FF2B5EF4-FFF2-40B4-BE49-F238E27FC236}">
              <a16:creationId xmlns:a16="http://schemas.microsoft.com/office/drawing/2014/main" id="{A2398C8D-C00B-4F17-B7A0-AD68F6C29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56470</xdr:rowOff>
    </xdr:from>
    <xdr:to>
      <xdr:col>2</xdr:col>
      <xdr:colOff>482600</xdr:colOff>
      <xdr:row>17</xdr:row>
      <xdr:rowOff>21317</xdr:rowOff>
    </xdr:to>
    <mc:AlternateContent xmlns:mc="http://schemas.openxmlformats.org/markup-compatibility/2006" xmlns:a14="http://schemas.microsoft.com/office/drawing/2010/main">
      <mc:Choice Requires="a14">
        <xdr:graphicFrame macro="">
          <xdr:nvGraphicFramePr>
            <xdr:cNvPr id="18" name="Discount Category 1">
              <a:extLst>
                <a:ext uri="{FF2B5EF4-FFF2-40B4-BE49-F238E27FC236}">
                  <a16:creationId xmlns:a16="http://schemas.microsoft.com/office/drawing/2014/main" id="{1B397867-AE14-48FC-9581-09DE94192A0E}"/>
                </a:ext>
              </a:extLst>
            </xdr:cNvPr>
            <xdr:cNvGraphicFramePr/>
          </xdr:nvGraphicFramePr>
          <xdr:xfrm>
            <a:off x="0" y="0"/>
            <a:ext cx="0" cy="0"/>
          </xdr:xfrm>
          <a:graphic>
            <a:graphicData uri="http://schemas.microsoft.com/office/drawing/2010/slicer">
              <sle:slicer xmlns:sle="http://schemas.microsoft.com/office/drawing/2010/slicer" name="Discount Category 1"/>
            </a:graphicData>
          </a:graphic>
        </xdr:graphicFrame>
      </mc:Choice>
      <mc:Fallback xmlns="">
        <xdr:sp macro="" textlink="">
          <xdr:nvSpPr>
            <xdr:cNvPr id="0" name=""/>
            <xdr:cNvSpPr>
              <a:spLocks noTextEdit="1"/>
            </xdr:cNvSpPr>
          </xdr:nvSpPr>
          <xdr:spPr>
            <a:xfrm>
              <a:off x="0" y="1707470"/>
              <a:ext cx="1701800" cy="11205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150174</xdr:rowOff>
    </xdr:from>
    <xdr:to>
      <xdr:col>2</xdr:col>
      <xdr:colOff>457200</xdr:colOff>
      <xdr:row>45</xdr:row>
      <xdr:rowOff>88951</xdr:rowOff>
    </xdr:to>
    <mc:AlternateContent xmlns:mc="http://schemas.openxmlformats.org/markup-compatibility/2006" xmlns:a14="http://schemas.microsoft.com/office/drawing/2010/main">
      <mc:Choice Requires="a14">
        <xdr:graphicFrame macro="">
          <xdr:nvGraphicFramePr>
            <xdr:cNvPr id="20" name="Rating Category 1">
              <a:extLst>
                <a:ext uri="{FF2B5EF4-FFF2-40B4-BE49-F238E27FC236}">
                  <a16:creationId xmlns:a16="http://schemas.microsoft.com/office/drawing/2014/main" id="{1B5512D2-B7D0-41D5-953D-EA95FD388D92}"/>
                </a:ext>
              </a:extLst>
            </xdr:cNvPr>
            <xdr:cNvGraphicFramePr/>
          </xdr:nvGraphicFramePr>
          <xdr:xfrm>
            <a:off x="0" y="0"/>
            <a:ext cx="0" cy="0"/>
          </xdr:xfrm>
          <a:graphic>
            <a:graphicData uri="http://schemas.microsoft.com/office/drawing/2010/slicer">
              <sle:slicer xmlns:sle="http://schemas.microsoft.com/office/drawing/2010/slicer" name="Rating Category 1"/>
            </a:graphicData>
          </a:graphic>
        </xdr:graphicFrame>
      </mc:Choice>
      <mc:Fallback xmlns="">
        <xdr:sp macro="" textlink="">
          <xdr:nvSpPr>
            <xdr:cNvPr id="0" name=""/>
            <xdr:cNvSpPr>
              <a:spLocks noTextEdit="1"/>
            </xdr:cNvSpPr>
          </xdr:nvSpPr>
          <xdr:spPr>
            <a:xfrm>
              <a:off x="0" y="6423974"/>
              <a:ext cx="1676400" cy="10944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521227</xdr:colOff>
      <xdr:row>65</xdr:row>
      <xdr:rowOff>14247</xdr:rowOff>
    </xdr:from>
    <xdr:to>
      <xdr:col>11</xdr:col>
      <xdr:colOff>81410</xdr:colOff>
      <xdr:row>85</xdr:row>
      <xdr:rowOff>48845</xdr:rowOff>
    </xdr:to>
    <xdr:graphicFrame macro="">
      <xdr:nvGraphicFramePr>
        <xdr:cNvPr id="22" name="Chart 21">
          <a:extLst>
            <a:ext uri="{FF2B5EF4-FFF2-40B4-BE49-F238E27FC236}">
              <a16:creationId xmlns:a16="http://schemas.microsoft.com/office/drawing/2014/main" id="{840D6D75-E65D-4BE2-A03D-FC34A6254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211667</xdr:colOff>
      <xdr:row>64</xdr:row>
      <xdr:rowOff>130894</xdr:rowOff>
    </xdr:from>
    <xdr:to>
      <xdr:col>27</xdr:col>
      <xdr:colOff>246268</xdr:colOff>
      <xdr:row>85</xdr:row>
      <xdr:rowOff>65128</xdr:rowOff>
    </xdr:to>
    <xdr:graphicFrame macro="">
      <xdr:nvGraphicFramePr>
        <xdr:cNvPr id="25" name="Chart 24">
          <a:extLst>
            <a:ext uri="{FF2B5EF4-FFF2-40B4-BE49-F238E27FC236}">
              <a16:creationId xmlns:a16="http://schemas.microsoft.com/office/drawing/2014/main" id="{F90EB8A8-7373-44AB-97BC-650C9C344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148803</xdr:colOff>
      <xdr:row>65</xdr:row>
      <xdr:rowOff>35443</xdr:rowOff>
    </xdr:from>
    <xdr:to>
      <xdr:col>19</xdr:col>
      <xdr:colOff>130255</xdr:colOff>
      <xdr:row>85</xdr:row>
      <xdr:rowOff>48846</xdr:rowOff>
    </xdr:to>
    <xdr:graphicFrame macro="">
      <xdr:nvGraphicFramePr>
        <xdr:cNvPr id="26" name="Chart 25">
          <a:extLst>
            <a:ext uri="{FF2B5EF4-FFF2-40B4-BE49-F238E27FC236}">
              <a16:creationId xmlns:a16="http://schemas.microsoft.com/office/drawing/2014/main" id="{FBA6D35C-4589-4692-AEF5-638354520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23812</xdr:colOff>
      <xdr:row>18</xdr:row>
      <xdr:rowOff>140432</xdr:rowOff>
    </xdr:from>
    <xdr:to>
      <xdr:col>2</xdr:col>
      <xdr:colOff>476250</xdr:colOff>
      <xdr:row>37</xdr:row>
      <xdr:rowOff>107256</xdr:rowOff>
    </xdr:to>
    <mc:AlternateContent xmlns:mc="http://schemas.openxmlformats.org/markup-compatibility/2006" xmlns:a14="http://schemas.microsoft.com/office/drawing/2010/main">
      <mc:Choice Requires="a14">
        <xdr:graphicFrame macro="">
          <xdr:nvGraphicFramePr>
            <xdr:cNvPr id="27" name="Product 1">
              <a:extLst>
                <a:ext uri="{FF2B5EF4-FFF2-40B4-BE49-F238E27FC236}">
                  <a16:creationId xmlns:a16="http://schemas.microsoft.com/office/drawing/2014/main" id="{B746F28F-51CA-49AC-BB1D-37CD2C64EE3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3812" y="3112232"/>
              <a:ext cx="1671638" cy="31037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ice ATIENO" refreshedDate="45892.507873263887" createdVersion="8" refreshedVersion="8" minRefreshableVersion="3" recordCount="112" xr:uid="{876C7CB4-4F01-4FDF-86F0-14AC4817E2E8}">
  <cacheSource type="worksheet">
    <worksheetSource ref="A1:I113" sheet="Jumia_Worksheet"/>
  </cacheSource>
  <cacheFields count="9">
    <cacheField name="Product" numFmtId="0">
      <sharedItems count="109">
        <s v="115  Piece Set Of Multifunctional Precision Screwdrivers"/>
        <s v="Metal Decorative Hooks Key Hangers Entryway Wall Hooks Towel Hooks  Home"/>
        <s v="Portable Mini Cordless Car Vacuum Cleaner  Blue"/>
        <s v="Weighing Scale Digital Bathroom Body Fat Scale USBBlack"/>
        <s v="Portable Home Small Air Humidifier 3Speed Fan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Black"/>
        <s v="12 Litre Insulated Lunch Box Grey"/>
        <s v="LED Eye Protection  Desk Lamp , Study, Reading, USB Fan  Double Pen Holder"/>
        <s v="53Pcs/Set Yarn Knitting Crochet Hooks With Bag  Fortune Cat"/>
        <s v="53 Pieces/Set Yarn Knitting Crochet Hooks With Bag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UK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50*30cm"/>
        <s v="Bedroom Simple Floor Hanging Clothes Rack Single Pole Hat Rack  White"/>
        <s v="5m Waterproof Spherical LED String Lights Outdoor Ball Chain Lights Party Lighting Decoration Adjustable"/>
        <s v="2 Pairs Cowhide Split Leather Work Gloves.32℉ Or Above Welding Gloves"/>
        <s v="Household Pineapple Peeler Peeler"/>
        <s v="Office Chair Lumbar Back Support Spine Posture Correction Pillow Car Cushion"/>
        <s v="Cartoon Car Decoration Cute Individuality For Car Home Desk"/>
        <s v="Outdoor Portable Water Bottle With Medicine Box  600ML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Absolute Discount" numFmtId="2">
      <sharedItems containsSemiMixedTypes="0" containsString="0" containsNumber="1" containsInteger="1" minValue="24" maxValue="2585"/>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Discount Category" numFmtId="9">
      <sharedItems count="3">
        <s v="Medium Discount"/>
        <s v="High Discount"/>
        <s v="Low Discount"/>
      </sharedItems>
    </cacheField>
    <cacheField name="Review" numFmtId="0">
      <sharedItems containsMixedTypes="1" containsNumber="1" containsInteger="1" minValue="1" maxValue="69" count="24">
        <n v="2"/>
        <n v="14"/>
        <n v="24"/>
        <n v="7"/>
        <n v="5"/>
        <n v="15"/>
        <n v="55"/>
        <n v="12"/>
        <n v="39"/>
        <n v="6"/>
        <n v="9"/>
        <n v="3"/>
        <n v="44"/>
        <n v="13"/>
        <s v="No Review"/>
        <n v="49"/>
        <n v="20"/>
        <n v="32"/>
        <n v="1"/>
        <n v="36"/>
        <n v="10"/>
        <n v="69"/>
        <n v="16"/>
        <n v="17"/>
      </sharedItems>
    </cacheField>
    <cacheField name="Ratingd" numFmtId="0">
      <sharedItems containsMixedTypes="1" containsNumber="1" minValue="2" maxValue="5" count="23">
        <n v="4.5"/>
        <n v="4.0999999999999996"/>
        <n v="4.5999999999999996"/>
        <n v="4.7"/>
        <n v="4.8"/>
        <n v="4"/>
        <n v="3.8"/>
        <n v="4.2"/>
        <n v="5"/>
        <n v="3.3"/>
        <s v="Unrated"/>
        <n v="4.4000000000000004"/>
        <n v="4.3"/>
        <n v="2.5"/>
        <n v="3"/>
        <n v="2.1"/>
        <n v="2.8"/>
        <n v="2.7"/>
        <n v="2.9"/>
        <n v="2.2000000000000002"/>
        <n v="2.2999999999999998"/>
        <n v="2.6"/>
        <n v="2"/>
      </sharedItems>
    </cacheField>
    <cacheField name="Rating Category" numFmtId="0">
      <sharedItems count="4">
        <s v="Excellent"/>
        <s v="Average"/>
        <s v="No Rating"/>
        <s v="Poor"/>
      </sharedItems>
    </cacheField>
  </cacheFields>
  <extLst>
    <ext xmlns:x14="http://schemas.microsoft.com/office/spreadsheetml/2009/9/main" uri="{725AE2AE-9491-48be-B2B4-4EB974FC3084}">
      <x14:pivotCacheDefinition pivotCacheId="4377753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ice ATIENO" refreshedDate="45892.530588773145" createdVersion="8" refreshedVersion="8" minRefreshableVersion="3" recordCount="112" xr:uid="{FDE29ED8-9A3F-4724-B0E8-2A45353737C9}">
  <cacheSource type="worksheet">
    <worksheetSource ref="A1:I113" sheet="Excel_jumia "/>
  </cacheSource>
  <cacheFields count="9">
    <cacheField name="Product" numFmtId="0">
      <sharedItems count="109">
        <s v="115  Piece Set Of Multifunctional Precision Screwdrivers"/>
        <s v="Metal Decorative Hooks Key Hangers Entryway Wall Hooks Towel Hooks  Home"/>
        <s v="Portable Mini Cordless Car Vacuum Cleaner  Blue"/>
        <s v="Weighing Scale Digital Bathroom Body Fat Scale USBBlack"/>
        <s v="Portable Home Small Air Humidifier 3Speed Fan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Black"/>
        <s v="12 Litre Insulated Lunch Box Grey"/>
        <s v="LED Eye Protection  Desk Lamp , Study, Reading, USB Fan  Double Pen Holder"/>
        <s v="53Pcs/Set Yarn Knitting Crochet Hooks With Bag  Fortune Cat"/>
        <s v="53 Pieces/Set Yarn Knitting Crochet Hooks With Bag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UK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50*30cm"/>
        <s v="Bedroom Simple Floor Hanging Clothes Rack Single Pole Hat Rack  White"/>
        <s v="5m Waterproof Spherical LED String Lights Outdoor Ball Chain Lights Party Lighting Decoration Adjustable"/>
        <s v="2 Pairs Cowhide Split Leather Work Gloves.32℉ Or Above Welding Gloves"/>
        <s v="Household Pineapple Peeler Peeler"/>
        <s v="Office Chair Lumbar Back Support Spine Posture Correction Pillow Car Cushion"/>
        <s v="Cartoon Car Decoration Cute Individuality For Car Home Desk"/>
        <s v="Outdoor Portable Water Bottle With Medicine Box  600ML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Absolute Discount" numFmtId="2">
      <sharedItems containsSemiMixedTypes="0" containsString="0" containsNumber="1" containsInteger="1" minValue="24" maxValue="2585"/>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Discount Category" numFmtId="9">
      <sharedItems/>
    </cacheField>
    <cacheField name="Review" numFmtId="0">
      <sharedItems containsMixedTypes="1" containsNumber="1" containsInteger="1" minValue="1" maxValue="69" count="24">
        <n v="2"/>
        <n v="14"/>
        <n v="24"/>
        <n v="7"/>
        <n v="5"/>
        <n v="15"/>
        <n v="55"/>
        <n v="12"/>
        <n v="39"/>
        <n v="6"/>
        <n v="9"/>
        <n v="3"/>
        <n v="44"/>
        <n v="13"/>
        <s v="No Review"/>
        <n v="49"/>
        <n v="20"/>
        <n v="32"/>
        <n v="1"/>
        <n v="36"/>
        <n v="10"/>
        <n v="69"/>
        <n v="16"/>
        <n v="17"/>
      </sharedItems>
    </cacheField>
    <cacheField name="Ratingd" numFmtId="0">
      <sharedItems containsMixedTypes="1" containsNumber="1" minValue="2" maxValue="5" count="23">
        <n v="4.5"/>
        <n v="4.0999999999999996"/>
        <n v="4.5999999999999996"/>
        <n v="4.7"/>
        <n v="4.8"/>
        <n v="4"/>
        <n v="3.8"/>
        <n v="4.2"/>
        <n v="5"/>
        <n v="3.3"/>
        <s v="Unrated"/>
        <n v="4.4000000000000004"/>
        <n v="4.3"/>
        <n v="2.5"/>
        <n v="3"/>
        <n v="2.1"/>
        <n v="2.8"/>
        <n v="2.7"/>
        <n v="2.9"/>
        <n v="2.2000000000000002"/>
        <n v="2.2999999999999998"/>
        <n v="2.6"/>
        <n v="2"/>
      </sharedItems>
    </cacheField>
    <cacheField name="Rating Category" numFmtId="0">
      <sharedItems count="4">
        <s v="Excellent"/>
        <s v="Average"/>
        <s v="No Rating"/>
        <s v="Poor"/>
      </sharedItems>
    </cacheField>
  </cacheFields>
  <extLst>
    <ext xmlns:x14="http://schemas.microsoft.com/office/spreadsheetml/2009/9/main" uri="{725AE2AE-9491-48be-B2B4-4EB974FC3084}">
      <x14:pivotCacheDefinition pivotCacheId="956329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950"/>
    <n v="1525"/>
    <n v="575"/>
    <x v="0"/>
    <x v="0"/>
    <x v="0"/>
    <x v="0"/>
    <x v="0"/>
  </r>
  <r>
    <x v="1"/>
    <n v="527"/>
    <n v="999"/>
    <n v="472"/>
    <x v="1"/>
    <x v="1"/>
    <x v="1"/>
    <x v="1"/>
    <x v="1"/>
  </r>
  <r>
    <x v="2"/>
    <n v="2199"/>
    <n v="2923"/>
    <n v="724"/>
    <x v="2"/>
    <x v="0"/>
    <x v="2"/>
    <x v="2"/>
    <x v="0"/>
  </r>
  <r>
    <x v="3"/>
    <n v="1580"/>
    <n v="2499"/>
    <n v="919"/>
    <x v="3"/>
    <x v="0"/>
    <x v="3"/>
    <x v="3"/>
    <x v="0"/>
  </r>
  <r>
    <x v="4"/>
    <n v="1740"/>
    <n v="2356"/>
    <n v="616"/>
    <x v="4"/>
    <x v="0"/>
    <x v="4"/>
    <x v="4"/>
    <x v="0"/>
  </r>
  <r>
    <x v="5"/>
    <n v="2999"/>
    <n v="3290"/>
    <n v="291"/>
    <x v="5"/>
    <x v="2"/>
    <x v="5"/>
    <x v="5"/>
    <x v="1"/>
  </r>
  <r>
    <x v="6"/>
    <n v="2319"/>
    <n v="3032"/>
    <n v="713"/>
    <x v="6"/>
    <x v="0"/>
    <x v="6"/>
    <x v="2"/>
    <x v="0"/>
  </r>
  <r>
    <x v="7"/>
    <n v="988"/>
    <n v="1580"/>
    <n v="592"/>
    <x v="3"/>
    <x v="0"/>
    <x v="0"/>
    <x v="5"/>
    <x v="1"/>
  </r>
  <r>
    <x v="8"/>
    <n v="1274"/>
    <n v="2800"/>
    <n v="1526"/>
    <x v="7"/>
    <x v="1"/>
    <x v="4"/>
    <x v="4"/>
    <x v="0"/>
  </r>
  <r>
    <x v="9"/>
    <n v="1600"/>
    <n v="2929"/>
    <n v="1329"/>
    <x v="8"/>
    <x v="1"/>
    <x v="4"/>
    <x v="6"/>
    <x v="1"/>
  </r>
  <r>
    <x v="10"/>
    <n v="799"/>
    <n v="999"/>
    <n v="200"/>
    <x v="9"/>
    <x v="0"/>
    <x v="7"/>
    <x v="1"/>
    <x v="1"/>
  </r>
  <r>
    <x v="11"/>
    <n v="990"/>
    <n v="1500"/>
    <n v="510"/>
    <x v="10"/>
    <x v="0"/>
    <x v="8"/>
    <x v="3"/>
    <x v="0"/>
  </r>
  <r>
    <x v="12"/>
    <n v="552"/>
    <n v="1035"/>
    <n v="483"/>
    <x v="1"/>
    <x v="1"/>
    <x v="7"/>
    <x v="4"/>
    <x v="0"/>
  </r>
  <r>
    <x v="13"/>
    <n v="501"/>
    <n v="860"/>
    <n v="359"/>
    <x v="11"/>
    <x v="1"/>
    <x v="9"/>
    <x v="0"/>
    <x v="0"/>
  </r>
  <r>
    <x v="14"/>
    <n v="1680"/>
    <n v="2499"/>
    <n v="819"/>
    <x v="12"/>
    <x v="0"/>
    <x v="10"/>
    <x v="7"/>
    <x v="1"/>
  </r>
  <r>
    <x v="15"/>
    <n v="332"/>
    <n v="684"/>
    <n v="352"/>
    <x v="13"/>
    <x v="1"/>
    <x v="0"/>
    <x v="8"/>
    <x v="0"/>
  </r>
  <r>
    <x v="16"/>
    <n v="195"/>
    <n v="360"/>
    <n v="165"/>
    <x v="14"/>
    <x v="1"/>
    <x v="0"/>
    <x v="8"/>
    <x v="0"/>
  </r>
  <r>
    <x v="17"/>
    <n v="2025"/>
    <n v="3971"/>
    <n v="1946"/>
    <x v="15"/>
    <x v="1"/>
    <x v="11"/>
    <x v="8"/>
    <x v="0"/>
  </r>
  <r>
    <x v="18"/>
    <n v="2999"/>
    <n v="3699"/>
    <n v="700"/>
    <x v="16"/>
    <x v="2"/>
    <x v="4"/>
    <x v="2"/>
    <x v="0"/>
  </r>
  <r>
    <x v="19"/>
    <n v="998"/>
    <n v="1966"/>
    <n v="968"/>
    <x v="15"/>
    <x v="1"/>
    <x v="12"/>
    <x v="2"/>
    <x v="0"/>
  </r>
  <r>
    <x v="20"/>
    <n v="38"/>
    <n v="80"/>
    <n v="42"/>
    <x v="17"/>
    <x v="1"/>
    <x v="13"/>
    <x v="9"/>
    <x v="1"/>
  </r>
  <r>
    <x v="21"/>
    <n v="1860"/>
    <n v="3220"/>
    <n v="1360"/>
    <x v="11"/>
    <x v="1"/>
    <x v="14"/>
    <x v="10"/>
    <x v="2"/>
  </r>
  <r>
    <x v="22"/>
    <n v="880"/>
    <n v="1350"/>
    <n v="470"/>
    <x v="18"/>
    <x v="0"/>
    <x v="9"/>
    <x v="5"/>
    <x v="1"/>
  </r>
  <r>
    <x v="23"/>
    <n v="1650"/>
    <n v="2150"/>
    <n v="500"/>
    <x v="19"/>
    <x v="0"/>
    <x v="1"/>
    <x v="11"/>
    <x v="1"/>
  </r>
  <r>
    <x v="24"/>
    <n v="2048"/>
    <n v="4500"/>
    <n v="2452"/>
    <x v="20"/>
    <x v="1"/>
    <x v="3"/>
    <x v="12"/>
    <x v="1"/>
  </r>
  <r>
    <x v="25"/>
    <n v="420"/>
    <n v="647"/>
    <n v="227"/>
    <x v="18"/>
    <x v="0"/>
    <x v="15"/>
    <x v="2"/>
    <x v="0"/>
  </r>
  <r>
    <x v="26"/>
    <n v="2880"/>
    <n v="3520"/>
    <n v="640"/>
    <x v="21"/>
    <x v="2"/>
    <x v="7"/>
    <x v="6"/>
    <x v="1"/>
  </r>
  <r>
    <x v="27"/>
    <n v="1350"/>
    <n v="1990"/>
    <n v="640"/>
    <x v="22"/>
    <x v="0"/>
    <x v="13"/>
    <x v="6"/>
    <x v="1"/>
  </r>
  <r>
    <x v="28"/>
    <n v="1758"/>
    <n v="2499"/>
    <n v="741"/>
    <x v="23"/>
    <x v="0"/>
    <x v="16"/>
    <x v="1"/>
    <x v="1"/>
  </r>
  <r>
    <x v="29"/>
    <n v="2200"/>
    <n v="4080"/>
    <n v="1880"/>
    <x v="14"/>
    <x v="1"/>
    <x v="14"/>
    <x v="10"/>
    <x v="2"/>
  </r>
  <r>
    <x v="30"/>
    <n v="185"/>
    <n v="382"/>
    <n v="197"/>
    <x v="24"/>
    <x v="1"/>
    <x v="10"/>
    <x v="12"/>
    <x v="1"/>
  </r>
  <r>
    <x v="31"/>
    <n v="980"/>
    <n v="1490"/>
    <n v="510"/>
    <x v="10"/>
    <x v="0"/>
    <x v="7"/>
    <x v="3"/>
    <x v="0"/>
  </r>
  <r>
    <x v="32"/>
    <n v="1820"/>
    <n v="3490"/>
    <n v="1670"/>
    <x v="25"/>
    <x v="1"/>
    <x v="10"/>
    <x v="12"/>
    <x v="1"/>
  </r>
  <r>
    <x v="33"/>
    <n v="1940"/>
    <n v="2650"/>
    <n v="710"/>
    <x v="26"/>
    <x v="0"/>
    <x v="16"/>
    <x v="3"/>
    <x v="0"/>
  </r>
  <r>
    <x v="34"/>
    <n v="1980"/>
    <n v="2699"/>
    <n v="719"/>
    <x v="26"/>
    <x v="0"/>
    <x v="17"/>
    <x v="0"/>
    <x v="0"/>
  </r>
  <r>
    <x v="35"/>
    <n v="1620"/>
    <n v="2690"/>
    <n v="1070"/>
    <x v="27"/>
    <x v="0"/>
    <x v="18"/>
    <x v="8"/>
    <x v="0"/>
  </r>
  <r>
    <x v="36"/>
    <n v="171"/>
    <n v="360"/>
    <n v="189"/>
    <x v="17"/>
    <x v="1"/>
    <x v="0"/>
    <x v="8"/>
    <x v="0"/>
  </r>
  <r>
    <x v="37"/>
    <n v="389"/>
    <n v="656"/>
    <n v="267"/>
    <x v="28"/>
    <x v="1"/>
    <x v="19"/>
    <x v="12"/>
    <x v="1"/>
  </r>
  <r>
    <x v="38"/>
    <n v="1800"/>
    <n v="2700"/>
    <n v="900"/>
    <x v="0"/>
    <x v="0"/>
    <x v="0"/>
    <x v="0"/>
    <x v="0"/>
  </r>
  <r>
    <x v="39"/>
    <n v="2750"/>
    <n v="4471"/>
    <n v="1721"/>
    <x v="0"/>
    <x v="0"/>
    <x v="14"/>
    <x v="10"/>
    <x v="2"/>
  </r>
  <r>
    <x v="40"/>
    <n v="475"/>
    <n v="931"/>
    <n v="456"/>
    <x v="15"/>
    <x v="1"/>
    <x v="14"/>
    <x v="10"/>
    <x v="2"/>
  </r>
  <r>
    <x v="41"/>
    <n v="238"/>
    <n v="476"/>
    <n v="238"/>
    <x v="29"/>
    <x v="1"/>
    <x v="14"/>
    <x v="10"/>
    <x v="2"/>
  </r>
  <r>
    <x v="42"/>
    <n v="610"/>
    <n v="1060"/>
    <n v="450"/>
    <x v="11"/>
    <x v="1"/>
    <x v="14"/>
    <x v="10"/>
    <x v="2"/>
  </r>
  <r>
    <x v="43"/>
    <n v="2132"/>
    <n v="2169"/>
    <n v="37"/>
    <x v="30"/>
    <x v="2"/>
    <x v="14"/>
    <x v="10"/>
    <x v="2"/>
  </r>
  <r>
    <x v="44"/>
    <n v="999"/>
    <n v="2000"/>
    <n v="1001"/>
    <x v="29"/>
    <x v="1"/>
    <x v="14"/>
    <x v="10"/>
    <x v="2"/>
  </r>
  <r>
    <x v="45"/>
    <n v="1190"/>
    <n v="1785"/>
    <n v="595"/>
    <x v="12"/>
    <x v="0"/>
    <x v="14"/>
    <x v="10"/>
    <x v="2"/>
  </r>
  <r>
    <x v="46"/>
    <n v="671"/>
    <n v="1316"/>
    <n v="645"/>
    <x v="15"/>
    <x v="1"/>
    <x v="14"/>
    <x v="10"/>
    <x v="2"/>
  </r>
  <r>
    <x v="47"/>
    <n v="1200"/>
    <n v="1950"/>
    <n v="750"/>
    <x v="0"/>
    <x v="0"/>
    <x v="14"/>
    <x v="10"/>
    <x v="2"/>
  </r>
  <r>
    <x v="48"/>
    <n v="199"/>
    <n v="504"/>
    <n v="305"/>
    <x v="31"/>
    <x v="1"/>
    <x v="14"/>
    <x v="10"/>
    <x v="2"/>
  </r>
  <r>
    <x v="49"/>
    <n v="299"/>
    <n v="600"/>
    <n v="301"/>
    <x v="29"/>
    <x v="1"/>
    <x v="14"/>
    <x v="10"/>
    <x v="2"/>
  </r>
  <r>
    <x v="50"/>
    <n v="1660"/>
    <n v="1699"/>
    <n v="39"/>
    <x v="30"/>
    <x v="2"/>
    <x v="14"/>
    <x v="10"/>
    <x v="2"/>
  </r>
  <r>
    <x v="51"/>
    <n v="299"/>
    <n v="384"/>
    <n v="85"/>
    <x v="32"/>
    <x v="0"/>
    <x v="14"/>
    <x v="10"/>
    <x v="2"/>
  </r>
  <r>
    <x v="52"/>
    <n v="1459"/>
    <n v="1499"/>
    <n v="40"/>
    <x v="33"/>
    <x v="2"/>
    <x v="14"/>
    <x v="10"/>
    <x v="2"/>
  </r>
  <r>
    <x v="53"/>
    <n v="799"/>
    <n v="1343"/>
    <n v="544"/>
    <x v="28"/>
    <x v="1"/>
    <x v="14"/>
    <x v="10"/>
    <x v="2"/>
  </r>
  <r>
    <x v="54"/>
    <n v="499"/>
    <n v="900"/>
    <n v="401"/>
    <x v="8"/>
    <x v="1"/>
    <x v="14"/>
    <x v="10"/>
    <x v="2"/>
  </r>
  <r>
    <x v="55"/>
    <n v="699"/>
    <n v="1343"/>
    <n v="644"/>
    <x v="25"/>
    <x v="1"/>
    <x v="14"/>
    <x v="10"/>
    <x v="2"/>
  </r>
  <r>
    <x v="56"/>
    <n v="799"/>
    <n v="1567"/>
    <n v="768"/>
    <x v="15"/>
    <x v="1"/>
    <x v="14"/>
    <x v="10"/>
    <x v="2"/>
  </r>
  <r>
    <x v="57"/>
    <n v="2799"/>
    <n v="3810"/>
    <n v="1011"/>
    <x v="26"/>
    <x v="0"/>
    <x v="14"/>
    <x v="10"/>
    <x v="2"/>
  </r>
  <r>
    <x v="54"/>
    <n v="399"/>
    <n v="896"/>
    <n v="497"/>
    <x v="7"/>
    <x v="1"/>
    <x v="14"/>
    <x v="10"/>
    <x v="2"/>
  </r>
  <r>
    <x v="58"/>
    <n v="2170"/>
    <n v="2500"/>
    <n v="330"/>
    <x v="34"/>
    <x v="2"/>
    <x v="9"/>
    <x v="13"/>
    <x v="3"/>
  </r>
  <r>
    <x v="59"/>
    <n v="458"/>
    <n v="986"/>
    <n v="528"/>
    <x v="20"/>
    <x v="1"/>
    <x v="20"/>
    <x v="14"/>
    <x v="1"/>
  </r>
  <r>
    <x v="60"/>
    <n v="2115"/>
    <n v="4700"/>
    <n v="2585"/>
    <x v="7"/>
    <x v="1"/>
    <x v="13"/>
    <x v="15"/>
    <x v="3"/>
  </r>
  <r>
    <x v="61"/>
    <n v="445"/>
    <n v="873"/>
    <n v="428"/>
    <x v="15"/>
    <x v="1"/>
    <x v="21"/>
    <x v="16"/>
    <x v="3"/>
  </r>
  <r>
    <x v="62"/>
    <n v="325"/>
    <n v="680"/>
    <n v="355"/>
    <x v="24"/>
    <x v="1"/>
    <x v="5"/>
    <x v="17"/>
    <x v="3"/>
  </r>
  <r>
    <x v="63"/>
    <n v="1220"/>
    <n v="1555"/>
    <n v="335"/>
    <x v="32"/>
    <x v="0"/>
    <x v="22"/>
    <x v="18"/>
    <x v="3"/>
  </r>
  <r>
    <x v="64"/>
    <n v="990"/>
    <n v="1814"/>
    <n v="824"/>
    <x v="8"/>
    <x v="1"/>
    <x v="9"/>
    <x v="19"/>
    <x v="3"/>
  </r>
  <r>
    <x v="65"/>
    <n v="1000"/>
    <n v="2000"/>
    <n v="1000"/>
    <x v="29"/>
    <x v="1"/>
    <x v="3"/>
    <x v="20"/>
    <x v="3"/>
  </r>
  <r>
    <x v="66"/>
    <n v="3750"/>
    <n v="6143"/>
    <n v="2393"/>
    <x v="35"/>
    <x v="0"/>
    <x v="4"/>
    <x v="14"/>
    <x v="1"/>
  </r>
  <r>
    <x v="67"/>
    <n v="382"/>
    <n v="700"/>
    <n v="318"/>
    <x v="8"/>
    <x v="1"/>
    <x v="23"/>
    <x v="21"/>
    <x v="3"/>
  </r>
  <r>
    <x v="68"/>
    <n v="2300"/>
    <n v="3240"/>
    <n v="940"/>
    <x v="36"/>
    <x v="0"/>
    <x v="4"/>
    <x v="14"/>
    <x v="1"/>
  </r>
  <r>
    <x v="69"/>
    <n v="345"/>
    <n v="602"/>
    <n v="257"/>
    <x v="37"/>
    <x v="1"/>
    <x v="9"/>
    <x v="20"/>
    <x v="3"/>
  </r>
  <r>
    <x v="70"/>
    <n v="509"/>
    <n v="899"/>
    <n v="390"/>
    <x v="37"/>
    <x v="1"/>
    <x v="4"/>
    <x v="14"/>
    <x v="1"/>
  </r>
  <r>
    <x v="71"/>
    <n v="968"/>
    <n v="1814"/>
    <n v="846"/>
    <x v="1"/>
    <x v="1"/>
    <x v="9"/>
    <x v="19"/>
    <x v="3"/>
  </r>
  <r>
    <x v="72"/>
    <n v="1570"/>
    <n v="2988"/>
    <n v="1418"/>
    <x v="1"/>
    <x v="1"/>
    <x v="3"/>
    <x v="15"/>
    <x v="3"/>
  </r>
  <r>
    <x v="73"/>
    <n v="790"/>
    <n v="1485"/>
    <n v="695"/>
    <x v="1"/>
    <x v="1"/>
    <x v="14"/>
    <x v="10"/>
    <x v="2"/>
  </r>
  <r>
    <x v="74"/>
    <n v="690"/>
    <n v="1200"/>
    <n v="510"/>
    <x v="37"/>
    <x v="1"/>
    <x v="14"/>
    <x v="10"/>
    <x v="2"/>
  </r>
  <r>
    <x v="75"/>
    <n v="1732"/>
    <n v="1799"/>
    <n v="67"/>
    <x v="38"/>
    <x v="2"/>
    <x v="14"/>
    <x v="10"/>
    <x v="2"/>
  </r>
  <r>
    <x v="76"/>
    <n v="230"/>
    <n v="450"/>
    <n v="220"/>
    <x v="15"/>
    <x v="1"/>
    <x v="14"/>
    <x v="10"/>
    <x v="2"/>
  </r>
  <r>
    <x v="77"/>
    <n v="1189"/>
    <n v="2199"/>
    <n v="1010"/>
    <x v="14"/>
    <x v="1"/>
    <x v="18"/>
    <x v="14"/>
    <x v="1"/>
  </r>
  <r>
    <x v="78"/>
    <n v="979"/>
    <n v="1920"/>
    <n v="941"/>
    <x v="15"/>
    <x v="1"/>
    <x v="18"/>
    <x v="8"/>
    <x v="0"/>
  </r>
  <r>
    <x v="79"/>
    <n v="1460"/>
    <n v="2290"/>
    <n v="830"/>
    <x v="39"/>
    <x v="0"/>
    <x v="14"/>
    <x v="10"/>
    <x v="2"/>
  </r>
  <r>
    <x v="80"/>
    <n v="1666"/>
    <n v="1699"/>
    <n v="33"/>
    <x v="30"/>
    <x v="2"/>
    <x v="14"/>
    <x v="10"/>
    <x v="2"/>
  </r>
  <r>
    <x v="81"/>
    <n v="330"/>
    <n v="647"/>
    <n v="317"/>
    <x v="15"/>
    <x v="1"/>
    <x v="18"/>
    <x v="5"/>
    <x v="1"/>
  </r>
  <r>
    <x v="48"/>
    <n v="176"/>
    <n v="345"/>
    <n v="169"/>
    <x v="15"/>
    <x v="1"/>
    <x v="14"/>
    <x v="10"/>
    <x v="2"/>
  </r>
  <r>
    <x v="82"/>
    <n v="1466"/>
    <n v="1699"/>
    <n v="233"/>
    <x v="40"/>
    <x v="2"/>
    <x v="14"/>
    <x v="10"/>
    <x v="2"/>
  </r>
  <r>
    <x v="83"/>
    <n v="274"/>
    <n v="537"/>
    <n v="263"/>
    <x v="15"/>
    <x v="1"/>
    <x v="14"/>
    <x v="10"/>
    <x v="2"/>
  </r>
  <r>
    <x v="84"/>
    <n v="799"/>
    <n v="900"/>
    <n v="101"/>
    <x v="41"/>
    <x v="2"/>
    <x v="14"/>
    <x v="10"/>
    <x v="2"/>
  </r>
  <r>
    <x v="56"/>
    <n v="657"/>
    <n v="1288"/>
    <n v="631"/>
    <x v="15"/>
    <x v="1"/>
    <x v="14"/>
    <x v="10"/>
    <x v="2"/>
  </r>
  <r>
    <x v="85"/>
    <n v="1468"/>
    <n v="1699"/>
    <n v="231"/>
    <x v="40"/>
    <x v="2"/>
    <x v="14"/>
    <x v="10"/>
    <x v="2"/>
  </r>
  <r>
    <x v="86"/>
    <n v="630"/>
    <n v="1100"/>
    <n v="470"/>
    <x v="37"/>
    <x v="1"/>
    <x v="14"/>
    <x v="10"/>
    <x v="2"/>
  </r>
  <r>
    <x v="87"/>
    <n v="850"/>
    <n v="1700"/>
    <n v="850"/>
    <x v="29"/>
    <x v="1"/>
    <x v="14"/>
    <x v="10"/>
    <x v="2"/>
  </r>
  <r>
    <x v="88"/>
    <n v="1300"/>
    <n v="2500"/>
    <n v="1200"/>
    <x v="25"/>
    <x v="1"/>
    <x v="14"/>
    <x v="10"/>
    <x v="2"/>
  </r>
  <r>
    <x v="89"/>
    <n v="105"/>
    <n v="200"/>
    <n v="95"/>
    <x v="25"/>
    <x v="1"/>
    <x v="14"/>
    <x v="10"/>
    <x v="2"/>
  </r>
  <r>
    <x v="90"/>
    <n v="899"/>
    <n v="1699"/>
    <n v="800"/>
    <x v="1"/>
    <x v="1"/>
    <x v="14"/>
    <x v="10"/>
    <x v="2"/>
  </r>
  <r>
    <x v="91"/>
    <n v="1200"/>
    <n v="2400"/>
    <n v="1200"/>
    <x v="29"/>
    <x v="1"/>
    <x v="14"/>
    <x v="10"/>
    <x v="2"/>
  </r>
  <r>
    <x v="92"/>
    <n v="1526"/>
    <n v="1660"/>
    <n v="134"/>
    <x v="42"/>
    <x v="2"/>
    <x v="14"/>
    <x v="10"/>
    <x v="2"/>
  </r>
  <r>
    <x v="93"/>
    <n v="1462"/>
    <n v="1499"/>
    <n v="37"/>
    <x v="30"/>
    <x v="2"/>
    <x v="14"/>
    <x v="10"/>
    <x v="2"/>
  </r>
  <r>
    <x v="94"/>
    <n v="248"/>
    <n v="486"/>
    <n v="238"/>
    <x v="15"/>
    <x v="1"/>
    <x v="14"/>
    <x v="10"/>
    <x v="2"/>
  </r>
  <r>
    <x v="95"/>
    <n v="3546"/>
    <n v="3699"/>
    <n v="153"/>
    <x v="38"/>
    <x v="2"/>
    <x v="14"/>
    <x v="10"/>
    <x v="2"/>
  </r>
  <r>
    <x v="96"/>
    <n v="525"/>
    <n v="1029"/>
    <n v="504"/>
    <x v="15"/>
    <x v="1"/>
    <x v="14"/>
    <x v="10"/>
    <x v="2"/>
  </r>
  <r>
    <x v="97"/>
    <n v="1080"/>
    <n v="1874"/>
    <n v="794"/>
    <x v="11"/>
    <x v="1"/>
    <x v="14"/>
    <x v="10"/>
    <x v="2"/>
  </r>
  <r>
    <x v="98"/>
    <n v="3640"/>
    <n v="4588"/>
    <n v="948"/>
    <x v="43"/>
    <x v="0"/>
    <x v="18"/>
    <x v="8"/>
    <x v="0"/>
  </r>
  <r>
    <x v="99"/>
    <n v="1420"/>
    <n v="2420"/>
    <n v="1000"/>
    <x v="28"/>
    <x v="1"/>
    <x v="14"/>
    <x v="10"/>
    <x v="2"/>
  </r>
  <r>
    <x v="100"/>
    <n v="1875"/>
    <n v="1899"/>
    <n v="24"/>
    <x v="44"/>
    <x v="2"/>
    <x v="14"/>
    <x v="10"/>
    <x v="2"/>
  </r>
  <r>
    <x v="101"/>
    <n v="198"/>
    <n v="260"/>
    <n v="62"/>
    <x v="6"/>
    <x v="0"/>
    <x v="14"/>
    <x v="10"/>
    <x v="2"/>
  </r>
  <r>
    <x v="102"/>
    <n v="1150"/>
    <n v="1737"/>
    <n v="587"/>
    <x v="10"/>
    <x v="0"/>
    <x v="14"/>
    <x v="10"/>
    <x v="2"/>
  </r>
  <r>
    <x v="103"/>
    <n v="1190"/>
    <n v="1810"/>
    <n v="620"/>
    <x v="10"/>
    <x v="0"/>
    <x v="14"/>
    <x v="10"/>
    <x v="2"/>
  </r>
  <r>
    <x v="104"/>
    <n v="1658"/>
    <n v="1699"/>
    <n v="41"/>
    <x v="30"/>
    <x v="2"/>
    <x v="14"/>
    <x v="10"/>
    <x v="2"/>
  </r>
  <r>
    <x v="105"/>
    <n v="1768"/>
    <n v="1799"/>
    <n v="31"/>
    <x v="30"/>
    <x v="2"/>
    <x v="14"/>
    <x v="10"/>
    <x v="2"/>
  </r>
  <r>
    <x v="106"/>
    <n v="199"/>
    <n v="553"/>
    <n v="354"/>
    <x v="45"/>
    <x v="1"/>
    <x v="14"/>
    <x v="10"/>
    <x v="2"/>
  </r>
  <r>
    <x v="107"/>
    <n v="450"/>
    <n v="900"/>
    <n v="450"/>
    <x v="29"/>
    <x v="1"/>
    <x v="18"/>
    <x v="22"/>
    <x v="3"/>
  </r>
  <r>
    <x v="108"/>
    <n v="169"/>
    <n v="320"/>
    <n v="151"/>
    <x v="1"/>
    <x v="1"/>
    <x v="14"/>
    <x v="1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950"/>
    <n v="1525"/>
    <n v="575"/>
    <x v="0"/>
    <s v="Medium Discount"/>
    <x v="0"/>
    <x v="0"/>
    <x v="0"/>
  </r>
  <r>
    <x v="1"/>
    <n v="527"/>
    <n v="999"/>
    <n v="472"/>
    <x v="1"/>
    <s v="High Discount"/>
    <x v="1"/>
    <x v="1"/>
    <x v="1"/>
  </r>
  <r>
    <x v="2"/>
    <n v="2199"/>
    <n v="2923"/>
    <n v="724"/>
    <x v="2"/>
    <s v="Medium Discount"/>
    <x v="2"/>
    <x v="2"/>
    <x v="0"/>
  </r>
  <r>
    <x v="3"/>
    <n v="1580"/>
    <n v="2499"/>
    <n v="919"/>
    <x v="3"/>
    <s v="Medium Discount"/>
    <x v="3"/>
    <x v="3"/>
    <x v="0"/>
  </r>
  <r>
    <x v="4"/>
    <n v="1740"/>
    <n v="2356"/>
    <n v="616"/>
    <x v="4"/>
    <s v="Medium Discount"/>
    <x v="4"/>
    <x v="4"/>
    <x v="0"/>
  </r>
  <r>
    <x v="5"/>
    <n v="2999"/>
    <n v="3290"/>
    <n v="291"/>
    <x v="5"/>
    <s v="Low Discount"/>
    <x v="5"/>
    <x v="5"/>
    <x v="1"/>
  </r>
  <r>
    <x v="6"/>
    <n v="2319"/>
    <n v="3032"/>
    <n v="713"/>
    <x v="6"/>
    <s v="Medium Discount"/>
    <x v="6"/>
    <x v="2"/>
    <x v="0"/>
  </r>
  <r>
    <x v="7"/>
    <n v="988"/>
    <n v="1580"/>
    <n v="592"/>
    <x v="3"/>
    <s v="Medium Discount"/>
    <x v="0"/>
    <x v="5"/>
    <x v="1"/>
  </r>
  <r>
    <x v="8"/>
    <n v="1274"/>
    <n v="2800"/>
    <n v="1526"/>
    <x v="7"/>
    <s v="High Discount"/>
    <x v="4"/>
    <x v="4"/>
    <x v="0"/>
  </r>
  <r>
    <x v="9"/>
    <n v="1600"/>
    <n v="2929"/>
    <n v="1329"/>
    <x v="8"/>
    <s v="High Discount"/>
    <x v="4"/>
    <x v="6"/>
    <x v="1"/>
  </r>
  <r>
    <x v="10"/>
    <n v="799"/>
    <n v="999"/>
    <n v="200"/>
    <x v="9"/>
    <s v="Medium Discount"/>
    <x v="7"/>
    <x v="1"/>
    <x v="1"/>
  </r>
  <r>
    <x v="11"/>
    <n v="990"/>
    <n v="1500"/>
    <n v="510"/>
    <x v="10"/>
    <s v="Medium Discount"/>
    <x v="8"/>
    <x v="3"/>
    <x v="0"/>
  </r>
  <r>
    <x v="12"/>
    <n v="552"/>
    <n v="1035"/>
    <n v="483"/>
    <x v="1"/>
    <s v="High Discount"/>
    <x v="7"/>
    <x v="4"/>
    <x v="0"/>
  </r>
  <r>
    <x v="13"/>
    <n v="501"/>
    <n v="860"/>
    <n v="359"/>
    <x v="11"/>
    <s v="High Discount"/>
    <x v="9"/>
    <x v="0"/>
    <x v="0"/>
  </r>
  <r>
    <x v="14"/>
    <n v="1680"/>
    <n v="2499"/>
    <n v="819"/>
    <x v="12"/>
    <s v="Medium Discount"/>
    <x v="10"/>
    <x v="7"/>
    <x v="1"/>
  </r>
  <r>
    <x v="15"/>
    <n v="332"/>
    <n v="684"/>
    <n v="352"/>
    <x v="13"/>
    <s v="High Discount"/>
    <x v="0"/>
    <x v="8"/>
    <x v="0"/>
  </r>
  <r>
    <x v="16"/>
    <n v="195"/>
    <n v="360"/>
    <n v="165"/>
    <x v="14"/>
    <s v="High Discount"/>
    <x v="0"/>
    <x v="8"/>
    <x v="0"/>
  </r>
  <r>
    <x v="17"/>
    <n v="2025"/>
    <n v="3971"/>
    <n v="1946"/>
    <x v="15"/>
    <s v="High Discount"/>
    <x v="11"/>
    <x v="8"/>
    <x v="0"/>
  </r>
  <r>
    <x v="18"/>
    <n v="2999"/>
    <n v="3699"/>
    <n v="700"/>
    <x v="16"/>
    <s v="Low Discount"/>
    <x v="4"/>
    <x v="2"/>
    <x v="0"/>
  </r>
  <r>
    <x v="19"/>
    <n v="998"/>
    <n v="1966"/>
    <n v="968"/>
    <x v="15"/>
    <s v="High Discount"/>
    <x v="12"/>
    <x v="2"/>
    <x v="0"/>
  </r>
  <r>
    <x v="20"/>
    <n v="38"/>
    <n v="80"/>
    <n v="42"/>
    <x v="17"/>
    <s v="High Discount"/>
    <x v="13"/>
    <x v="9"/>
    <x v="1"/>
  </r>
  <r>
    <x v="21"/>
    <n v="1860"/>
    <n v="3220"/>
    <n v="1360"/>
    <x v="11"/>
    <s v="High Discount"/>
    <x v="14"/>
    <x v="10"/>
    <x v="2"/>
  </r>
  <r>
    <x v="22"/>
    <n v="880"/>
    <n v="1350"/>
    <n v="470"/>
    <x v="18"/>
    <s v="Medium Discount"/>
    <x v="9"/>
    <x v="5"/>
    <x v="1"/>
  </r>
  <r>
    <x v="23"/>
    <n v="1650"/>
    <n v="2150"/>
    <n v="500"/>
    <x v="19"/>
    <s v="Medium Discount"/>
    <x v="1"/>
    <x v="11"/>
    <x v="1"/>
  </r>
  <r>
    <x v="24"/>
    <n v="2048"/>
    <n v="4500"/>
    <n v="2452"/>
    <x v="20"/>
    <s v="High Discount"/>
    <x v="3"/>
    <x v="12"/>
    <x v="1"/>
  </r>
  <r>
    <x v="25"/>
    <n v="420"/>
    <n v="647"/>
    <n v="227"/>
    <x v="18"/>
    <s v="Medium Discount"/>
    <x v="15"/>
    <x v="2"/>
    <x v="0"/>
  </r>
  <r>
    <x v="26"/>
    <n v="2880"/>
    <n v="3520"/>
    <n v="640"/>
    <x v="21"/>
    <s v="Low Discount"/>
    <x v="7"/>
    <x v="6"/>
    <x v="1"/>
  </r>
  <r>
    <x v="27"/>
    <n v="1350"/>
    <n v="1990"/>
    <n v="640"/>
    <x v="22"/>
    <s v="Medium Discount"/>
    <x v="13"/>
    <x v="6"/>
    <x v="1"/>
  </r>
  <r>
    <x v="28"/>
    <n v="1758"/>
    <n v="2499"/>
    <n v="741"/>
    <x v="23"/>
    <s v="Medium Discount"/>
    <x v="16"/>
    <x v="1"/>
    <x v="1"/>
  </r>
  <r>
    <x v="29"/>
    <n v="2200"/>
    <n v="4080"/>
    <n v="1880"/>
    <x v="14"/>
    <s v="High Discount"/>
    <x v="14"/>
    <x v="10"/>
    <x v="2"/>
  </r>
  <r>
    <x v="30"/>
    <n v="185"/>
    <n v="382"/>
    <n v="197"/>
    <x v="24"/>
    <s v="High Discount"/>
    <x v="10"/>
    <x v="12"/>
    <x v="1"/>
  </r>
  <r>
    <x v="31"/>
    <n v="980"/>
    <n v="1490"/>
    <n v="510"/>
    <x v="10"/>
    <s v="Medium Discount"/>
    <x v="7"/>
    <x v="3"/>
    <x v="0"/>
  </r>
  <r>
    <x v="32"/>
    <n v="1820"/>
    <n v="3490"/>
    <n v="1670"/>
    <x v="25"/>
    <s v="High Discount"/>
    <x v="10"/>
    <x v="12"/>
    <x v="1"/>
  </r>
  <r>
    <x v="33"/>
    <n v="1940"/>
    <n v="2650"/>
    <n v="710"/>
    <x v="26"/>
    <s v="Medium Discount"/>
    <x v="16"/>
    <x v="3"/>
    <x v="0"/>
  </r>
  <r>
    <x v="34"/>
    <n v="1980"/>
    <n v="2699"/>
    <n v="719"/>
    <x v="26"/>
    <s v="Medium Discount"/>
    <x v="17"/>
    <x v="0"/>
    <x v="0"/>
  </r>
  <r>
    <x v="35"/>
    <n v="1620"/>
    <n v="2690"/>
    <n v="1070"/>
    <x v="27"/>
    <s v="Medium Discount"/>
    <x v="18"/>
    <x v="8"/>
    <x v="0"/>
  </r>
  <r>
    <x v="36"/>
    <n v="171"/>
    <n v="360"/>
    <n v="189"/>
    <x v="17"/>
    <s v="High Discount"/>
    <x v="0"/>
    <x v="8"/>
    <x v="0"/>
  </r>
  <r>
    <x v="37"/>
    <n v="389"/>
    <n v="656"/>
    <n v="267"/>
    <x v="28"/>
    <s v="High Discount"/>
    <x v="19"/>
    <x v="12"/>
    <x v="1"/>
  </r>
  <r>
    <x v="38"/>
    <n v="1800"/>
    <n v="2700"/>
    <n v="900"/>
    <x v="0"/>
    <s v="Medium Discount"/>
    <x v="0"/>
    <x v="0"/>
    <x v="0"/>
  </r>
  <r>
    <x v="39"/>
    <n v="2750"/>
    <n v="4471"/>
    <n v="1721"/>
    <x v="0"/>
    <s v="Medium Discount"/>
    <x v="14"/>
    <x v="10"/>
    <x v="2"/>
  </r>
  <r>
    <x v="40"/>
    <n v="475"/>
    <n v="931"/>
    <n v="456"/>
    <x v="15"/>
    <s v="High Discount"/>
    <x v="14"/>
    <x v="10"/>
    <x v="2"/>
  </r>
  <r>
    <x v="41"/>
    <n v="238"/>
    <n v="476"/>
    <n v="238"/>
    <x v="29"/>
    <s v="High Discount"/>
    <x v="14"/>
    <x v="10"/>
    <x v="2"/>
  </r>
  <r>
    <x v="42"/>
    <n v="610"/>
    <n v="1060"/>
    <n v="450"/>
    <x v="11"/>
    <s v="High Discount"/>
    <x v="14"/>
    <x v="10"/>
    <x v="2"/>
  </r>
  <r>
    <x v="43"/>
    <n v="2132"/>
    <n v="2169"/>
    <n v="37"/>
    <x v="30"/>
    <s v="Low Discount"/>
    <x v="14"/>
    <x v="10"/>
    <x v="2"/>
  </r>
  <r>
    <x v="44"/>
    <n v="999"/>
    <n v="2000"/>
    <n v="1001"/>
    <x v="29"/>
    <s v="High Discount"/>
    <x v="14"/>
    <x v="10"/>
    <x v="2"/>
  </r>
  <r>
    <x v="45"/>
    <n v="1190"/>
    <n v="1785"/>
    <n v="595"/>
    <x v="12"/>
    <s v="Medium Discount"/>
    <x v="14"/>
    <x v="10"/>
    <x v="2"/>
  </r>
  <r>
    <x v="46"/>
    <n v="671"/>
    <n v="1316"/>
    <n v="645"/>
    <x v="15"/>
    <s v="High Discount"/>
    <x v="14"/>
    <x v="10"/>
    <x v="2"/>
  </r>
  <r>
    <x v="47"/>
    <n v="1200"/>
    <n v="1950"/>
    <n v="750"/>
    <x v="0"/>
    <s v="Medium Discount"/>
    <x v="14"/>
    <x v="10"/>
    <x v="2"/>
  </r>
  <r>
    <x v="48"/>
    <n v="199"/>
    <n v="504"/>
    <n v="305"/>
    <x v="31"/>
    <s v="High Discount"/>
    <x v="14"/>
    <x v="10"/>
    <x v="2"/>
  </r>
  <r>
    <x v="49"/>
    <n v="299"/>
    <n v="600"/>
    <n v="301"/>
    <x v="29"/>
    <s v="High Discount"/>
    <x v="14"/>
    <x v="10"/>
    <x v="2"/>
  </r>
  <r>
    <x v="50"/>
    <n v="1660"/>
    <n v="1699"/>
    <n v="39"/>
    <x v="30"/>
    <s v="Low Discount"/>
    <x v="14"/>
    <x v="10"/>
    <x v="2"/>
  </r>
  <r>
    <x v="51"/>
    <n v="299"/>
    <n v="384"/>
    <n v="85"/>
    <x v="32"/>
    <s v="Medium Discount"/>
    <x v="14"/>
    <x v="10"/>
    <x v="2"/>
  </r>
  <r>
    <x v="52"/>
    <n v="1459"/>
    <n v="1499"/>
    <n v="40"/>
    <x v="33"/>
    <s v="Low Discount"/>
    <x v="14"/>
    <x v="10"/>
    <x v="2"/>
  </r>
  <r>
    <x v="53"/>
    <n v="799"/>
    <n v="1343"/>
    <n v="544"/>
    <x v="28"/>
    <s v="High Discount"/>
    <x v="14"/>
    <x v="10"/>
    <x v="2"/>
  </r>
  <r>
    <x v="54"/>
    <n v="499"/>
    <n v="900"/>
    <n v="401"/>
    <x v="8"/>
    <s v="High Discount"/>
    <x v="14"/>
    <x v="10"/>
    <x v="2"/>
  </r>
  <r>
    <x v="55"/>
    <n v="699"/>
    <n v="1343"/>
    <n v="644"/>
    <x v="25"/>
    <s v="High Discount"/>
    <x v="14"/>
    <x v="10"/>
    <x v="2"/>
  </r>
  <r>
    <x v="56"/>
    <n v="799"/>
    <n v="1567"/>
    <n v="768"/>
    <x v="15"/>
    <s v="High Discount"/>
    <x v="14"/>
    <x v="10"/>
    <x v="2"/>
  </r>
  <r>
    <x v="57"/>
    <n v="2799"/>
    <n v="3810"/>
    <n v="1011"/>
    <x v="26"/>
    <s v="Medium Discount"/>
    <x v="14"/>
    <x v="10"/>
    <x v="2"/>
  </r>
  <r>
    <x v="54"/>
    <n v="399"/>
    <n v="896"/>
    <n v="497"/>
    <x v="7"/>
    <s v="High Discount"/>
    <x v="14"/>
    <x v="10"/>
    <x v="2"/>
  </r>
  <r>
    <x v="58"/>
    <n v="2170"/>
    <n v="2500"/>
    <n v="330"/>
    <x v="34"/>
    <s v="Low Discount"/>
    <x v="9"/>
    <x v="13"/>
    <x v="3"/>
  </r>
  <r>
    <x v="59"/>
    <n v="458"/>
    <n v="986"/>
    <n v="528"/>
    <x v="20"/>
    <s v="High Discount"/>
    <x v="20"/>
    <x v="14"/>
    <x v="1"/>
  </r>
  <r>
    <x v="60"/>
    <n v="2115"/>
    <n v="4700"/>
    <n v="2585"/>
    <x v="7"/>
    <s v="High Discount"/>
    <x v="13"/>
    <x v="15"/>
    <x v="3"/>
  </r>
  <r>
    <x v="61"/>
    <n v="445"/>
    <n v="873"/>
    <n v="428"/>
    <x v="15"/>
    <s v="High Discount"/>
    <x v="21"/>
    <x v="16"/>
    <x v="3"/>
  </r>
  <r>
    <x v="62"/>
    <n v="325"/>
    <n v="680"/>
    <n v="355"/>
    <x v="24"/>
    <s v="High Discount"/>
    <x v="5"/>
    <x v="17"/>
    <x v="3"/>
  </r>
  <r>
    <x v="63"/>
    <n v="1220"/>
    <n v="1555"/>
    <n v="335"/>
    <x v="32"/>
    <s v="Medium Discount"/>
    <x v="22"/>
    <x v="18"/>
    <x v="3"/>
  </r>
  <r>
    <x v="64"/>
    <n v="990"/>
    <n v="1814"/>
    <n v="824"/>
    <x v="8"/>
    <s v="High Discount"/>
    <x v="9"/>
    <x v="19"/>
    <x v="3"/>
  </r>
  <r>
    <x v="65"/>
    <n v="1000"/>
    <n v="2000"/>
    <n v="1000"/>
    <x v="29"/>
    <s v="High Discount"/>
    <x v="3"/>
    <x v="20"/>
    <x v="3"/>
  </r>
  <r>
    <x v="66"/>
    <n v="3750"/>
    <n v="6143"/>
    <n v="2393"/>
    <x v="35"/>
    <s v="Medium Discount"/>
    <x v="4"/>
    <x v="14"/>
    <x v="1"/>
  </r>
  <r>
    <x v="67"/>
    <n v="382"/>
    <n v="700"/>
    <n v="318"/>
    <x v="8"/>
    <s v="High Discount"/>
    <x v="23"/>
    <x v="21"/>
    <x v="3"/>
  </r>
  <r>
    <x v="68"/>
    <n v="2300"/>
    <n v="3240"/>
    <n v="940"/>
    <x v="36"/>
    <s v="Medium Discount"/>
    <x v="4"/>
    <x v="14"/>
    <x v="1"/>
  </r>
  <r>
    <x v="69"/>
    <n v="345"/>
    <n v="602"/>
    <n v="257"/>
    <x v="37"/>
    <s v="High Discount"/>
    <x v="9"/>
    <x v="20"/>
    <x v="3"/>
  </r>
  <r>
    <x v="70"/>
    <n v="509"/>
    <n v="899"/>
    <n v="390"/>
    <x v="37"/>
    <s v="High Discount"/>
    <x v="4"/>
    <x v="14"/>
    <x v="1"/>
  </r>
  <r>
    <x v="71"/>
    <n v="968"/>
    <n v="1814"/>
    <n v="846"/>
    <x v="1"/>
    <s v="High Discount"/>
    <x v="9"/>
    <x v="19"/>
    <x v="3"/>
  </r>
  <r>
    <x v="72"/>
    <n v="1570"/>
    <n v="2988"/>
    <n v="1418"/>
    <x v="1"/>
    <s v="High Discount"/>
    <x v="3"/>
    <x v="15"/>
    <x v="3"/>
  </r>
  <r>
    <x v="73"/>
    <n v="790"/>
    <n v="1485"/>
    <n v="695"/>
    <x v="1"/>
    <s v="High Discount"/>
    <x v="14"/>
    <x v="10"/>
    <x v="2"/>
  </r>
  <r>
    <x v="74"/>
    <n v="690"/>
    <n v="1200"/>
    <n v="510"/>
    <x v="37"/>
    <s v="High Discount"/>
    <x v="14"/>
    <x v="10"/>
    <x v="2"/>
  </r>
  <r>
    <x v="75"/>
    <n v="1732"/>
    <n v="1799"/>
    <n v="67"/>
    <x v="38"/>
    <s v="Low Discount"/>
    <x v="14"/>
    <x v="10"/>
    <x v="2"/>
  </r>
  <r>
    <x v="76"/>
    <n v="230"/>
    <n v="450"/>
    <n v="220"/>
    <x v="15"/>
    <s v="High Discount"/>
    <x v="14"/>
    <x v="10"/>
    <x v="2"/>
  </r>
  <r>
    <x v="77"/>
    <n v="1189"/>
    <n v="2199"/>
    <n v="1010"/>
    <x v="14"/>
    <s v="High Discount"/>
    <x v="18"/>
    <x v="14"/>
    <x v="1"/>
  </r>
  <r>
    <x v="78"/>
    <n v="979"/>
    <n v="1920"/>
    <n v="941"/>
    <x v="15"/>
    <s v="High Discount"/>
    <x v="18"/>
    <x v="8"/>
    <x v="0"/>
  </r>
  <r>
    <x v="79"/>
    <n v="1460"/>
    <n v="2290"/>
    <n v="830"/>
    <x v="39"/>
    <s v="Medium Discount"/>
    <x v="14"/>
    <x v="10"/>
    <x v="2"/>
  </r>
  <r>
    <x v="80"/>
    <n v="1666"/>
    <n v="1699"/>
    <n v="33"/>
    <x v="30"/>
    <s v="Low Discount"/>
    <x v="14"/>
    <x v="10"/>
    <x v="2"/>
  </r>
  <r>
    <x v="81"/>
    <n v="330"/>
    <n v="647"/>
    <n v="317"/>
    <x v="15"/>
    <s v="High Discount"/>
    <x v="18"/>
    <x v="5"/>
    <x v="1"/>
  </r>
  <r>
    <x v="48"/>
    <n v="176"/>
    <n v="345"/>
    <n v="169"/>
    <x v="15"/>
    <s v="High Discount"/>
    <x v="14"/>
    <x v="10"/>
    <x v="2"/>
  </r>
  <r>
    <x v="82"/>
    <n v="1466"/>
    <n v="1699"/>
    <n v="233"/>
    <x v="40"/>
    <s v="Low Discount"/>
    <x v="14"/>
    <x v="10"/>
    <x v="2"/>
  </r>
  <r>
    <x v="83"/>
    <n v="274"/>
    <n v="537"/>
    <n v="263"/>
    <x v="15"/>
    <s v="High Discount"/>
    <x v="14"/>
    <x v="10"/>
    <x v="2"/>
  </r>
  <r>
    <x v="84"/>
    <n v="799"/>
    <n v="900"/>
    <n v="101"/>
    <x v="41"/>
    <s v="Low Discount"/>
    <x v="14"/>
    <x v="10"/>
    <x v="2"/>
  </r>
  <r>
    <x v="56"/>
    <n v="657"/>
    <n v="1288"/>
    <n v="631"/>
    <x v="15"/>
    <s v="High Discount"/>
    <x v="14"/>
    <x v="10"/>
    <x v="2"/>
  </r>
  <r>
    <x v="85"/>
    <n v="1468"/>
    <n v="1699"/>
    <n v="231"/>
    <x v="40"/>
    <s v="Low Discount"/>
    <x v="14"/>
    <x v="10"/>
    <x v="2"/>
  </r>
  <r>
    <x v="86"/>
    <n v="630"/>
    <n v="1100"/>
    <n v="470"/>
    <x v="37"/>
    <s v="High Discount"/>
    <x v="14"/>
    <x v="10"/>
    <x v="2"/>
  </r>
  <r>
    <x v="87"/>
    <n v="850"/>
    <n v="1700"/>
    <n v="850"/>
    <x v="29"/>
    <s v="High Discount"/>
    <x v="14"/>
    <x v="10"/>
    <x v="2"/>
  </r>
  <r>
    <x v="88"/>
    <n v="1300"/>
    <n v="2500"/>
    <n v="1200"/>
    <x v="25"/>
    <s v="High Discount"/>
    <x v="14"/>
    <x v="10"/>
    <x v="2"/>
  </r>
  <r>
    <x v="89"/>
    <n v="105"/>
    <n v="200"/>
    <n v="95"/>
    <x v="25"/>
    <s v="High Discount"/>
    <x v="14"/>
    <x v="10"/>
    <x v="2"/>
  </r>
  <r>
    <x v="90"/>
    <n v="899"/>
    <n v="1699"/>
    <n v="800"/>
    <x v="1"/>
    <s v="High Discount"/>
    <x v="14"/>
    <x v="10"/>
    <x v="2"/>
  </r>
  <r>
    <x v="91"/>
    <n v="1200"/>
    <n v="2400"/>
    <n v="1200"/>
    <x v="29"/>
    <s v="High Discount"/>
    <x v="14"/>
    <x v="10"/>
    <x v="2"/>
  </r>
  <r>
    <x v="92"/>
    <n v="1526"/>
    <n v="1660"/>
    <n v="134"/>
    <x v="42"/>
    <s v="Low Discount"/>
    <x v="14"/>
    <x v="10"/>
    <x v="2"/>
  </r>
  <r>
    <x v="93"/>
    <n v="1462"/>
    <n v="1499"/>
    <n v="37"/>
    <x v="30"/>
    <s v="Low Discount"/>
    <x v="14"/>
    <x v="10"/>
    <x v="2"/>
  </r>
  <r>
    <x v="94"/>
    <n v="248"/>
    <n v="486"/>
    <n v="238"/>
    <x v="15"/>
    <s v="High Discount"/>
    <x v="14"/>
    <x v="10"/>
    <x v="2"/>
  </r>
  <r>
    <x v="95"/>
    <n v="3546"/>
    <n v="3699"/>
    <n v="153"/>
    <x v="38"/>
    <s v="Low Discount"/>
    <x v="14"/>
    <x v="10"/>
    <x v="2"/>
  </r>
  <r>
    <x v="96"/>
    <n v="525"/>
    <n v="1029"/>
    <n v="504"/>
    <x v="15"/>
    <s v="High Discount"/>
    <x v="14"/>
    <x v="10"/>
    <x v="2"/>
  </r>
  <r>
    <x v="97"/>
    <n v="1080"/>
    <n v="1874"/>
    <n v="794"/>
    <x v="11"/>
    <s v="High Discount"/>
    <x v="14"/>
    <x v="10"/>
    <x v="2"/>
  </r>
  <r>
    <x v="98"/>
    <n v="3640"/>
    <n v="4588"/>
    <n v="948"/>
    <x v="43"/>
    <s v="Medium Discount"/>
    <x v="18"/>
    <x v="8"/>
    <x v="0"/>
  </r>
  <r>
    <x v="99"/>
    <n v="1420"/>
    <n v="2420"/>
    <n v="1000"/>
    <x v="28"/>
    <s v="High Discount"/>
    <x v="14"/>
    <x v="10"/>
    <x v="2"/>
  </r>
  <r>
    <x v="100"/>
    <n v="1875"/>
    <n v="1899"/>
    <n v="24"/>
    <x v="44"/>
    <s v="Low Discount"/>
    <x v="14"/>
    <x v="10"/>
    <x v="2"/>
  </r>
  <r>
    <x v="101"/>
    <n v="198"/>
    <n v="260"/>
    <n v="62"/>
    <x v="6"/>
    <s v="Medium Discount"/>
    <x v="14"/>
    <x v="10"/>
    <x v="2"/>
  </r>
  <r>
    <x v="102"/>
    <n v="1150"/>
    <n v="1737"/>
    <n v="587"/>
    <x v="10"/>
    <s v="Medium Discount"/>
    <x v="14"/>
    <x v="10"/>
    <x v="2"/>
  </r>
  <r>
    <x v="103"/>
    <n v="1190"/>
    <n v="1810"/>
    <n v="620"/>
    <x v="10"/>
    <s v="Medium Discount"/>
    <x v="14"/>
    <x v="10"/>
    <x v="2"/>
  </r>
  <r>
    <x v="104"/>
    <n v="1658"/>
    <n v="1699"/>
    <n v="41"/>
    <x v="30"/>
    <s v="Low Discount"/>
    <x v="14"/>
    <x v="10"/>
    <x v="2"/>
  </r>
  <r>
    <x v="105"/>
    <n v="1768"/>
    <n v="1799"/>
    <n v="31"/>
    <x v="30"/>
    <s v="Low Discount"/>
    <x v="14"/>
    <x v="10"/>
    <x v="2"/>
  </r>
  <r>
    <x v="106"/>
    <n v="199"/>
    <n v="553"/>
    <n v="354"/>
    <x v="45"/>
    <s v="High Discount"/>
    <x v="14"/>
    <x v="10"/>
    <x v="2"/>
  </r>
  <r>
    <x v="107"/>
    <n v="450"/>
    <n v="900"/>
    <n v="450"/>
    <x v="29"/>
    <s v="High Discount"/>
    <x v="18"/>
    <x v="22"/>
    <x v="3"/>
  </r>
  <r>
    <x v="108"/>
    <n v="169"/>
    <n v="320"/>
    <n v="151"/>
    <x v="1"/>
    <s v="High Discount"/>
    <x v="14"/>
    <x v="1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42E92C-0FDE-432E-804F-3D6A5A5914BA}"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O2:P6" firstHeaderRow="1" firstDataRow="1" firstDataCol="1"/>
  <pivotFields count="9">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dataField="1"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axis="axisRow" showAll="0">
      <items count="4">
        <item x="1"/>
        <item x="2"/>
        <item x="0"/>
        <item t="default"/>
      </items>
    </pivotField>
    <pivotField showAll="0">
      <items count="25">
        <item x="18"/>
        <item x="0"/>
        <item x="11"/>
        <item x="4"/>
        <item x="9"/>
        <item x="3"/>
        <item x="10"/>
        <item x="20"/>
        <item x="7"/>
        <item x="13"/>
        <item x="1"/>
        <item x="5"/>
        <item x="22"/>
        <item x="23"/>
        <item x="16"/>
        <item x="2"/>
        <item x="17"/>
        <item x="19"/>
        <item x="8"/>
        <item x="12"/>
        <item x="15"/>
        <item x="6"/>
        <item x="21"/>
        <item x="14"/>
        <item t="default"/>
      </items>
    </pivotField>
    <pivotField showAll="0"/>
    <pivotField showAll="0">
      <items count="5">
        <item x="1"/>
        <item x="0"/>
        <item h="1" x="2"/>
        <item x="3"/>
        <item t="default"/>
      </items>
    </pivotField>
  </pivotFields>
  <rowFields count="1">
    <field x="5"/>
  </rowFields>
  <rowItems count="4">
    <i>
      <x/>
    </i>
    <i>
      <x v="1"/>
    </i>
    <i>
      <x v="2"/>
    </i>
    <i t="grand">
      <x/>
    </i>
  </rowItems>
  <colItems count="1">
    <i/>
  </colItems>
  <dataFields count="1">
    <dataField name="Discount Percentage " fld="4" subtotal="average" baseField="0" baseItem="0" numFmtId="9"/>
  </dataField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0"/>
          </reference>
        </references>
      </pivotArea>
    </chartFormat>
    <chartFormat chart="5" format="7">
      <pivotArea type="data" outline="0" fieldPosition="0">
        <references count="2">
          <reference field="4294967294" count="1" selected="0">
            <x v="0"/>
          </reference>
          <reference field="5" count="1" selected="0">
            <x v="1"/>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1A0CA8-77A5-4742-9514-354D80172941}"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O9:P13" firstHeaderRow="1" firstDataRow="1" firstDataCol="1"/>
  <pivotFields count="9">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numFmtId="9" showAll="0"/>
    <pivotField showAll="0">
      <items count="4">
        <item x="1"/>
        <item x="2"/>
        <item x="0"/>
        <item t="default"/>
      </items>
    </pivotField>
    <pivotField showAll="0">
      <items count="25">
        <item x="18"/>
        <item x="0"/>
        <item x="11"/>
        <item x="4"/>
        <item x="9"/>
        <item x="3"/>
        <item x="10"/>
        <item x="20"/>
        <item x="7"/>
        <item x="13"/>
        <item x="1"/>
        <item x="5"/>
        <item x="22"/>
        <item x="23"/>
        <item x="16"/>
        <item x="2"/>
        <item x="17"/>
        <item x="19"/>
        <item x="8"/>
        <item x="12"/>
        <item x="15"/>
        <item x="6"/>
        <item x="21"/>
        <item x="14"/>
        <item t="default"/>
      </items>
    </pivotField>
    <pivotField dataField="1" showAll="0"/>
    <pivotField axis="axisRow" showAll="0">
      <items count="5">
        <item x="1"/>
        <item x="0"/>
        <item h="1" x="2"/>
        <item x="3"/>
        <item t="default"/>
      </items>
    </pivotField>
  </pivotFields>
  <rowFields count="1">
    <field x="8"/>
  </rowFields>
  <rowItems count="4">
    <i>
      <x/>
    </i>
    <i>
      <x v="1"/>
    </i>
    <i>
      <x v="3"/>
    </i>
    <i t="grand">
      <x/>
    </i>
  </rowItems>
  <colItems count="1">
    <i/>
  </colItems>
  <dataFields count="1">
    <dataField name=" Ratings" fld="7" subtotal="average" baseField="8" baseItem="0"/>
  </dataFields>
  <chartFormats count="10">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8" count="1" selected="0">
            <x v="0"/>
          </reference>
        </references>
      </pivotArea>
    </chartFormat>
    <chartFormat chart="5" format="7">
      <pivotArea type="data" outline="0" fieldPosition="0">
        <references count="2">
          <reference field="4294967294" count="1" selected="0">
            <x v="0"/>
          </reference>
          <reference field="8" count="1" selected="0">
            <x v="1"/>
          </reference>
        </references>
      </pivotArea>
    </chartFormat>
    <chartFormat chart="5" format="8">
      <pivotArea type="data" outline="0" fieldPosition="0">
        <references count="2">
          <reference field="4294967294" count="1" selected="0">
            <x v="0"/>
          </reference>
          <reference field="8" count="1" selected="0">
            <x v="3"/>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5" format="9">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507000-07AE-492C-8759-171EB8179713}" name="PivotTable1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40" firstHeaderRow="1" firstDataRow="1" firstDataCol="1" rowPageCount="1" colPageCount="1"/>
  <pivotFields count="9">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axis="axisRow"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items count="4">
        <item x="1"/>
        <item x="2"/>
        <item x="0"/>
        <item t="default"/>
      </items>
    </pivotField>
    <pivotField axis="axisPage" dataField="1" multipleItemSelectionAllowed="1" showAll="0">
      <items count="25">
        <item x="18"/>
        <item x="0"/>
        <item x="11"/>
        <item x="4"/>
        <item x="9"/>
        <item x="3"/>
        <item x="10"/>
        <item x="20"/>
        <item x="7"/>
        <item x="13"/>
        <item x="1"/>
        <item x="5"/>
        <item x="22"/>
        <item x="23"/>
        <item x="16"/>
        <item x="2"/>
        <item x="17"/>
        <item x="19"/>
        <item x="8"/>
        <item x="12"/>
        <item x="15"/>
        <item x="6"/>
        <item x="21"/>
        <item x="14"/>
        <item t="default"/>
      </items>
    </pivotField>
    <pivotField showAll="0"/>
    <pivotField showAll="0">
      <items count="5">
        <item x="1"/>
        <item x="0"/>
        <item h="1" x="2"/>
        <item x="3"/>
        <item t="default"/>
      </items>
    </pivotField>
  </pivotFields>
  <rowFields count="1">
    <field x="4"/>
  </rowFields>
  <rowItems count="37">
    <i>
      <x v="5"/>
    </i>
    <i>
      <x v="7"/>
    </i>
    <i>
      <x v="9"/>
    </i>
    <i>
      <x v="10"/>
    </i>
    <i>
      <x v="11"/>
    </i>
    <i>
      <x v="12"/>
    </i>
    <i>
      <x v="13"/>
    </i>
    <i>
      <x v="14"/>
    </i>
    <i>
      <x v="15"/>
    </i>
    <i>
      <x v="16"/>
    </i>
    <i>
      <x v="17"/>
    </i>
    <i>
      <x v="18"/>
    </i>
    <i>
      <x v="19"/>
    </i>
    <i>
      <x v="20"/>
    </i>
    <i>
      <x v="21"/>
    </i>
    <i>
      <x v="22"/>
    </i>
    <i>
      <x v="23"/>
    </i>
    <i>
      <x v="24"/>
    </i>
    <i>
      <x v="26"/>
    </i>
    <i>
      <x v="27"/>
    </i>
    <i>
      <x v="28"/>
    </i>
    <i>
      <x v="29"/>
    </i>
    <i>
      <x v="30"/>
    </i>
    <i>
      <x v="31"/>
    </i>
    <i>
      <x v="32"/>
    </i>
    <i>
      <x v="33"/>
    </i>
    <i>
      <x v="34"/>
    </i>
    <i>
      <x v="35"/>
    </i>
    <i>
      <x v="36"/>
    </i>
    <i>
      <x v="37"/>
    </i>
    <i>
      <x v="38"/>
    </i>
    <i>
      <x v="39"/>
    </i>
    <i>
      <x v="40"/>
    </i>
    <i>
      <x v="41"/>
    </i>
    <i>
      <x v="42"/>
    </i>
    <i>
      <x v="43"/>
    </i>
    <i t="grand">
      <x/>
    </i>
  </rowItems>
  <colItems count="1">
    <i/>
  </colItems>
  <pageFields count="1">
    <pageField fld="6" hier="-1"/>
  </pageFields>
  <dataFields count="1">
    <dataField name="Reviews" fld="6" baseField="4" baseItem="5"/>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D98C99-C80D-4879-BB87-ED8CE38B68E6}" name="PivotTable1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4" firstHeaderRow="1" firstDataRow="1" firstDataCol="1"/>
  <pivotFields count="9">
    <pivotField axis="axisRow" showAll="0" measureFilter="1" sortType="a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9" showAll="0"/>
    <pivotField showAll="0">
      <items count="4">
        <item x="1"/>
        <item x="2"/>
        <item x="0"/>
        <item t="default"/>
      </items>
    </pivotField>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showAll="0"/>
    <pivotField showAll="0">
      <items count="5">
        <item x="1"/>
        <item x="0"/>
        <item h="1" x="2"/>
        <item x="3"/>
        <item t="default"/>
      </items>
    </pivotField>
  </pivotFields>
  <rowFields count="1">
    <field x="0"/>
  </rowFields>
  <rowItems count="11">
    <i>
      <x v="26"/>
    </i>
    <i>
      <x v="28"/>
    </i>
    <i>
      <x v="91"/>
    </i>
    <i>
      <x v="27"/>
    </i>
    <i>
      <x v="95"/>
    </i>
    <i>
      <x v="1"/>
    </i>
    <i>
      <x v="18"/>
    </i>
    <i>
      <x v="59"/>
    </i>
    <i>
      <x v="8"/>
    </i>
    <i>
      <x v="5"/>
    </i>
    <i t="grand">
      <x/>
    </i>
  </rowItems>
  <colItems count="1">
    <i/>
  </colItems>
  <dataFields count="1">
    <dataField name="Reviews" fld="6" baseField="0" baseItem="1"/>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7F05DE-4420-4E4F-B6E0-1CF11121FC9A}" name="PivotTable1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9">
    <pivotField axis="axisRow" showAll="0" measureFilter="1" sortType="a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9" showAll="0"/>
    <pivotField showAll="0">
      <items count="4">
        <item x="1"/>
        <item x="2"/>
        <item x="0"/>
        <item t="default"/>
      </items>
    </pivotField>
    <pivotField showAll="0">
      <items count="25">
        <item x="18"/>
        <item x="0"/>
        <item x="11"/>
        <item x="4"/>
        <item x="9"/>
        <item x="3"/>
        <item x="10"/>
        <item x="20"/>
        <item x="7"/>
        <item x="13"/>
        <item x="1"/>
        <item x="5"/>
        <item x="22"/>
        <item x="23"/>
        <item x="16"/>
        <item x="2"/>
        <item x="17"/>
        <item x="19"/>
        <item x="8"/>
        <item x="12"/>
        <item x="15"/>
        <item x="6"/>
        <item x="21"/>
        <item x="14"/>
        <item t="default"/>
      </items>
    </pivotField>
    <pivotField dataField="1" showAll="0"/>
    <pivotField showAll="0">
      <items count="5">
        <item x="1"/>
        <item x="0"/>
        <item h="1" x="2"/>
        <item x="3"/>
        <item t="default"/>
      </items>
    </pivotField>
  </pivotFields>
  <rowFields count="1">
    <field x="0"/>
  </rowFields>
  <rowItems count="11">
    <i>
      <x v="22"/>
    </i>
    <i>
      <x v="90"/>
    </i>
    <i>
      <x v="70"/>
    </i>
    <i>
      <x v="57"/>
    </i>
    <i>
      <x v="68"/>
    </i>
    <i>
      <x v="44"/>
    </i>
    <i>
      <x v="65"/>
    </i>
    <i>
      <x v="87"/>
    </i>
    <i>
      <x v="40"/>
    </i>
    <i>
      <x v="52"/>
    </i>
    <i t="grand">
      <x/>
    </i>
  </rowItems>
  <colItems count="1">
    <i/>
  </colItems>
  <dataFields count="1">
    <dataField name="Ratings" fld="7" baseField="0" baseItem="2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86046D-C3BD-4C06-941F-A1D87DB261F1}"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9">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numFmtId="9" showAll="0"/>
    <pivotField showAll="0"/>
    <pivotField showAll="0"/>
    <pivotField dataField="1" showAll="0"/>
    <pivotField showAll="0"/>
  </pivotFields>
  <rowFields count="1">
    <field x="0"/>
  </rowFields>
  <rowItems count="8">
    <i>
      <x v="40"/>
    </i>
    <i>
      <x v="44"/>
    </i>
    <i>
      <x v="52"/>
    </i>
    <i>
      <x v="57"/>
    </i>
    <i>
      <x v="65"/>
    </i>
    <i>
      <x v="68"/>
    </i>
    <i>
      <x v="87"/>
    </i>
    <i t="grand">
      <x/>
    </i>
  </rowItems>
  <colItems count="1">
    <i/>
  </colItems>
  <dataFields count="1">
    <dataField name="Sum of Ratingd" fld="7"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521E6E-4492-4BF0-99B4-2E7068107BC5}"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9">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numFmtId="9" showAll="0"/>
    <pivotField showAll="0"/>
    <pivotField showAll="0"/>
    <pivotField dataField="1" showAll="0"/>
    <pivotField axis="axisPage" multipleItemSelectionAllowed="1" showAll="0">
      <items count="5">
        <item x="1"/>
        <item x="0"/>
        <item h="1" x="2"/>
        <item x="3"/>
        <item t="default"/>
      </items>
    </pivotField>
  </pivotFields>
  <rowFields count="1">
    <field x="0"/>
  </rowFields>
  <rowItems count="6">
    <i>
      <x v="30"/>
    </i>
    <i>
      <x v="35"/>
    </i>
    <i>
      <x v="41"/>
    </i>
    <i>
      <x v="58"/>
    </i>
    <i>
      <x v="104"/>
    </i>
    <i t="grand">
      <x/>
    </i>
  </rowItems>
  <colItems count="1">
    <i/>
  </colItems>
  <pageFields count="1">
    <pageField fld="8" hier="-1"/>
  </pageFields>
  <dataFields count="1">
    <dataField name="Sum of Ratingd" fld="7" baseField="0" baseItem="0"/>
  </dataFields>
  <pivotTableStyleInfo name="PivotStyleLight16" showRowHeaders="1" showColHeaders="1" showRowStripes="0" showColStripes="0" showLastColumn="1"/>
  <filters count="1">
    <filter fld="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99C521-64BA-4FAC-AF9B-E617822ADDC4}"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9">
    <pivotField axis="axisRow" showAll="0" measureFilter="1" sortType="ascending">
      <items count="110">
        <item x="70"/>
        <item x="3"/>
        <item x="69"/>
        <item x="85"/>
        <item x="107"/>
        <item x="92"/>
        <item x="87"/>
        <item x="63"/>
        <item x="105"/>
        <item x="54"/>
        <item x="104"/>
        <item x="43"/>
        <item x="89"/>
        <item x="37"/>
        <item x="88"/>
        <item x="26"/>
        <item x="93"/>
        <item x="2"/>
        <item x="4"/>
        <item x="51"/>
        <item x="50"/>
        <item x="16"/>
        <item x="84"/>
        <item x="82"/>
        <item x="59"/>
        <item x="52"/>
        <item x="29"/>
        <item x="86"/>
        <item x="14"/>
        <item x="41"/>
        <item x="95"/>
        <item x="1"/>
        <item x="77"/>
        <item x="18"/>
        <item x="102"/>
        <item x="22"/>
        <item x="32"/>
        <item x="39"/>
        <item x="8"/>
        <item x="13"/>
        <item x="17"/>
        <item x="24"/>
        <item x="68"/>
        <item x="98"/>
        <item x="62"/>
        <item x="81"/>
        <item x="10"/>
        <item x="23"/>
        <item x="30"/>
        <item x="25"/>
        <item x="72"/>
        <item x="35"/>
        <item x="7"/>
        <item x="53"/>
        <item x="75"/>
        <item x="48"/>
        <item x="36"/>
        <item x="55"/>
        <item x="44"/>
        <item x="103"/>
        <item x="83"/>
        <item x="46"/>
        <item x="49"/>
        <item x="108"/>
        <item x="78"/>
        <item x="42"/>
        <item x="96"/>
        <item x="64"/>
        <item x="15"/>
        <item x="56"/>
        <item x="67"/>
        <item x="99"/>
        <item x="97"/>
        <item x="71"/>
        <item x="76"/>
        <item x="45"/>
        <item x="90"/>
        <item x="106"/>
        <item x="60"/>
        <item x="79"/>
        <item x="33"/>
        <item x="34"/>
        <item x="28"/>
        <item x="58"/>
        <item x="21"/>
        <item x="40"/>
        <item x="12"/>
        <item x="94"/>
        <item x="20"/>
        <item x="74"/>
        <item x="19"/>
        <item x="65"/>
        <item x="66"/>
        <item x="73"/>
        <item x="47"/>
        <item x="91"/>
        <item x="100"/>
        <item x="5"/>
        <item x="80"/>
        <item x="101"/>
        <item x="6"/>
        <item x="9"/>
        <item x="57"/>
        <item x="61"/>
        <item x="31"/>
        <item x="27"/>
        <item x="0"/>
        <item x="11"/>
        <item x="38"/>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dataField="1"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pivotField multipleItemSelectionAllowed="1" showAll="0">
      <items count="25">
        <item x="18"/>
        <item x="0"/>
        <item x="11"/>
        <item x="4"/>
        <item x="9"/>
        <item x="3"/>
        <item x="10"/>
        <item x="20"/>
        <item x="7"/>
        <item x="13"/>
        <item x="1"/>
        <item x="5"/>
        <item x="22"/>
        <item x="23"/>
        <item x="16"/>
        <item x="2"/>
        <item x="17"/>
        <item x="19"/>
        <item x="8"/>
        <item x="12"/>
        <item x="15"/>
        <item x="6"/>
        <item x="21"/>
        <item x="14"/>
        <item t="default"/>
      </items>
    </pivotField>
    <pivotField showAll="0">
      <items count="24">
        <item h="1" x="22"/>
        <item h="1" x="15"/>
        <item h="1" x="19"/>
        <item h="1" x="20"/>
        <item h="1" x="13"/>
        <item h="1" x="21"/>
        <item h="1" x="17"/>
        <item h="1" x="16"/>
        <item h="1" x="18"/>
        <item h="1" x="14"/>
        <item h="1" x="9"/>
        <item h="1" x="6"/>
        <item h="1" x="5"/>
        <item h="1" x="1"/>
        <item h="1" x="7"/>
        <item h="1" x="12"/>
        <item h="1" x="11"/>
        <item h="1" x="0"/>
        <item h="1" x="2"/>
        <item h="1" x="3"/>
        <item h="1" x="4"/>
        <item h="1" x="8"/>
        <item x="10"/>
        <item t="default"/>
      </items>
    </pivotField>
    <pivotField showAll="0"/>
  </pivotFields>
  <rowFields count="1">
    <field x="0"/>
  </rowFields>
  <rowItems count="11">
    <i>
      <x v="48"/>
    </i>
    <i>
      <x v="44"/>
    </i>
    <i>
      <x v="88"/>
    </i>
    <i>
      <x v="56"/>
    </i>
    <i>
      <x v="24"/>
    </i>
    <i>
      <x v="41"/>
    </i>
    <i>
      <x v="55"/>
    </i>
    <i>
      <x v="78"/>
    </i>
    <i>
      <x v="38"/>
    </i>
    <i>
      <x v="77"/>
    </i>
    <i t="grand">
      <x/>
    </i>
  </rowItems>
  <colItems count="1">
    <i/>
  </colItems>
  <dataFields count="1">
    <dataField name="Discount Percentage" fld="4" subtotal="average" baseField="0" baseItem="20" numFmtId="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D2EE00-59C0-4519-9ACD-52788939C2CC}"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26" firstHeaderRow="1" firstDataRow="1" firstDataCol="1"/>
  <pivotFields count="9">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numFmtId="9" showAll="0"/>
    <pivotField showAll="0">
      <items count="4">
        <item x="1"/>
        <item x="2"/>
        <item x="0"/>
        <item t="default"/>
      </items>
    </pivotField>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axis="axisRow" showAll="0">
      <items count="24">
        <item x="22"/>
        <item x="15"/>
        <item x="19"/>
        <item x="20"/>
        <item x="13"/>
        <item x="21"/>
        <item x="17"/>
        <item x="16"/>
        <item x="18"/>
        <item x="14"/>
        <item x="9"/>
        <item x="6"/>
        <item x="5"/>
        <item x="1"/>
        <item x="7"/>
        <item x="12"/>
        <item x="11"/>
        <item x="0"/>
        <item x="2"/>
        <item x="3"/>
        <item x="4"/>
        <item x="8"/>
        <item h="1" x="10"/>
        <item t="default"/>
      </items>
    </pivotField>
    <pivotField showAll="0">
      <items count="5">
        <item x="1"/>
        <item x="0"/>
        <item h="1" x="2"/>
        <item x="3"/>
        <item t="default"/>
      </items>
    </pivotField>
  </pivotFields>
  <rowFields count="1">
    <field x="7"/>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 Reviews" fld="6" baseField="7"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1" xr10:uid="{FD5FB8A5-DD48-486A-89DA-911D705F9A86}" sourceName="Review">
  <pivotTables>
    <pivotTable tabId="7" name="PivotTable10"/>
  </pivotTables>
  <data>
    <tabular pivotCacheId="956329141" sortOrder="descending">
      <items count="24">
        <i x="14" s="1"/>
        <i x="21" s="1"/>
        <i x="6" s="1"/>
        <i x="15" s="1"/>
        <i x="12" s="1"/>
        <i x="8" s="1"/>
        <i x="19" s="1"/>
        <i x="17" s="1"/>
        <i x="2" s="1"/>
        <i x="16" s="1"/>
        <i x="23" s="1"/>
        <i x="22" s="1"/>
        <i x="5" s="1"/>
        <i x="1" s="1"/>
        <i x="13" s="1"/>
        <i x="7" s="1"/>
        <i x="20" s="1"/>
        <i x="10" s="1"/>
        <i x="3" s="1"/>
        <i x="9" s="1"/>
        <i x="4" s="1"/>
        <i x="11" s="1"/>
        <i x="0"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Category" xr10:uid="{32C531B9-A15D-4808-848C-43D6D39480DA}" sourceName="Discount Category">
  <pivotTables>
    <pivotTable tabId="4" name="PivotTable7"/>
    <pivotTable tabId="10" name="PivotTable13"/>
    <pivotTable tabId="2" name="PivotTable1"/>
    <pivotTable tabId="2" name="PivotTable2"/>
    <pivotTable tabId="11" name="PivotTable14"/>
    <pivotTable tabId="12" name="PivotTable15"/>
  </pivotTables>
  <data>
    <tabular pivotCacheId="43777537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AA21FF7A-B4FA-44E7-885B-4E989C5DD0F7}" sourceName="Review">
  <pivotTables>
    <pivotTable tabId="4" name="PivotTable7"/>
    <pivotTable tabId="10" name="PivotTable13"/>
    <pivotTable tabId="2" name="PivotTable1"/>
    <pivotTable tabId="2" name="PivotTable2"/>
    <pivotTable tabId="11" name="PivotTable14"/>
    <pivotTable tabId="12" name="PivotTable15"/>
  </pivotTables>
  <data>
    <tabular pivotCacheId="437775371">
      <items count="24">
        <i x="18" s="1"/>
        <i x="0" s="1"/>
        <i x="11" s="1"/>
        <i x="4" s="1"/>
        <i x="9" s="1"/>
        <i x="3" s="1"/>
        <i x="10" s="1"/>
        <i x="20" s="1"/>
        <i x="7" s="1"/>
        <i x="13" s="1"/>
        <i x="1" s="1"/>
        <i x="5" s="1"/>
        <i x="22" s="1"/>
        <i x="23" s="1"/>
        <i x="16" s="1"/>
        <i x="2" s="1"/>
        <i x="17" s="1"/>
        <i x="19" s="1"/>
        <i x="8" s="1"/>
        <i x="12" s="1"/>
        <i x="15" s="1"/>
        <i x="6" s="1"/>
        <i x="21" s="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ategory" xr10:uid="{DCFE46F5-ED52-4A59-9403-9FB5C738D3EA}" sourceName="Rating Category">
  <pivotTables>
    <pivotTable tabId="4" name="PivotTable7"/>
    <pivotTable tabId="10" name="PivotTable13"/>
    <pivotTable tabId="2" name="PivotTable1"/>
    <pivotTable tabId="2" name="PivotTable2"/>
    <pivotTable tabId="11" name="PivotTable14"/>
    <pivotTable tabId="12" name="PivotTable15"/>
  </pivotTables>
  <data>
    <tabular pivotCacheId="437775371">
      <items count="4">
        <i x="1" s="1"/>
        <i x="0" s="1"/>
        <i x="2"/>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F626693-BA14-4BB0-8CB4-8B711F725182}" sourceName="Product">
  <pivotTables>
    <pivotTable tabId="12" name="PivotTable15"/>
    <pivotTable tabId="10" name="PivotTable13"/>
    <pivotTable tabId="2" name="PivotTable1"/>
    <pivotTable tabId="2" name="PivotTable2"/>
    <pivotTable tabId="4" name="PivotTable7"/>
    <pivotTable tabId="11" name="PivotTable14"/>
  </pivotTables>
  <data>
    <tabular pivotCacheId="437775371">
      <items count="109">
        <i x="38" s="1"/>
        <i x="11" s="1"/>
        <i x="0" s="1"/>
        <i x="27" s="1"/>
        <i x="31" s="1"/>
        <i x="61" s="1"/>
        <i x="9" s="1"/>
        <i x="6" s="1"/>
        <i x="5" s="1"/>
        <i x="66" s="1"/>
        <i x="65" s="1"/>
        <i x="19" s="1"/>
        <i x="20" s="1"/>
        <i x="12" s="1"/>
        <i x="58" s="1"/>
        <i x="28" s="1"/>
        <i x="34" s="1"/>
        <i x="33" s="1"/>
        <i x="60" s="1"/>
        <i x="71" s="1"/>
        <i x="67" s="1"/>
        <i x="15" s="1"/>
        <i x="64" s="1"/>
        <i x="78" s="1"/>
        <i x="36" s="1"/>
        <i x="7" s="1"/>
        <i x="35" s="1"/>
        <i x="72" s="1"/>
        <i x="25" s="1"/>
        <i x="30" s="1"/>
        <i x="23" s="1"/>
        <i x="10" s="1"/>
        <i x="81" s="1"/>
        <i x="62" s="1"/>
        <i x="98" s="1"/>
        <i x="68" s="1"/>
        <i x="24" s="1"/>
        <i x="17" s="1"/>
        <i x="13" s="1"/>
        <i x="8" s="1"/>
        <i x="32" s="1"/>
        <i x="22" s="1"/>
        <i x="18" s="1"/>
        <i x="77" s="1"/>
        <i x="1" s="1"/>
        <i x="14" s="1"/>
        <i x="59" s="1"/>
        <i x="16" s="1"/>
        <i x="4" s="1"/>
        <i x="2" s="1"/>
        <i x="26" s="1"/>
        <i x="37" s="1"/>
        <i x="63" s="1"/>
        <i x="107" s="1"/>
        <i x="69" s="1"/>
        <i x="3" s="1"/>
        <i x="70" s="1"/>
        <i x="57" s="1" nd="1"/>
        <i x="101" s="1" nd="1"/>
        <i x="80" s="1" nd="1"/>
        <i x="100" s="1" nd="1"/>
        <i x="91" s="1" nd="1"/>
        <i x="47" s="1" nd="1"/>
        <i x="73" s="1" nd="1"/>
        <i x="74" s="1" nd="1"/>
        <i x="94" s="1" nd="1"/>
        <i x="40" s="1" nd="1"/>
        <i x="21" s="1" nd="1"/>
        <i x="79" s="1" nd="1"/>
        <i x="106" s="1" nd="1"/>
        <i x="90" s="1" nd="1"/>
        <i x="45" s="1" nd="1"/>
        <i x="76" s="1" nd="1"/>
        <i x="97" s="1" nd="1"/>
        <i x="99" s="1" nd="1"/>
        <i x="56" s="1" nd="1"/>
        <i x="96" s="1" nd="1"/>
        <i x="42" s="1" nd="1"/>
        <i x="108" s="1" nd="1"/>
        <i x="49" s="1" nd="1"/>
        <i x="46" s="1" nd="1"/>
        <i x="83" s="1" nd="1"/>
        <i x="103" s="1" nd="1"/>
        <i x="44" s="1" nd="1"/>
        <i x="55" s="1" nd="1"/>
        <i x="48" s="1" nd="1"/>
        <i x="75" s="1" nd="1"/>
        <i x="53" s="1" nd="1"/>
        <i x="39" s="1" nd="1"/>
        <i x="102" s="1" nd="1"/>
        <i x="95" s="1" nd="1"/>
        <i x="41" s="1" nd="1"/>
        <i x="86" s="1" nd="1"/>
        <i x="29" s="1" nd="1"/>
        <i x="52" s="1" nd="1"/>
        <i x="82" s="1" nd="1"/>
        <i x="84" s="1" nd="1"/>
        <i x="50" s="1" nd="1"/>
        <i x="51" s="1" nd="1"/>
        <i x="93" s="1" nd="1"/>
        <i x="88" s="1" nd="1"/>
        <i x="89" s="1" nd="1"/>
        <i x="43" s="1" nd="1"/>
        <i x="104" s="1" nd="1"/>
        <i x="54" s="1" nd="1"/>
        <i x="105" s="1" nd="1"/>
        <i x="87" s="1" nd="1"/>
        <i x="92" s="1" nd="1"/>
        <i x="8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777EBA3-C0B7-4B8B-9D98-69DA4435CC4F}" cache="Slicer_Product" caption="Product"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2" xr10:uid="{9AC66989-8962-4287-8E8A-B2962DE945A9}" cache="Slicer_Review1" caption="Review" startItem="17"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Category" xr10:uid="{50390D51-9D2F-4197-9DB3-E0DABBE7A7A1}" cache="Slicer_Discount_Category" caption="Discount Category" rowHeight="220133"/>
  <slicer name="Review" xr10:uid="{6A8C3CF5-A574-4E2B-801C-8DFE7EC43254}" cache="Slicer_Review" caption="Review" startItem="16" rowHeight="220133"/>
  <slicer name="Rating Category" xr10:uid="{4F9681F5-1559-49FA-8479-E381614729FB}" cache="Slicer_Rating_Category" caption="Rating Category" rowHeight="22013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Category 1" xr10:uid="{93A662F9-5B52-4E95-BA28-4F018C0E0B3A}" cache="Slicer_Discount_Category" caption="Discount Category" rowHeight="220133"/>
  <slicer name="Rating Category 1" xr10:uid="{3FF78E17-347D-46B2-A074-DFDA4B128FA3}" cache="Slicer_Rating_Category" caption="Rating Category" startItem="1" rowHeight="220133"/>
  <slicer name="Product 1" xr10:uid="{8130A41E-9DCF-4722-A490-01F93D90A69A}" cache="Slicer_Product" caption="Product" startItem="19" rowHeight="22013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6"/>
  <sheetViews>
    <sheetView workbookViewId="0">
      <selection sqref="A1:I113"/>
    </sheetView>
  </sheetViews>
  <sheetFormatPr defaultRowHeight="14" customHeight="1" x14ac:dyDescent="0.75"/>
  <cols>
    <col min="1" max="1" width="82.61328125"/>
    <col min="2" max="2" width="11.34375" style="4" bestFit="1" customWidth="1"/>
    <col min="3" max="3" width="7.73046875" style="4" bestFit="1" customWidth="1"/>
    <col min="4" max="4" width="15.61328125" style="4" bestFit="1" customWidth="1"/>
    <col min="5" max="5" width="7.8828125"/>
    <col min="6" max="6" width="15.8046875" bestFit="1" customWidth="1"/>
    <col min="7" max="7" width="9.34375" bestFit="1" customWidth="1"/>
    <col min="8" max="8" width="7.265625" bestFit="1" customWidth="1"/>
    <col min="9" max="18" width="13.265625"/>
  </cols>
  <sheetData>
    <row r="1" spans="1:9" s="2" customFormat="1" ht="14" customHeight="1" x14ac:dyDescent="0.75">
      <c r="A1" s="2" t="s">
        <v>0</v>
      </c>
      <c r="B1" s="3" t="s">
        <v>1</v>
      </c>
      <c r="C1" s="3" t="s">
        <v>2</v>
      </c>
      <c r="D1" s="3" t="s">
        <v>118</v>
      </c>
      <c r="E1" s="2" t="s">
        <v>3</v>
      </c>
      <c r="F1" s="2" t="s">
        <v>119</v>
      </c>
      <c r="G1" s="2" t="s">
        <v>4</v>
      </c>
      <c r="H1" s="2" t="s">
        <v>5</v>
      </c>
      <c r="I1" s="2" t="s">
        <v>117</v>
      </c>
    </row>
    <row r="2" spans="1:9" ht="14" customHeight="1" x14ac:dyDescent="0.75">
      <c r="A2" t="s">
        <v>6</v>
      </c>
      <c r="B2" s="4">
        <v>950</v>
      </c>
      <c r="C2" s="4">
        <v>1525</v>
      </c>
      <c r="D2" s="4">
        <f>C2-B2</f>
        <v>575</v>
      </c>
      <c r="E2" s="1">
        <v>0.38</v>
      </c>
      <c r="F2" s="1" t="str">
        <f>IF(E2&gt;40%,"High Discount",IF(E2&gt;=20%, "Medium Discount","Low Discount"))</f>
        <v>Medium Discount</v>
      </c>
      <c r="G2">
        <v>2</v>
      </c>
      <c r="H2">
        <v>4.5</v>
      </c>
      <c r="I2" t="str">
        <f xml:space="preserve"> IF(H2= "Unrated","No Rating",IF(H2&gt;=4.5, "Excellent", IF(H2&gt;=3, "Average", "Poor")))</f>
        <v>Excellent</v>
      </c>
    </row>
    <row r="3" spans="1:9" ht="14" customHeight="1" x14ac:dyDescent="0.75">
      <c r="A3" t="s">
        <v>83</v>
      </c>
      <c r="B3" s="4">
        <v>527</v>
      </c>
      <c r="C3" s="4">
        <v>999</v>
      </c>
      <c r="D3" s="4">
        <f t="shared" ref="D3:D66" si="0">C3-B3</f>
        <v>472</v>
      </c>
      <c r="E3" s="1">
        <v>0.47</v>
      </c>
      <c r="F3" s="1" t="str">
        <f t="shared" ref="F3:F66" si="1">IF(E3&gt;40%,"High Discount",IF(E3&gt;=20%, "Medium Discount","Low Discount"))</f>
        <v>High Discount</v>
      </c>
      <c r="G3">
        <v>14</v>
      </c>
      <c r="H3">
        <v>4.0999999999999996</v>
      </c>
      <c r="I3" t="str">
        <f t="shared" ref="I3:I66" si="2" xml:space="preserve"> IF(H3= "Unrated","No Rating",IF(H3&gt;=4.5, "Excellent", IF(H3&gt;=3, "Average", "Poor")))</f>
        <v>Average</v>
      </c>
    </row>
    <row r="4" spans="1:9" ht="14" customHeight="1" x14ac:dyDescent="0.75">
      <c r="A4" t="s">
        <v>84</v>
      </c>
      <c r="B4" s="4">
        <v>2199</v>
      </c>
      <c r="C4" s="4">
        <v>2923</v>
      </c>
      <c r="D4" s="4">
        <f t="shared" si="0"/>
        <v>724</v>
      </c>
      <c r="E4" s="1">
        <v>0.25</v>
      </c>
      <c r="F4" s="1" t="str">
        <f t="shared" si="1"/>
        <v>Medium Discount</v>
      </c>
      <c r="G4">
        <v>24</v>
      </c>
      <c r="H4">
        <v>4.5999999999999996</v>
      </c>
      <c r="I4" t="str">
        <f t="shared" si="2"/>
        <v>Excellent</v>
      </c>
    </row>
    <row r="5" spans="1:9" ht="14" customHeight="1" x14ac:dyDescent="0.75">
      <c r="A5" t="s">
        <v>85</v>
      </c>
      <c r="B5" s="4">
        <v>1580</v>
      </c>
      <c r="C5" s="4">
        <v>2499</v>
      </c>
      <c r="D5" s="4">
        <f t="shared" si="0"/>
        <v>919</v>
      </c>
      <c r="E5" s="1">
        <v>0.37</v>
      </c>
      <c r="F5" s="1" t="str">
        <f t="shared" si="1"/>
        <v>Medium Discount</v>
      </c>
      <c r="G5">
        <v>7</v>
      </c>
      <c r="H5">
        <v>4.7</v>
      </c>
      <c r="I5" t="str">
        <f t="shared" si="2"/>
        <v>Excellent</v>
      </c>
    </row>
    <row r="6" spans="1:9" ht="14" customHeight="1" x14ac:dyDescent="0.75">
      <c r="A6" t="s">
        <v>86</v>
      </c>
      <c r="B6" s="4">
        <v>1740</v>
      </c>
      <c r="C6" s="4">
        <v>2356</v>
      </c>
      <c r="D6" s="4">
        <f t="shared" si="0"/>
        <v>616</v>
      </c>
      <c r="E6" s="1">
        <v>0.26</v>
      </c>
      <c r="F6" s="1" t="str">
        <f t="shared" si="1"/>
        <v>Medium Discount</v>
      </c>
      <c r="G6">
        <v>5</v>
      </c>
      <c r="H6">
        <v>4.8</v>
      </c>
      <c r="I6" t="str">
        <f t="shared" si="2"/>
        <v>Excellent</v>
      </c>
    </row>
    <row r="7" spans="1:9" ht="14" customHeight="1" x14ac:dyDescent="0.75">
      <c r="A7" t="s">
        <v>7</v>
      </c>
      <c r="B7" s="4">
        <v>2999</v>
      </c>
      <c r="C7" s="4">
        <v>3290</v>
      </c>
      <c r="D7" s="4">
        <f t="shared" si="0"/>
        <v>291</v>
      </c>
      <c r="E7" s="1">
        <v>0.09</v>
      </c>
      <c r="F7" s="1" t="str">
        <f t="shared" si="1"/>
        <v>Low Discount</v>
      </c>
      <c r="G7">
        <v>15</v>
      </c>
      <c r="H7">
        <v>4</v>
      </c>
      <c r="I7" t="str">
        <f t="shared" si="2"/>
        <v>Average</v>
      </c>
    </row>
    <row r="8" spans="1:9" ht="14" customHeight="1" x14ac:dyDescent="0.75">
      <c r="A8" t="s">
        <v>8</v>
      </c>
      <c r="B8" s="4">
        <v>2319</v>
      </c>
      <c r="C8" s="4">
        <v>3032</v>
      </c>
      <c r="D8" s="4">
        <f t="shared" si="0"/>
        <v>713</v>
      </c>
      <c r="E8" s="1">
        <v>0.24</v>
      </c>
      <c r="F8" s="1" t="str">
        <f t="shared" si="1"/>
        <v>Medium Discount</v>
      </c>
      <c r="G8">
        <v>55</v>
      </c>
      <c r="H8">
        <v>4.5999999999999996</v>
      </c>
      <c r="I8" t="str">
        <f t="shared" si="2"/>
        <v>Excellent</v>
      </c>
    </row>
    <row r="9" spans="1:9" ht="14" customHeight="1" x14ac:dyDescent="0.75">
      <c r="A9" t="s">
        <v>9</v>
      </c>
      <c r="B9" s="4">
        <v>988</v>
      </c>
      <c r="C9" s="4">
        <v>1580</v>
      </c>
      <c r="D9" s="4">
        <f t="shared" si="0"/>
        <v>592</v>
      </c>
      <c r="E9" s="1">
        <v>0.37</v>
      </c>
      <c r="F9" s="1" t="str">
        <f t="shared" si="1"/>
        <v>Medium Discount</v>
      </c>
      <c r="G9">
        <v>2</v>
      </c>
      <c r="H9">
        <v>4</v>
      </c>
      <c r="I9" t="str">
        <f t="shared" si="2"/>
        <v>Average</v>
      </c>
    </row>
    <row r="10" spans="1:9" ht="14" customHeight="1" x14ac:dyDescent="0.75">
      <c r="A10" t="s">
        <v>10</v>
      </c>
      <c r="B10" s="4">
        <v>1274</v>
      </c>
      <c r="C10" s="4">
        <v>2800</v>
      </c>
      <c r="D10" s="4">
        <f t="shared" si="0"/>
        <v>1526</v>
      </c>
      <c r="E10" s="1">
        <v>0.55000000000000004</v>
      </c>
      <c r="F10" s="1" t="str">
        <f t="shared" si="1"/>
        <v>High Discount</v>
      </c>
      <c r="G10">
        <v>5</v>
      </c>
      <c r="H10">
        <v>4.8</v>
      </c>
      <c r="I10" t="str">
        <f t="shared" si="2"/>
        <v>Excellent</v>
      </c>
    </row>
    <row r="11" spans="1:9" ht="14" customHeight="1" x14ac:dyDescent="0.75">
      <c r="A11" t="s">
        <v>11</v>
      </c>
      <c r="B11" s="4">
        <v>1600</v>
      </c>
      <c r="C11" s="4">
        <v>2929</v>
      </c>
      <c r="D11" s="4">
        <f t="shared" si="0"/>
        <v>1329</v>
      </c>
      <c r="E11" s="1">
        <v>0.45</v>
      </c>
      <c r="F11" s="1" t="str">
        <f t="shared" si="1"/>
        <v>High Discount</v>
      </c>
      <c r="G11">
        <v>5</v>
      </c>
      <c r="H11">
        <v>3.8</v>
      </c>
      <c r="I11" t="str">
        <f t="shared" si="2"/>
        <v>Average</v>
      </c>
    </row>
    <row r="12" spans="1:9" ht="14" customHeight="1" x14ac:dyDescent="0.75">
      <c r="A12" t="s">
        <v>12</v>
      </c>
      <c r="B12" s="4">
        <v>799</v>
      </c>
      <c r="C12" s="4">
        <v>999</v>
      </c>
      <c r="D12" s="4">
        <f t="shared" si="0"/>
        <v>200</v>
      </c>
      <c r="E12" s="1">
        <v>0.2</v>
      </c>
      <c r="F12" s="1" t="str">
        <f t="shared" si="1"/>
        <v>Medium Discount</v>
      </c>
      <c r="G12">
        <v>12</v>
      </c>
      <c r="H12">
        <v>4.0999999999999996</v>
      </c>
      <c r="I12" t="str">
        <f t="shared" si="2"/>
        <v>Average</v>
      </c>
    </row>
    <row r="13" spans="1:9" ht="14" customHeight="1" x14ac:dyDescent="0.75">
      <c r="A13" t="s">
        <v>13</v>
      </c>
      <c r="B13" s="4">
        <v>990</v>
      </c>
      <c r="C13" s="4">
        <v>1500</v>
      </c>
      <c r="D13" s="4">
        <f t="shared" si="0"/>
        <v>510</v>
      </c>
      <c r="E13" s="1">
        <v>0.34</v>
      </c>
      <c r="F13" s="1" t="str">
        <f t="shared" si="1"/>
        <v>Medium Discount</v>
      </c>
      <c r="G13">
        <v>39</v>
      </c>
      <c r="H13">
        <v>4.7</v>
      </c>
      <c r="I13" t="str">
        <f t="shared" si="2"/>
        <v>Excellent</v>
      </c>
    </row>
    <row r="14" spans="1:9" ht="14" customHeight="1" x14ac:dyDescent="0.75">
      <c r="A14" t="s">
        <v>14</v>
      </c>
      <c r="B14" s="4">
        <v>552</v>
      </c>
      <c r="C14" s="4">
        <v>1035</v>
      </c>
      <c r="D14" s="4">
        <f t="shared" si="0"/>
        <v>483</v>
      </c>
      <c r="E14" s="1">
        <v>0.47</v>
      </c>
      <c r="F14" s="1" t="str">
        <f t="shared" si="1"/>
        <v>High Discount</v>
      </c>
      <c r="G14">
        <v>12</v>
      </c>
      <c r="H14">
        <v>4.8</v>
      </c>
      <c r="I14" t="str">
        <f t="shared" si="2"/>
        <v>Excellent</v>
      </c>
    </row>
    <row r="15" spans="1:9" ht="14" customHeight="1" x14ac:dyDescent="0.75">
      <c r="A15" t="s">
        <v>15</v>
      </c>
      <c r="B15" s="4">
        <v>501</v>
      </c>
      <c r="C15" s="4">
        <v>860</v>
      </c>
      <c r="D15" s="4">
        <f t="shared" si="0"/>
        <v>359</v>
      </c>
      <c r="E15" s="1">
        <v>0.42</v>
      </c>
      <c r="F15" s="1" t="str">
        <f t="shared" si="1"/>
        <v>High Discount</v>
      </c>
      <c r="G15">
        <v>6</v>
      </c>
      <c r="H15">
        <v>4.5</v>
      </c>
      <c r="I15" t="str">
        <f t="shared" si="2"/>
        <v>Excellent</v>
      </c>
    </row>
    <row r="16" spans="1:9" ht="14" customHeight="1" x14ac:dyDescent="0.75">
      <c r="A16" t="s">
        <v>16</v>
      </c>
      <c r="B16" s="4">
        <v>1680</v>
      </c>
      <c r="C16" s="4">
        <v>2499</v>
      </c>
      <c r="D16" s="4">
        <f t="shared" si="0"/>
        <v>819</v>
      </c>
      <c r="E16" s="1">
        <v>0.33</v>
      </c>
      <c r="F16" s="1" t="str">
        <f t="shared" si="1"/>
        <v>Medium Discount</v>
      </c>
      <c r="G16">
        <v>9</v>
      </c>
      <c r="H16">
        <v>4.2</v>
      </c>
      <c r="I16" t="str">
        <f t="shared" si="2"/>
        <v>Average</v>
      </c>
    </row>
    <row r="17" spans="1:9" ht="14" customHeight="1" x14ac:dyDescent="0.75">
      <c r="A17" t="s">
        <v>87</v>
      </c>
      <c r="B17" s="4">
        <v>332</v>
      </c>
      <c r="C17" s="4">
        <v>684</v>
      </c>
      <c r="D17" s="4">
        <f t="shared" si="0"/>
        <v>352</v>
      </c>
      <c r="E17" s="1">
        <v>0.51</v>
      </c>
      <c r="F17" s="1" t="str">
        <f t="shared" si="1"/>
        <v>High Discount</v>
      </c>
      <c r="G17">
        <v>2</v>
      </c>
      <c r="H17">
        <v>5</v>
      </c>
      <c r="I17" t="str">
        <f t="shared" si="2"/>
        <v>Excellent</v>
      </c>
    </row>
    <row r="18" spans="1:9" ht="14" customHeight="1" x14ac:dyDescent="0.75">
      <c r="A18" t="s">
        <v>17</v>
      </c>
      <c r="B18" s="4">
        <v>195</v>
      </c>
      <c r="C18" s="4">
        <v>360</v>
      </c>
      <c r="D18" s="4">
        <f t="shared" si="0"/>
        <v>165</v>
      </c>
      <c r="E18" s="1">
        <v>0.46</v>
      </c>
      <c r="F18" s="1" t="str">
        <f t="shared" si="1"/>
        <v>High Discount</v>
      </c>
      <c r="G18">
        <v>2</v>
      </c>
      <c r="H18">
        <v>5</v>
      </c>
      <c r="I18" t="str">
        <f t="shared" si="2"/>
        <v>Excellent</v>
      </c>
    </row>
    <row r="19" spans="1:9" ht="14" customHeight="1" x14ac:dyDescent="0.75">
      <c r="A19" t="s">
        <v>88</v>
      </c>
      <c r="B19" s="4">
        <v>2025</v>
      </c>
      <c r="C19" s="4">
        <v>3971</v>
      </c>
      <c r="D19" s="4">
        <f t="shared" si="0"/>
        <v>1946</v>
      </c>
      <c r="E19" s="1">
        <v>0.49</v>
      </c>
      <c r="F19" s="1" t="str">
        <f t="shared" si="1"/>
        <v>High Discount</v>
      </c>
      <c r="G19">
        <v>3</v>
      </c>
      <c r="H19">
        <v>5</v>
      </c>
      <c r="I19" t="str">
        <f t="shared" si="2"/>
        <v>Excellent</v>
      </c>
    </row>
    <row r="20" spans="1:9" ht="14" customHeight="1" x14ac:dyDescent="0.75">
      <c r="A20" t="s">
        <v>18</v>
      </c>
      <c r="B20" s="4">
        <v>2999</v>
      </c>
      <c r="C20" s="4">
        <v>3699</v>
      </c>
      <c r="D20" s="4">
        <f t="shared" si="0"/>
        <v>700</v>
      </c>
      <c r="E20" s="1">
        <v>0.19</v>
      </c>
      <c r="F20" s="1" t="str">
        <f t="shared" si="1"/>
        <v>Low Discount</v>
      </c>
      <c r="G20">
        <v>5</v>
      </c>
      <c r="H20">
        <v>4.5999999999999996</v>
      </c>
      <c r="I20" t="str">
        <f t="shared" si="2"/>
        <v>Excellent</v>
      </c>
    </row>
    <row r="21" spans="1:9" ht="14" customHeight="1" x14ac:dyDescent="0.75">
      <c r="A21" t="s">
        <v>19</v>
      </c>
      <c r="B21" s="4">
        <v>998</v>
      </c>
      <c r="C21" s="4">
        <v>1966</v>
      </c>
      <c r="D21" s="4">
        <f t="shared" si="0"/>
        <v>968</v>
      </c>
      <c r="E21" s="1">
        <v>0.49</v>
      </c>
      <c r="F21" s="1" t="str">
        <f t="shared" si="1"/>
        <v>High Discount</v>
      </c>
      <c r="G21">
        <v>44</v>
      </c>
      <c r="H21">
        <v>4.5999999999999996</v>
      </c>
      <c r="I21" t="str">
        <f t="shared" si="2"/>
        <v>Excellent</v>
      </c>
    </row>
    <row r="22" spans="1:9" ht="14" customHeight="1" x14ac:dyDescent="0.75">
      <c r="A22" t="s">
        <v>20</v>
      </c>
      <c r="B22" s="4">
        <v>38</v>
      </c>
      <c r="C22" s="4">
        <v>80</v>
      </c>
      <c r="D22" s="4">
        <f t="shared" si="0"/>
        <v>42</v>
      </c>
      <c r="E22" s="1">
        <v>0.53</v>
      </c>
      <c r="F22" s="1" t="str">
        <f t="shared" si="1"/>
        <v>High Discount</v>
      </c>
      <c r="G22">
        <v>13</v>
      </c>
      <c r="H22">
        <v>3.3</v>
      </c>
      <c r="I22" t="str">
        <f t="shared" si="2"/>
        <v>Average</v>
      </c>
    </row>
    <row r="23" spans="1:9" ht="14" customHeight="1" x14ac:dyDescent="0.75">
      <c r="A23" t="s">
        <v>21</v>
      </c>
      <c r="B23" s="4">
        <v>1860</v>
      </c>
      <c r="C23" s="4">
        <v>3220</v>
      </c>
      <c r="D23" s="4">
        <f t="shared" si="0"/>
        <v>1360</v>
      </c>
      <c r="E23" s="1">
        <v>0.42</v>
      </c>
      <c r="F23" s="1" t="str">
        <f t="shared" si="1"/>
        <v>High Discount</v>
      </c>
      <c r="G23" t="s">
        <v>82</v>
      </c>
      <c r="H23" t="s">
        <v>116</v>
      </c>
      <c r="I23" t="str">
        <f t="shared" si="2"/>
        <v>No Rating</v>
      </c>
    </row>
    <row r="24" spans="1:9" ht="14" customHeight="1" x14ac:dyDescent="0.75">
      <c r="A24" t="s">
        <v>89</v>
      </c>
      <c r="B24" s="4">
        <v>880</v>
      </c>
      <c r="C24" s="4">
        <v>1350</v>
      </c>
      <c r="D24" s="4">
        <f t="shared" si="0"/>
        <v>470</v>
      </c>
      <c r="E24" s="1">
        <v>0.35</v>
      </c>
      <c r="F24" s="1" t="str">
        <f t="shared" si="1"/>
        <v>Medium Discount</v>
      </c>
      <c r="G24">
        <v>6</v>
      </c>
      <c r="H24">
        <v>4</v>
      </c>
      <c r="I24" t="str">
        <f t="shared" si="2"/>
        <v>Average</v>
      </c>
    </row>
    <row r="25" spans="1:9" ht="14" customHeight="1" x14ac:dyDescent="0.75">
      <c r="A25" t="s">
        <v>22</v>
      </c>
      <c r="B25" s="4">
        <v>1650</v>
      </c>
      <c r="C25" s="4">
        <v>2150</v>
      </c>
      <c r="D25" s="4">
        <f t="shared" si="0"/>
        <v>500</v>
      </c>
      <c r="E25" s="1">
        <v>0.23</v>
      </c>
      <c r="F25" s="1" t="str">
        <f t="shared" si="1"/>
        <v>Medium Discount</v>
      </c>
      <c r="G25">
        <v>14</v>
      </c>
      <c r="H25">
        <v>4.4000000000000004</v>
      </c>
      <c r="I25" t="str">
        <f t="shared" si="2"/>
        <v>Average</v>
      </c>
    </row>
    <row r="26" spans="1:9" ht="14" customHeight="1" x14ac:dyDescent="0.75">
      <c r="A26" t="s">
        <v>23</v>
      </c>
      <c r="B26" s="4">
        <v>2048</v>
      </c>
      <c r="C26" s="4">
        <v>4500</v>
      </c>
      <c r="D26" s="4">
        <f t="shared" si="0"/>
        <v>2452</v>
      </c>
      <c r="E26" s="1">
        <v>0.54</v>
      </c>
      <c r="F26" s="1" t="str">
        <f t="shared" si="1"/>
        <v>High Discount</v>
      </c>
      <c r="G26">
        <v>7</v>
      </c>
      <c r="H26">
        <v>4.3</v>
      </c>
      <c r="I26" t="str">
        <f t="shared" si="2"/>
        <v>Average</v>
      </c>
    </row>
    <row r="27" spans="1:9" ht="14" customHeight="1" x14ac:dyDescent="0.75">
      <c r="A27" t="s">
        <v>24</v>
      </c>
      <c r="B27" s="4">
        <v>420</v>
      </c>
      <c r="C27" s="4">
        <v>647</v>
      </c>
      <c r="D27" s="4">
        <f t="shared" si="0"/>
        <v>227</v>
      </c>
      <c r="E27" s="1">
        <v>0.35</v>
      </c>
      <c r="F27" s="1" t="str">
        <f t="shared" si="1"/>
        <v>Medium Discount</v>
      </c>
      <c r="G27">
        <v>49</v>
      </c>
      <c r="H27">
        <v>4.5999999999999996</v>
      </c>
      <c r="I27" t="str">
        <f t="shared" si="2"/>
        <v>Excellent</v>
      </c>
    </row>
    <row r="28" spans="1:9" ht="14" customHeight="1" x14ac:dyDescent="0.75">
      <c r="A28" t="s">
        <v>25</v>
      </c>
      <c r="B28" s="4">
        <v>2880</v>
      </c>
      <c r="C28" s="4">
        <v>3520</v>
      </c>
      <c r="D28" s="4">
        <f t="shared" si="0"/>
        <v>640</v>
      </c>
      <c r="E28" s="1">
        <v>0.18</v>
      </c>
      <c r="F28" s="1" t="str">
        <f t="shared" si="1"/>
        <v>Low Discount</v>
      </c>
      <c r="G28">
        <v>12</v>
      </c>
      <c r="H28">
        <v>3.8</v>
      </c>
      <c r="I28" t="str">
        <f t="shared" si="2"/>
        <v>Average</v>
      </c>
    </row>
    <row r="29" spans="1:9" ht="14" customHeight="1" x14ac:dyDescent="0.75">
      <c r="A29" t="s">
        <v>26</v>
      </c>
      <c r="B29" s="4">
        <v>1350</v>
      </c>
      <c r="C29" s="4">
        <v>1990</v>
      </c>
      <c r="D29" s="4">
        <f t="shared" si="0"/>
        <v>640</v>
      </c>
      <c r="E29" s="1">
        <v>0.32</v>
      </c>
      <c r="F29" s="1" t="str">
        <f t="shared" si="1"/>
        <v>Medium Discount</v>
      </c>
      <c r="G29">
        <v>13</v>
      </c>
      <c r="H29">
        <v>3.8</v>
      </c>
      <c r="I29" t="str">
        <f t="shared" si="2"/>
        <v>Average</v>
      </c>
    </row>
    <row r="30" spans="1:9" ht="14" customHeight="1" x14ac:dyDescent="0.75">
      <c r="A30" t="s">
        <v>27</v>
      </c>
      <c r="B30" s="4">
        <v>1758</v>
      </c>
      <c r="C30" s="4">
        <v>2499</v>
      </c>
      <c r="D30" s="4">
        <f t="shared" si="0"/>
        <v>741</v>
      </c>
      <c r="E30" s="1">
        <v>0.3</v>
      </c>
      <c r="F30" s="1" t="str">
        <f t="shared" si="1"/>
        <v>Medium Discount</v>
      </c>
      <c r="G30">
        <v>20</v>
      </c>
      <c r="H30">
        <v>4.0999999999999996</v>
      </c>
      <c r="I30" t="str">
        <f t="shared" si="2"/>
        <v>Average</v>
      </c>
    </row>
    <row r="31" spans="1:9" ht="14" customHeight="1" x14ac:dyDescent="0.75">
      <c r="A31" t="s">
        <v>90</v>
      </c>
      <c r="B31" s="4">
        <v>2200</v>
      </c>
      <c r="C31" s="4">
        <v>4080</v>
      </c>
      <c r="D31" s="4">
        <f t="shared" si="0"/>
        <v>1880</v>
      </c>
      <c r="E31" s="1">
        <v>0.46</v>
      </c>
      <c r="F31" s="1" t="str">
        <f t="shared" si="1"/>
        <v>High Discount</v>
      </c>
      <c r="G31" t="s">
        <v>82</v>
      </c>
      <c r="H31" t="s">
        <v>116</v>
      </c>
      <c r="I31" t="str">
        <f t="shared" si="2"/>
        <v>No Rating</v>
      </c>
    </row>
    <row r="32" spans="1:9" ht="13.3" x14ac:dyDescent="0.75">
      <c r="A32" t="s">
        <v>91</v>
      </c>
      <c r="B32" s="4">
        <v>185</v>
      </c>
      <c r="C32" s="4">
        <v>382</v>
      </c>
      <c r="D32" s="4">
        <f t="shared" si="0"/>
        <v>197</v>
      </c>
      <c r="E32" s="1">
        <v>0.52</v>
      </c>
      <c r="F32" s="1" t="str">
        <f t="shared" si="1"/>
        <v>High Discount</v>
      </c>
      <c r="G32">
        <v>9</v>
      </c>
      <c r="H32">
        <v>4.3</v>
      </c>
      <c r="I32" t="str">
        <f t="shared" si="2"/>
        <v>Average</v>
      </c>
    </row>
    <row r="33" spans="1:9" ht="13.3" x14ac:dyDescent="0.75">
      <c r="A33" t="s">
        <v>28</v>
      </c>
      <c r="B33" s="4">
        <v>980</v>
      </c>
      <c r="C33" s="4">
        <v>1490</v>
      </c>
      <c r="D33" s="4">
        <f t="shared" si="0"/>
        <v>510</v>
      </c>
      <c r="E33" s="1">
        <v>0.34</v>
      </c>
      <c r="F33" s="1" t="str">
        <f t="shared" si="1"/>
        <v>Medium Discount</v>
      </c>
      <c r="G33">
        <v>12</v>
      </c>
      <c r="H33">
        <v>4.7</v>
      </c>
      <c r="I33" t="str">
        <f t="shared" si="2"/>
        <v>Excellent</v>
      </c>
    </row>
    <row r="34" spans="1:9" ht="13.3" x14ac:dyDescent="0.75">
      <c r="A34" t="s">
        <v>92</v>
      </c>
      <c r="B34" s="4">
        <v>1820</v>
      </c>
      <c r="C34" s="4">
        <v>3490</v>
      </c>
      <c r="D34" s="4">
        <f t="shared" si="0"/>
        <v>1670</v>
      </c>
      <c r="E34" s="1">
        <v>0.48</v>
      </c>
      <c r="F34" s="1" t="str">
        <f t="shared" si="1"/>
        <v>High Discount</v>
      </c>
      <c r="G34">
        <v>9</v>
      </c>
      <c r="H34">
        <v>4.3</v>
      </c>
      <c r="I34" t="str">
        <f t="shared" si="2"/>
        <v>Average</v>
      </c>
    </row>
    <row r="35" spans="1:9" ht="13.3" x14ac:dyDescent="0.75">
      <c r="A35" t="s">
        <v>93</v>
      </c>
      <c r="B35" s="4">
        <v>1940</v>
      </c>
      <c r="C35" s="4">
        <v>2650</v>
      </c>
      <c r="D35" s="4">
        <f t="shared" si="0"/>
        <v>710</v>
      </c>
      <c r="E35" s="1">
        <v>0.27</v>
      </c>
      <c r="F35" s="1" t="str">
        <f t="shared" si="1"/>
        <v>Medium Discount</v>
      </c>
      <c r="G35">
        <v>20</v>
      </c>
      <c r="H35">
        <v>4.7</v>
      </c>
      <c r="I35" t="str">
        <f t="shared" si="2"/>
        <v>Excellent</v>
      </c>
    </row>
    <row r="36" spans="1:9" ht="13.3" x14ac:dyDescent="0.75">
      <c r="A36" t="s">
        <v>94</v>
      </c>
      <c r="B36" s="4">
        <v>1980</v>
      </c>
      <c r="C36" s="4">
        <v>2699</v>
      </c>
      <c r="D36" s="4">
        <f t="shared" si="0"/>
        <v>719</v>
      </c>
      <c r="E36" s="1">
        <v>0.27</v>
      </c>
      <c r="F36" s="1" t="str">
        <f t="shared" si="1"/>
        <v>Medium Discount</v>
      </c>
      <c r="G36">
        <v>32</v>
      </c>
      <c r="H36">
        <v>4.5</v>
      </c>
      <c r="I36" t="str">
        <f t="shared" si="2"/>
        <v>Excellent</v>
      </c>
    </row>
    <row r="37" spans="1:9" ht="13.3" x14ac:dyDescent="0.75">
      <c r="A37" t="s">
        <v>29</v>
      </c>
      <c r="B37" s="4">
        <v>1620</v>
      </c>
      <c r="C37" s="4">
        <v>2690</v>
      </c>
      <c r="D37" s="4">
        <f t="shared" si="0"/>
        <v>1070</v>
      </c>
      <c r="E37" s="1">
        <v>0.4</v>
      </c>
      <c r="F37" s="1" t="str">
        <f t="shared" si="1"/>
        <v>Medium Discount</v>
      </c>
      <c r="G37">
        <v>1</v>
      </c>
      <c r="H37">
        <v>5</v>
      </c>
      <c r="I37" t="str">
        <f t="shared" si="2"/>
        <v>Excellent</v>
      </c>
    </row>
    <row r="38" spans="1:9" ht="13.3" x14ac:dyDescent="0.75">
      <c r="A38" t="s">
        <v>30</v>
      </c>
      <c r="B38" s="4">
        <v>171</v>
      </c>
      <c r="C38" s="4">
        <v>360</v>
      </c>
      <c r="D38" s="4">
        <f t="shared" si="0"/>
        <v>189</v>
      </c>
      <c r="E38" s="1">
        <v>0.53</v>
      </c>
      <c r="F38" s="1" t="str">
        <f t="shared" si="1"/>
        <v>High Discount</v>
      </c>
      <c r="G38">
        <v>2</v>
      </c>
      <c r="H38">
        <v>5</v>
      </c>
      <c r="I38" t="str">
        <f t="shared" si="2"/>
        <v>Excellent</v>
      </c>
    </row>
    <row r="39" spans="1:9" ht="13.3" x14ac:dyDescent="0.75">
      <c r="A39" t="s">
        <v>95</v>
      </c>
      <c r="B39" s="4">
        <v>389</v>
      </c>
      <c r="C39" s="4">
        <v>656</v>
      </c>
      <c r="D39" s="4">
        <f t="shared" si="0"/>
        <v>267</v>
      </c>
      <c r="E39" s="1">
        <v>0.41</v>
      </c>
      <c r="F39" s="1" t="str">
        <f t="shared" si="1"/>
        <v>High Discount</v>
      </c>
      <c r="G39">
        <v>36</v>
      </c>
      <c r="H39">
        <v>4.3</v>
      </c>
      <c r="I39" t="str">
        <f t="shared" si="2"/>
        <v>Average</v>
      </c>
    </row>
    <row r="40" spans="1:9" ht="13.3" x14ac:dyDescent="0.75">
      <c r="A40" t="s">
        <v>96</v>
      </c>
      <c r="B40" s="4">
        <v>1800</v>
      </c>
      <c r="C40" s="4">
        <v>2700</v>
      </c>
      <c r="D40" s="4">
        <f t="shared" si="0"/>
        <v>900</v>
      </c>
      <c r="E40" s="1">
        <v>0.38</v>
      </c>
      <c r="F40" s="1" t="str">
        <f t="shared" si="1"/>
        <v>Medium Discount</v>
      </c>
      <c r="G40">
        <v>2</v>
      </c>
      <c r="H40">
        <v>4.5</v>
      </c>
      <c r="I40" t="str">
        <f t="shared" si="2"/>
        <v>Excellent</v>
      </c>
    </row>
    <row r="41" spans="1:9" ht="13.3" x14ac:dyDescent="0.75">
      <c r="A41" t="s">
        <v>97</v>
      </c>
      <c r="B41" s="4">
        <v>2750</v>
      </c>
      <c r="C41" s="4">
        <v>4471</v>
      </c>
      <c r="D41" s="4">
        <f t="shared" si="0"/>
        <v>1721</v>
      </c>
      <c r="E41" s="1">
        <v>0.38</v>
      </c>
      <c r="F41" s="1" t="str">
        <f t="shared" si="1"/>
        <v>Medium Discount</v>
      </c>
      <c r="G41" t="s">
        <v>82</v>
      </c>
      <c r="H41" t="s">
        <v>116</v>
      </c>
      <c r="I41" t="str">
        <f t="shared" si="2"/>
        <v>No Rating</v>
      </c>
    </row>
    <row r="42" spans="1:9" ht="13.3" x14ac:dyDescent="0.75">
      <c r="A42" t="s">
        <v>98</v>
      </c>
      <c r="B42" s="4">
        <v>475</v>
      </c>
      <c r="C42" s="4">
        <v>931</v>
      </c>
      <c r="D42" s="4">
        <f t="shared" si="0"/>
        <v>456</v>
      </c>
      <c r="E42" s="1">
        <v>0.49</v>
      </c>
      <c r="F42" s="1" t="str">
        <f t="shared" si="1"/>
        <v>High Discount</v>
      </c>
      <c r="G42" t="s">
        <v>82</v>
      </c>
      <c r="H42" t="s">
        <v>116</v>
      </c>
      <c r="I42" t="str">
        <f t="shared" si="2"/>
        <v>No Rating</v>
      </c>
    </row>
    <row r="43" spans="1:9" ht="13.3" x14ac:dyDescent="0.75">
      <c r="A43" t="s">
        <v>99</v>
      </c>
      <c r="B43" s="4">
        <v>238</v>
      </c>
      <c r="C43" s="4">
        <v>476</v>
      </c>
      <c r="D43" s="4">
        <f t="shared" si="0"/>
        <v>238</v>
      </c>
      <c r="E43" s="1">
        <v>0.5</v>
      </c>
      <c r="F43" s="1" t="str">
        <f t="shared" si="1"/>
        <v>High Discount</v>
      </c>
      <c r="G43" t="s">
        <v>82</v>
      </c>
      <c r="H43" t="s">
        <v>116</v>
      </c>
      <c r="I43" t="str">
        <f t="shared" si="2"/>
        <v>No Rating</v>
      </c>
    </row>
    <row r="44" spans="1:9" ht="13.3" x14ac:dyDescent="0.75">
      <c r="A44" t="s">
        <v>31</v>
      </c>
      <c r="B44" s="4">
        <v>610</v>
      </c>
      <c r="C44" s="4">
        <v>1060</v>
      </c>
      <c r="D44" s="4">
        <f t="shared" si="0"/>
        <v>450</v>
      </c>
      <c r="E44" s="1">
        <v>0.42</v>
      </c>
      <c r="F44" s="1" t="str">
        <f t="shared" si="1"/>
        <v>High Discount</v>
      </c>
      <c r="G44" t="s">
        <v>82</v>
      </c>
      <c r="H44" t="s">
        <v>116</v>
      </c>
      <c r="I44" t="str">
        <f t="shared" si="2"/>
        <v>No Rating</v>
      </c>
    </row>
    <row r="45" spans="1:9" ht="13.3" x14ac:dyDescent="0.75">
      <c r="A45" t="s">
        <v>32</v>
      </c>
      <c r="B45" s="4">
        <v>2132</v>
      </c>
      <c r="C45" s="4">
        <v>2169</v>
      </c>
      <c r="D45" s="4">
        <f t="shared" si="0"/>
        <v>37</v>
      </c>
      <c r="E45" s="1">
        <v>0.02</v>
      </c>
      <c r="F45" s="1" t="str">
        <f t="shared" si="1"/>
        <v>Low Discount</v>
      </c>
      <c r="G45" t="s">
        <v>82</v>
      </c>
      <c r="H45" t="s">
        <v>116</v>
      </c>
      <c r="I45" t="str">
        <f t="shared" si="2"/>
        <v>No Rating</v>
      </c>
    </row>
    <row r="46" spans="1:9" ht="13.3" x14ac:dyDescent="0.75">
      <c r="A46" t="s">
        <v>33</v>
      </c>
      <c r="B46" s="4">
        <v>999</v>
      </c>
      <c r="C46" s="4">
        <v>2000</v>
      </c>
      <c r="D46" s="4">
        <f t="shared" si="0"/>
        <v>1001</v>
      </c>
      <c r="E46" s="1">
        <v>0.5</v>
      </c>
      <c r="F46" s="1" t="str">
        <f t="shared" si="1"/>
        <v>High Discount</v>
      </c>
      <c r="G46" t="s">
        <v>82</v>
      </c>
      <c r="H46" t="s">
        <v>116</v>
      </c>
      <c r="I46" t="str">
        <f t="shared" si="2"/>
        <v>No Rating</v>
      </c>
    </row>
    <row r="47" spans="1:9" ht="13.3" x14ac:dyDescent="0.75">
      <c r="A47" t="s">
        <v>100</v>
      </c>
      <c r="B47" s="4">
        <v>1190</v>
      </c>
      <c r="C47" s="4">
        <v>1785</v>
      </c>
      <c r="D47" s="4">
        <f t="shared" si="0"/>
        <v>595</v>
      </c>
      <c r="E47" s="1">
        <v>0.33</v>
      </c>
      <c r="F47" s="1" t="str">
        <f t="shared" si="1"/>
        <v>Medium Discount</v>
      </c>
      <c r="G47" t="s">
        <v>82</v>
      </c>
      <c r="H47" t="s">
        <v>116</v>
      </c>
      <c r="I47" t="str">
        <f t="shared" si="2"/>
        <v>No Rating</v>
      </c>
    </row>
    <row r="48" spans="1:9" ht="13.3" x14ac:dyDescent="0.75">
      <c r="A48" t="s">
        <v>34</v>
      </c>
      <c r="B48" s="4">
        <v>671</v>
      </c>
      <c r="C48" s="4">
        <v>1316</v>
      </c>
      <c r="D48" s="4">
        <f t="shared" si="0"/>
        <v>645</v>
      </c>
      <c r="E48" s="1">
        <v>0.49</v>
      </c>
      <c r="F48" s="1" t="str">
        <f t="shared" si="1"/>
        <v>High Discount</v>
      </c>
      <c r="G48" t="s">
        <v>82</v>
      </c>
      <c r="H48" t="s">
        <v>116</v>
      </c>
      <c r="I48" t="str">
        <f t="shared" si="2"/>
        <v>No Rating</v>
      </c>
    </row>
    <row r="49" spans="1:9" ht="13.3" x14ac:dyDescent="0.75">
      <c r="A49" t="s">
        <v>35</v>
      </c>
      <c r="B49" s="4">
        <v>1200</v>
      </c>
      <c r="C49" s="4">
        <v>1950</v>
      </c>
      <c r="D49" s="4">
        <f t="shared" si="0"/>
        <v>750</v>
      </c>
      <c r="E49" s="1">
        <v>0.38</v>
      </c>
      <c r="F49" s="1" t="str">
        <f t="shared" si="1"/>
        <v>Medium Discount</v>
      </c>
      <c r="G49" t="s">
        <v>82</v>
      </c>
      <c r="H49" t="s">
        <v>116</v>
      </c>
      <c r="I49" t="str">
        <f t="shared" si="2"/>
        <v>No Rating</v>
      </c>
    </row>
    <row r="50" spans="1:9" ht="13.3" x14ac:dyDescent="0.75">
      <c r="A50" t="s">
        <v>36</v>
      </c>
      <c r="B50" s="4">
        <v>199</v>
      </c>
      <c r="C50" s="4">
        <v>504</v>
      </c>
      <c r="D50" s="4">
        <f t="shared" si="0"/>
        <v>305</v>
      </c>
      <c r="E50" s="1">
        <v>0.61</v>
      </c>
      <c r="F50" s="1" t="str">
        <f t="shared" si="1"/>
        <v>High Discount</v>
      </c>
      <c r="G50" t="s">
        <v>82</v>
      </c>
      <c r="H50" t="s">
        <v>116</v>
      </c>
      <c r="I50" t="str">
        <f t="shared" si="2"/>
        <v>No Rating</v>
      </c>
    </row>
    <row r="51" spans="1:9" ht="13.3" x14ac:dyDescent="0.75">
      <c r="A51" t="s">
        <v>37</v>
      </c>
      <c r="B51" s="4">
        <v>299</v>
      </c>
      <c r="C51" s="4">
        <v>600</v>
      </c>
      <c r="D51" s="4">
        <f t="shared" si="0"/>
        <v>301</v>
      </c>
      <c r="E51" s="1">
        <v>0.5</v>
      </c>
      <c r="F51" s="1" t="str">
        <f t="shared" si="1"/>
        <v>High Discount</v>
      </c>
      <c r="G51" t="s">
        <v>82</v>
      </c>
      <c r="H51" t="s">
        <v>116</v>
      </c>
      <c r="I51" t="str">
        <f t="shared" si="2"/>
        <v>No Rating</v>
      </c>
    </row>
    <row r="52" spans="1:9" ht="13.3" x14ac:dyDescent="0.75">
      <c r="A52" t="s">
        <v>38</v>
      </c>
      <c r="B52" s="4">
        <v>1660</v>
      </c>
      <c r="C52" s="4">
        <v>1699</v>
      </c>
      <c r="D52" s="4">
        <f t="shared" si="0"/>
        <v>39</v>
      </c>
      <c r="E52" s="1">
        <v>0.02</v>
      </c>
      <c r="F52" s="1" t="str">
        <f t="shared" si="1"/>
        <v>Low Discount</v>
      </c>
      <c r="G52" t="s">
        <v>82</v>
      </c>
      <c r="H52" t="s">
        <v>116</v>
      </c>
      <c r="I52" t="str">
        <f t="shared" si="2"/>
        <v>No Rating</v>
      </c>
    </row>
    <row r="53" spans="1:9" ht="13.3" x14ac:dyDescent="0.75">
      <c r="A53" t="s">
        <v>39</v>
      </c>
      <c r="B53" s="4">
        <v>299</v>
      </c>
      <c r="C53" s="4">
        <v>384</v>
      </c>
      <c r="D53" s="4">
        <f t="shared" si="0"/>
        <v>85</v>
      </c>
      <c r="E53" s="1">
        <v>0.22</v>
      </c>
      <c r="F53" s="1" t="str">
        <f t="shared" si="1"/>
        <v>Medium Discount</v>
      </c>
      <c r="G53" t="s">
        <v>82</v>
      </c>
      <c r="H53" t="s">
        <v>116</v>
      </c>
      <c r="I53" t="str">
        <f t="shared" si="2"/>
        <v>No Rating</v>
      </c>
    </row>
    <row r="54" spans="1:9" ht="13.3" x14ac:dyDescent="0.75">
      <c r="A54" t="s">
        <v>101</v>
      </c>
      <c r="B54" s="4">
        <v>1459</v>
      </c>
      <c r="C54" s="4">
        <v>1499</v>
      </c>
      <c r="D54" s="4">
        <f t="shared" si="0"/>
        <v>40</v>
      </c>
      <c r="E54" s="1">
        <v>0.03</v>
      </c>
      <c r="F54" s="1" t="str">
        <f t="shared" si="1"/>
        <v>Low Discount</v>
      </c>
      <c r="G54" t="s">
        <v>82</v>
      </c>
      <c r="H54" t="s">
        <v>116</v>
      </c>
      <c r="I54" t="str">
        <f t="shared" si="2"/>
        <v>No Rating</v>
      </c>
    </row>
    <row r="55" spans="1:9" ht="13.3" x14ac:dyDescent="0.75">
      <c r="A55" t="s">
        <v>40</v>
      </c>
      <c r="B55" s="4">
        <v>799</v>
      </c>
      <c r="C55" s="4">
        <v>1343</v>
      </c>
      <c r="D55" s="4">
        <f t="shared" si="0"/>
        <v>544</v>
      </c>
      <c r="E55" s="1">
        <v>0.41</v>
      </c>
      <c r="F55" s="1" t="str">
        <f t="shared" si="1"/>
        <v>High Discount</v>
      </c>
      <c r="G55" t="s">
        <v>82</v>
      </c>
      <c r="H55" t="s">
        <v>116</v>
      </c>
      <c r="I55" t="str">
        <f t="shared" si="2"/>
        <v>No Rating</v>
      </c>
    </row>
    <row r="56" spans="1:9" ht="13.3" x14ac:dyDescent="0.75">
      <c r="A56" t="s">
        <v>41</v>
      </c>
      <c r="B56" s="4">
        <v>499</v>
      </c>
      <c r="C56" s="4">
        <v>900</v>
      </c>
      <c r="D56" s="4">
        <f t="shared" si="0"/>
        <v>401</v>
      </c>
      <c r="E56" s="1">
        <v>0.45</v>
      </c>
      <c r="F56" s="1" t="str">
        <f t="shared" si="1"/>
        <v>High Discount</v>
      </c>
      <c r="G56" t="s">
        <v>82</v>
      </c>
      <c r="H56" t="s">
        <v>116</v>
      </c>
      <c r="I56" t="str">
        <f t="shared" si="2"/>
        <v>No Rating</v>
      </c>
    </row>
    <row r="57" spans="1:9" ht="13.3" x14ac:dyDescent="0.75">
      <c r="A57" t="s">
        <v>42</v>
      </c>
      <c r="B57" s="4">
        <v>699</v>
      </c>
      <c r="C57" s="4">
        <v>1343</v>
      </c>
      <c r="D57" s="4">
        <f t="shared" si="0"/>
        <v>644</v>
      </c>
      <c r="E57" s="1">
        <v>0.48</v>
      </c>
      <c r="F57" s="1" t="str">
        <f t="shared" si="1"/>
        <v>High Discount</v>
      </c>
      <c r="G57" t="s">
        <v>82</v>
      </c>
      <c r="H57" t="s">
        <v>116</v>
      </c>
      <c r="I57" t="str">
        <f t="shared" si="2"/>
        <v>No Rating</v>
      </c>
    </row>
    <row r="58" spans="1:9" ht="13.3" x14ac:dyDescent="0.75">
      <c r="A58" t="s">
        <v>43</v>
      </c>
      <c r="B58" s="4">
        <v>799</v>
      </c>
      <c r="C58" s="4">
        <v>1567</v>
      </c>
      <c r="D58" s="4">
        <f t="shared" si="0"/>
        <v>768</v>
      </c>
      <c r="E58" s="1">
        <v>0.49</v>
      </c>
      <c r="F58" s="1" t="str">
        <f t="shared" si="1"/>
        <v>High Discount</v>
      </c>
      <c r="G58" t="s">
        <v>82</v>
      </c>
      <c r="H58" t="s">
        <v>116</v>
      </c>
      <c r="I58" t="str">
        <f t="shared" si="2"/>
        <v>No Rating</v>
      </c>
    </row>
    <row r="59" spans="1:9" ht="13.3" x14ac:dyDescent="0.75">
      <c r="A59" t="s">
        <v>102</v>
      </c>
      <c r="B59" s="4">
        <v>2799</v>
      </c>
      <c r="C59" s="4">
        <v>3810</v>
      </c>
      <c r="D59" s="4">
        <f t="shared" si="0"/>
        <v>1011</v>
      </c>
      <c r="E59" s="1">
        <v>0.27</v>
      </c>
      <c r="F59" s="1" t="str">
        <f t="shared" si="1"/>
        <v>Medium Discount</v>
      </c>
      <c r="G59" t="s">
        <v>82</v>
      </c>
      <c r="H59" t="s">
        <v>116</v>
      </c>
      <c r="I59" t="str">
        <f t="shared" si="2"/>
        <v>No Rating</v>
      </c>
    </row>
    <row r="60" spans="1:9" ht="13.3" x14ac:dyDescent="0.75">
      <c r="A60" t="s">
        <v>41</v>
      </c>
      <c r="B60" s="4">
        <v>399</v>
      </c>
      <c r="C60" s="4">
        <v>896</v>
      </c>
      <c r="D60" s="4">
        <f t="shared" si="0"/>
        <v>497</v>
      </c>
      <c r="E60" s="1">
        <v>0.55000000000000004</v>
      </c>
      <c r="F60" s="1" t="str">
        <f t="shared" si="1"/>
        <v>High Discount</v>
      </c>
      <c r="G60" t="s">
        <v>82</v>
      </c>
      <c r="H60" t="s">
        <v>116</v>
      </c>
      <c r="I60" t="str">
        <f t="shared" si="2"/>
        <v>No Rating</v>
      </c>
    </row>
    <row r="61" spans="1:9" ht="13.3" x14ac:dyDescent="0.75">
      <c r="A61" t="s">
        <v>44</v>
      </c>
      <c r="B61" s="4">
        <v>2170</v>
      </c>
      <c r="C61" s="4">
        <v>2500</v>
      </c>
      <c r="D61" s="4">
        <f t="shared" si="0"/>
        <v>330</v>
      </c>
      <c r="E61" s="1">
        <v>0.13</v>
      </c>
      <c r="F61" s="1" t="str">
        <f t="shared" si="1"/>
        <v>Low Discount</v>
      </c>
      <c r="G61">
        <v>6</v>
      </c>
      <c r="H61">
        <v>2.5</v>
      </c>
      <c r="I61" t="str">
        <f t="shared" si="2"/>
        <v>Poor</v>
      </c>
    </row>
    <row r="62" spans="1:9" ht="13.3" x14ac:dyDescent="0.75">
      <c r="A62" t="s">
        <v>45</v>
      </c>
      <c r="B62" s="4">
        <v>458</v>
      </c>
      <c r="C62" s="4">
        <v>986</v>
      </c>
      <c r="D62" s="4">
        <f t="shared" si="0"/>
        <v>528</v>
      </c>
      <c r="E62" s="1">
        <v>0.54</v>
      </c>
      <c r="F62" s="1" t="str">
        <f t="shared" si="1"/>
        <v>High Discount</v>
      </c>
      <c r="G62">
        <v>10</v>
      </c>
      <c r="H62">
        <v>3</v>
      </c>
      <c r="I62" t="str">
        <f t="shared" si="2"/>
        <v>Average</v>
      </c>
    </row>
    <row r="63" spans="1:9" ht="13.3" x14ac:dyDescent="0.75">
      <c r="A63" t="s">
        <v>103</v>
      </c>
      <c r="B63" s="4">
        <v>2115</v>
      </c>
      <c r="C63" s="4">
        <v>4700</v>
      </c>
      <c r="D63" s="4">
        <f t="shared" si="0"/>
        <v>2585</v>
      </c>
      <c r="E63" s="1">
        <v>0.55000000000000004</v>
      </c>
      <c r="F63" s="1" t="str">
        <f t="shared" si="1"/>
        <v>High Discount</v>
      </c>
      <c r="G63">
        <v>13</v>
      </c>
      <c r="H63">
        <v>2.1</v>
      </c>
      <c r="I63" t="str">
        <f t="shared" si="2"/>
        <v>Poor</v>
      </c>
    </row>
    <row r="64" spans="1:9" ht="13.3" x14ac:dyDescent="0.75">
      <c r="A64" t="s">
        <v>46</v>
      </c>
      <c r="B64" s="4">
        <v>445</v>
      </c>
      <c r="C64" s="4">
        <v>873</v>
      </c>
      <c r="D64" s="4">
        <f t="shared" si="0"/>
        <v>428</v>
      </c>
      <c r="E64" s="1">
        <v>0.49</v>
      </c>
      <c r="F64" s="1" t="str">
        <f t="shared" si="1"/>
        <v>High Discount</v>
      </c>
      <c r="G64">
        <v>69</v>
      </c>
      <c r="H64">
        <v>2.8</v>
      </c>
      <c r="I64" t="str">
        <f t="shared" si="2"/>
        <v>Poor</v>
      </c>
    </row>
    <row r="65" spans="1:9" ht="13.3" x14ac:dyDescent="0.75">
      <c r="A65" t="s">
        <v>47</v>
      </c>
      <c r="B65" s="4">
        <v>325</v>
      </c>
      <c r="C65" s="4">
        <v>680</v>
      </c>
      <c r="D65" s="4">
        <f t="shared" si="0"/>
        <v>355</v>
      </c>
      <c r="E65" s="1">
        <v>0.52</v>
      </c>
      <c r="F65" s="1" t="str">
        <f t="shared" si="1"/>
        <v>High Discount</v>
      </c>
      <c r="G65">
        <v>15</v>
      </c>
      <c r="H65">
        <v>2.7</v>
      </c>
      <c r="I65" t="str">
        <f t="shared" si="2"/>
        <v>Poor</v>
      </c>
    </row>
    <row r="66" spans="1:9" ht="13.3" x14ac:dyDescent="0.75">
      <c r="A66" t="s">
        <v>48</v>
      </c>
      <c r="B66" s="4">
        <v>1220</v>
      </c>
      <c r="C66" s="4">
        <v>1555</v>
      </c>
      <c r="D66" s="4">
        <f t="shared" si="0"/>
        <v>335</v>
      </c>
      <c r="E66" s="1">
        <v>0.22</v>
      </c>
      <c r="F66" s="1" t="str">
        <f t="shared" si="1"/>
        <v>Medium Discount</v>
      </c>
      <c r="G66">
        <v>16</v>
      </c>
      <c r="H66">
        <v>2.9</v>
      </c>
      <c r="I66" t="str">
        <f t="shared" si="2"/>
        <v>Poor</v>
      </c>
    </row>
    <row r="67" spans="1:9" ht="13.3" x14ac:dyDescent="0.75">
      <c r="A67" t="s">
        <v>49</v>
      </c>
      <c r="B67" s="4">
        <v>990</v>
      </c>
      <c r="C67" s="4">
        <v>1814</v>
      </c>
      <c r="D67" s="4">
        <f t="shared" ref="D67:D113" si="3">C67-B67</f>
        <v>824</v>
      </c>
      <c r="E67" s="1">
        <v>0.45</v>
      </c>
      <c r="F67" s="1" t="str">
        <f t="shared" ref="F67:F113" si="4">IF(E67&gt;40%,"High Discount",IF(E67&gt;=20%, "Medium Discount","Low Discount"))</f>
        <v>High Discount</v>
      </c>
      <c r="G67">
        <v>6</v>
      </c>
      <c r="H67">
        <v>2.2000000000000002</v>
      </c>
      <c r="I67" t="str">
        <f t="shared" ref="I67:I113" si="5" xml:space="preserve"> IF(H67= "Unrated","No Rating",IF(H67&gt;=4.5, "Excellent", IF(H67&gt;=3, "Average", "Poor")))</f>
        <v>Poor</v>
      </c>
    </row>
    <row r="68" spans="1:9" ht="13.3" x14ac:dyDescent="0.75">
      <c r="A68" t="s">
        <v>50</v>
      </c>
      <c r="B68" s="4">
        <v>1000</v>
      </c>
      <c r="C68" s="4">
        <v>2000</v>
      </c>
      <c r="D68" s="4">
        <f t="shared" si="3"/>
        <v>1000</v>
      </c>
      <c r="E68" s="1">
        <v>0.5</v>
      </c>
      <c r="F68" s="1" t="str">
        <f t="shared" si="4"/>
        <v>High Discount</v>
      </c>
      <c r="G68">
        <v>7</v>
      </c>
      <c r="H68">
        <v>2.2999999999999998</v>
      </c>
      <c r="I68" t="str">
        <f t="shared" si="5"/>
        <v>Poor</v>
      </c>
    </row>
    <row r="69" spans="1:9" ht="13.3" x14ac:dyDescent="0.75">
      <c r="A69" t="s">
        <v>104</v>
      </c>
      <c r="B69" s="4">
        <v>3750</v>
      </c>
      <c r="C69" s="4">
        <v>6143</v>
      </c>
      <c r="D69" s="4">
        <f t="shared" si="3"/>
        <v>2393</v>
      </c>
      <c r="E69" s="1">
        <v>0.39</v>
      </c>
      <c r="F69" s="1" t="str">
        <f t="shared" si="4"/>
        <v>Medium Discount</v>
      </c>
      <c r="G69">
        <v>5</v>
      </c>
      <c r="H69">
        <v>3</v>
      </c>
      <c r="I69" t="str">
        <f t="shared" si="5"/>
        <v>Average</v>
      </c>
    </row>
    <row r="70" spans="1:9" ht="13.3" x14ac:dyDescent="0.75">
      <c r="A70" t="s">
        <v>51</v>
      </c>
      <c r="B70" s="4">
        <v>382</v>
      </c>
      <c r="C70" s="4">
        <v>700</v>
      </c>
      <c r="D70" s="4">
        <f t="shared" si="3"/>
        <v>318</v>
      </c>
      <c r="E70" s="1">
        <v>0.45</v>
      </c>
      <c r="F70" s="1" t="str">
        <f t="shared" si="4"/>
        <v>High Discount</v>
      </c>
      <c r="G70">
        <v>17</v>
      </c>
      <c r="H70">
        <v>2.6</v>
      </c>
      <c r="I70" t="str">
        <f t="shared" si="5"/>
        <v>Poor</v>
      </c>
    </row>
    <row r="71" spans="1:9" ht="13.3" x14ac:dyDescent="0.75">
      <c r="A71" t="s">
        <v>52</v>
      </c>
      <c r="B71" s="4">
        <v>2300</v>
      </c>
      <c r="C71" s="4">
        <v>3240</v>
      </c>
      <c r="D71" s="4">
        <f t="shared" si="3"/>
        <v>940</v>
      </c>
      <c r="E71" s="1">
        <v>0.28999999999999998</v>
      </c>
      <c r="F71" s="1" t="str">
        <f t="shared" si="4"/>
        <v>Medium Discount</v>
      </c>
      <c r="G71">
        <v>5</v>
      </c>
      <c r="H71">
        <v>3</v>
      </c>
      <c r="I71" t="str">
        <f t="shared" si="5"/>
        <v>Average</v>
      </c>
    </row>
    <row r="72" spans="1:9" ht="13.3" x14ac:dyDescent="0.75">
      <c r="A72" t="s">
        <v>53</v>
      </c>
      <c r="B72" s="4">
        <v>345</v>
      </c>
      <c r="C72" s="4">
        <v>602</v>
      </c>
      <c r="D72" s="4">
        <f t="shared" si="3"/>
        <v>257</v>
      </c>
      <c r="E72" s="1">
        <v>0.43</v>
      </c>
      <c r="F72" s="1" t="str">
        <f t="shared" si="4"/>
        <v>High Discount</v>
      </c>
      <c r="G72">
        <v>6</v>
      </c>
      <c r="H72">
        <v>2.2999999999999998</v>
      </c>
      <c r="I72" t="str">
        <f t="shared" si="5"/>
        <v>Poor</v>
      </c>
    </row>
    <row r="73" spans="1:9" ht="13.3" x14ac:dyDescent="0.75">
      <c r="A73" t="s">
        <v>54</v>
      </c>
      <c r="B73" s="4">
        <v>509</v>
      </c>
      <c r="C73" s="4">
        <v>899</v>
      </c>
      <c r="D73" s="4">
        <f t="shared" si="3"/>
        <v>390</v>
      </c>
      <c r="E73" s="1">
        <v>0.43</v>
      </c>
      <c r="F73" s="1" t="str">
        <f t="shared" si="4"/>
        <v>High Discount</v>
      </c>
      <c r="G73">
        <v>5</v>
      </c>
      <c r="H73">
        <v>3</v>
      </c>
      <c r="I73" t="str">
        <f t="shared" si="5"/>
        <v>Average</v>
      </c>
    </row>
    <row r="74" spans="1:9" ht="13.3" x14ac:dyDescent="0.75">
      <c r="A74" t="s">
        <v>105</v>
      </c>
      <c r="B74" s="4">
        <v>968</v>
      </c>
      <c r="C74" s="4">
        <v>1814</v>
      </c>
      <c r="D74" s="4">
        <f t="shared" si="3"/>
        <v>846</v>
      </c>
      <c r="E74" s="1">
        <v>0.47</v>
      </c>
      <c r="F74" s="1" t="str">
        <f t="shared" si="4"/>
        <v>High Discount</v>
      </c>
      <c r="G74">
        <v>6</v>
      </c>
      <c r="H74">
        <v>2.2000000000000002</v>
      </c>
      <c r="I74" t="str">
        <f t="shared" si="5"/>
        <v>Poor</v>
      </c>
    </row>
    <row r="75" spans="1:9" ht="13.3" x14ac:dyDescent="0.75">
      <c r="A75" t="s">
        <v>106</v>
      </c>
      <c r="B75" s="4">
        <v>1570</v>
      </c>
      <c r="C75" s="4">
        <v>2988</v>
      </c>
      <c r="D75" s="4">
        <f t="shared" si="3"/>
        <v>1418</v>
      </c>
      <c r="E75" s="1">
        <v>0.47</v>
      </c>
      <c r="F75" s="1" t="str">
        <f t="shared" si="4"/>
        <v>High Discount</v>
      </c>
      <c r="G75">
        <v>7</v>
      </c>
      <c r="H75">
        <v>2.1</v>
      </c>
      <c r="I75" t="str">
        <f t="shared" si="5"/>
        <v>Poor</v>
      </c>
    </row>
    <row r="76" spans="1:9" ht="13.3" x14ac:dyDescent="0.75">
      <c r="A76" t="s">
        <v>55</v>
      </c>
      <c r="B76" s="4">
        <v>790</v>
      </c>
      <c r="C76" s="4">
        <v>1485</v>
      </c>
      <c r="D76" s="4">
        <f t="shared" si="3"/>
        <v>695</v>
      </c>
      <c r="E76" s="1">
        <v>0.47</v>
      </c>
      <c r="F76" s="1" t="str">
        <f t="shared" si="4"/>
        <v>High Discount</v>
      </c>
      <c r="G76" t="s">
        <v>82</v>
      </c>
      <c r="H76" t="s">
        <v>116</v>
      </c>
      <c r="I76" t="str">
        <f t="shared" si="5"/>
        <v>No Rating</v>
      </c>
    </row>
    <row r="77" spans="1:9" ht="13.3" x14ac:dyDescent="0.75">
      <c r="A77" t="s">
        <v>56</v>
      </c>
      <c r="B77" s="4">
        <v>690</v>
      </c>
      <c r="C77" s="4">
        <v>1200</v>
      </c>
      <c r="D77" s="4">
        <f t="shared" si="3"/>
        <v>510</v>
      </c>
      <c r="E77" s="1">
        <v>0.43</v>
      </c>
      <c r="F77" s="1" t="str">
        <f t="shared" si="4"/>
        <v>High Discount</v>
      </c>
      <c r="G77" t="s">
        <v>82</v>
      </c>
      <c r="H77" t="s">
        <v>116</v>
      </c>
      <c r="I77" t="str">
        <f t="shared" si="5"/>
        <v>No Rating</v>
      </c>
    </row>
    <row r="78" spans="1:9" ht="13.3" x14ac:dyDescent="0.75">
      <c r="A78" t="s">
        <v>57</v>
      </c>
      <c r="B78" s="4">
        <v>1732</v>
      </c>
      <c r="C78" s="4">
        <v>1799</v>
      </c>
      <c r="D78" s="4">
        <f t="shared" si="3"/>
        <v>67</v>
      </c>
      <c r="E78" s="1">
        <v>0.04</v>
      </c>
      <c r="F78" s="1" t="str">
        <f t="shared" si="4"/>
        <v>Low Discount</v>
      </c>
      <c r="G78" t="s">
        <v>82</v>
      </c>
      <c r="H78" t="s">
        <v>116</v>
      </c>
      <c r="I78" t="str">
        <f t="shared" si="5"/>
        <v>No Rating</v>
      </c>
    </row>
    <row r="79" spans="1:9" ht="13.3" x14ac:dyDescent="0.75">
      <c r="A79" t="s">
        <v>58</v>
      </c>
      <c r="B79" s="4">
        <v>230</v>
      </c>
      <c r="C79" s="4">
        <v>450</v>
      </c>
      <c r="D79" s="4">
        <f t="shared" si="3"/>
        <v>220</v>
      </c>
      <c r="E79" s="1">
        <v>0.49</v>
      </c>
      <c r="F79" s="1" t="str">
        <f t="shared" si="4"/>
        <v>High Discount</v>
      </c>
      <c r="G79" t="s">
        <v>82</v>
      </c>
      <c r="H79" t="s">
        <v>116</v>
      </c>
      <c r="I79" t="str">
        <f t="shared" si="5"/>
        <v>No Rating</v>
      </c>
    </row>
    <row r="80" spans="1:9" ht="13.3" x14ac:dyDescent="0.75">
      <c r="A80" t="s">
        <v>107</v>
      </c>
      <c r="B80" s="4">
        <v>1189</v>
      </c>
      <c r="C80" s="4">
        <v>2199</v>
      </c>
      <c r="D80" s="4">
        <f t="shared" si="3"/>
        <v>1010</v>
      </c>
      <c r="E80" s="1">
        <v>0.46</v>
      </c>
      <c r="F80" s="1" t="str">
        <f t="shared" si="4"/>
        <v>High Discount</v>
      </c>
      <c r="G80">
        <v>1</v>
      </c>
      <c r="H80">
        <v>3</v>
      </c>
      <c r="I80" t="str">
        <f t="shared" si="5"/>
        <v>Average</v>
      </c>
    </row>
    <row r="81" spans="1:9" ht="13.3" x14ac:dyDescent="0.75">
      <c r="A81" t="s">
        <v>108</v>
      </c>
      <c r="B81" s="4">
        <v>979</v>
      </c>
      <c r="C81" s="4">
        <v>1920</v>
      </c>
      <c r="D81" s="4">
        <f t="shared" si="3"/>
        <v>941</v>
      </c>
      <c r="E81" s="1">
        <v>0.49</v>
      </c>
      <c r="F81" s="1" t="str">
        <f t="shared" si="4"/>
        <v>High Discount</v>
      </c>
      <c r="G81">
        <v>1</v>
      </c>
      <c r="H81">
        <v>5</v>
      </c>
      <c r="I81" t="str">
        <f t="shared" si="5"/>
        <v>Excellent</v>
      </c>
    </row>
    <row r="82" spans="1:9" ht="13.3" x14ac:dyDescent="0.75">
      <c r="A82" t="s">
        <v>59</v>
      </c>
      <c r="B82" s="4">
        <v>1460</v>
      </c>
      <c r="C82" s="4">
        <v>2290</v>
      </c>
      <c r="D82" s="4">
        <f t="shared" si="3"/>
        <v>830</v>
      </c>
      <c r="E82" s="1">
        <v>0.36</v>
      </c>
      <c r="F82" s="1" t="str">
        <f t="shared" si="4"/>
        <v>Medium Discount</v>
      </c>
      <c r="G82" t="s">
        <v>82</v>
      </c>
      <c r="H82" t="s">
        <v>116</v>
      </c>
      <c r="I82" t="str">
        <f t="shared" si="5"/>
        <v>No Rating</v>
      </c>
    </row>
    <row r="83" spans="1:9" ht="13.3" x14ac:dyDescent="0.75">
      <c r="A83" t="s">
        <v>60</v>
      </c>
      <c r="B83" s="4">
        <v>1666</v>
      </c>
      <c r="C83" s="4">
        <v>1699</v>
      </c>
      <c r="D83" s="4">
        <f t="shared" si="3"/>
        <v>33</v>
      </c>
      <c r="E83" s="1">
        <v>0.02</v>
      </c>
      <c r="F83" s="1" t="str">
        <f t="shared" si="4"/>
        <v>Low Discount</v>
      </c>
      <c r="G83" t="s">
        <v>82</v>
      </c>
      <c r="H83" t="s">
        <v>116</v>
      </c>
      <c r="I83" t="str">
        <f t="shared" si="5"/>
        <v>No Rating</v>
      </c>
    </row>
    <row r="84" spans="1:9" ht="13.3" x14ac:dyDescent="0.75">
      <c r="A84" t="s">
        <v>61</v>
      </c>
      <c r="B84" s="4">
        <v>330</v>
      </c>
      <c r="C84" s="4">
        <v>647</v>
      </c>
      <c r="D84" s="4">
        <f t="shared" si="3"/>
        <v>317</v>
      </c>
      <c r="E84" s="1">
        <v>0.49</v>
      </c>
      <c r="F84" s="1" t="str">
        <f t="shared" si="4"/>
        <v>High Discount</v>
      </c>
      <c r="G84">
        <v>1</v>
      </c>
      <c r="H84">
        <v>4</v>
      </c>
      <c r="I84" t="str">
        <f t="shared" si="5"/>
        <v>Average</v>
      </c>
    </row>
    <row r="85" spans="1:9" ht="13.3" x14ac:dyDescent="0.75">
      <c r="A85" t="s">
        <v>36</v>
      </c>
      <c r="B85" s="4">
        <v>176</v>
      </c>
      <c r="C85" s="4">
        <v>345</v>
      </c>
      <c r="D85" s="4">
        <f t="shared" si="3"/>
        <v>169</v>
      </c>
      <c r="E85" s="1">
        <v>0.49</v>
      </c>
      <c r="F85" s="1" t="str">
        <f t="shared" si="4"/>
        <v>High Discount</v>
      </c>
      <c r="G85" t="s">
        <v>82</v>
      </c>
      <c r="H85" t="s">
        <v>116</v>
      </c>
      <c r="I85" t="str">
        <f t="shared" si="5"/>
        <v>No Rating</v>
      </c>
    </row>
    <row r="86" spans="1:9" ht="13.3" x14ac:dyDescent="0.75">
      <c r="A86" t="s">
        <v>62</v>
      </c>
      <c r="B86" s="4">
        <v>1466</v>
      </c>
      <c r="C86" s="4">
        <v>1699</v>
      </c>
      <c r="D86" s="4">
        <f t="shared" si="3"/>
        <v>233</v>
      </c>
      <c r="E86" s="1">
        <v>0.14000000000000001</v>
      </c>
      <c r="F86" s="1" t="str">
        <f t="shared" si="4"/>
        <v>Low Discount</v>
      </c>
      <c r="G86" t="s">
        <v>82</v>
      </c>
      <c r="H86" t="s">
        <v>116</v>
      </c>
      <c r="I86" t="str">
        <f t="shared" si="5"/>
        <v>No Rating</v>
      </c>
    </row>
    <row r="87" spans="1:9" ht="13.3" x14ac:dyDescent="0.75">
      <c r="A87" t="s">
        <v>63</v>
      </c>
      <c r="B87" s="4">
        <v>274</v>
      </c>
      <c r="C87" s="4">
        <v>537</v>
      </c>
      <c r="D87" s="4">
        <f t="shared" si="3"/>
        <v>263</v>
      </c>
      <c r="E87" s="1">
        <v>0.49</v>
      </c>
      <c r="F87" s="1" t="str">
        <f t="shared" si="4"/>
        <v>High Discount</v>
      </c>
      <c r="G87" t="s">
        <v>82</v>
      </c>
      <c r="H87" t="s">
        <v>116</v>
      </c>
      <c r="I87" t="str">
        <f t="shared" si="5"/>
        <v>No Rating</v>
      </c>
    </row>
    <row r="88" spans="1:9" ht="13.3" x14ac:dyDescent="0.75">
      <c r="A88" t="s">
        <v>109</v>
      </c>
      <c r="B88" s="4">
        <v>799</v>
      </c>
      <c r="C88" s="4">
        <v>900</v>
      </c>
      <c r="D88" s="4">
        <f t="shared" si="3"/>
        <v>101</v>
      </c>
      <c r="E88" s="1">
        <v>0.11</v>
      </c>
      <c r="F88" s="1" t="str">
        <f t="shared" si="4"/>
        <v>Low Discount</v>
      </c>
      <c r="G88" t="s">
        <v>82</v>
      </c>
      <c r="H88" t="s">
        <v>116</v>
      </c>
      <c r="I88" t="str">
        <f t="shared" si="5"/>
        <v>No Rating</v>
      </c>
    </row>
    <row r="89" spans="1:9" ht="13.3" x14ac:dyDescent="0.75">
      <c r="A89" t="s">
        <v>43</v>
      </c>
      <c r="B89" s="4">
        <v>657</v>
      </c>
      <c r="C89" s="4">
        <v>1288</v>
      </c>
      <c r="D89" s="4">
        <f t="shared" si="3"/>
        <v>631</v>
      </c>
      <c r="E89" s="1">
        <v>0.49</v>
      </c>
      <c r="F89" s="1" t="str">
        <f t="shared" si="4"/>
        <v>High Discount</v>
      </c>
      <c r="G89" t="s">
        <v>82</v>
      </c>
      <c r="H89" t="s">
        <v>116</v>
      </c>
      <c r="I89" t="str">
        <f t="shared" si="5"/>
        <v>No Rating</v>
      </c>
    </row>
    <row r="90" spans="1:9" ht="13.3" x14ac:dyDescent="0.75">
      <c r="A90" t="s">
        <v>110</v>
      </c>
      <c r="B90" s="4">
        <v>1468</v>
      </c>
      <c r="C90" s="4">
        <v>1699</v>
      </c>
      <c r="D90" s="4">
        <f t="shared" si="3"/>
        <v>231</v>
      </c>
      <c r="E90" s="1">
        <v>0.14000000000000001</v>
      </c>
      <c r="F90" s="1" t="str">
        <f t="shared" si="4"/>
        <v>Low Discount</v>
      </c>
      <c r="G90" t="s">
        <v>82</v>
      </c>
      <c r="H90" t="s">
        <v>116</v>
      </c>
      <c r="I90" t="str">
        <f t="shared" si="5"/>
        <v>No Rating</v>
      </c>
    </row>
    <row r="91" spans="1:9" ht="13.3" x14ac:dyDescent="0.75">
      <c r="A91" t="s">
        <v>64</v>
      </c>
      <c r="B91" s="4">
        <v>630</v>
      </c>
      <c r="C91" s="4">
        <v>1100</v>
      </c>
      <c r="D91" s="4">
        <f t="shared" si="3"/>
        <v>470</v>
      </c>
      <c r="E91" s="1">
        <v>0.43</v>
      </c>
      <c r="F91" s="1" t="str">
        <f t="shared" si="4"/>
        <v>High Discount</v>
      </c>
      <c r="G91" t="s">
        <v>82</v>
      </c>
      <c r="H91" t="s">
        <v>116</v>
      </c>
      <c r="I91" t="str">
        <f t="shared" si="5"/>
        <v>No Rating</v>
      </c>
    </row>
    <row r="92" spans="1:9" ht="13.3" x14ac:dyDescent="0.75">
      <c r="A92" t="s">
        <v>65</v>
      </c>
      <c r="B92" s="4">
        <v>850</v>
      </c>
      <c r="C92" s="4">
        <v>1700</v>
      </c>
      <c r="D92" s="4">
        <f t="shared" si="3"/>
        <v>850</v>
      </c>
      <c r="E92" s="1">
        <v>0.5</v>
      </c>
      <c r="F92" s="1" t="str">
        <f t="shared" si="4"/>
        <v>High Discount</v>
      </c>
      <c r="G92" t="s">
        <v>82</v>
      </c>
      <c r="H92" t="s">
        <v>116</v>
      </c>
      <c r="I92" t="str">
        <f t="shared" si="5"/>
        <v>No Rating</v>
      </c>
    </row>
    <row r="93" spans="1:9" ht="13.3" x14ac:dyDescent="0.75">
      <c r="A93" t="s">
        <v>66</v>
      </c>
      <c r="B93" s="4">
        <v>1300</v>
      </c>
      <c r="C93" s="4">
        <v>2500</v>
      </c>
      <c r="D93" s="4">
        <f t="shared" si="3"/>
        <v>1200</v>
      </c>
      <c r="E93" s="1">
        <v>0.48</v>
      </c>
      <c r="F93" s="1" t="str">
        <f t="shared" si="4"/>
        <v>High Discount</v>
      </c>
      <c r="G93" t="s">
        <v>82</v>
      </c>
      <c r="H93" t="s">
        <v>116</v>
      </c>
      <c r="I93" t="str">
        <f t="shared" si="5"/>
        <v>No Rating</v>
      </c>
    </row>
    <row r="94" spans="1:9" ht="13.3" x14ac:dyDescent="0.75">
      <c r="A94" t="s">
        <v>67</v>
      </c>
      <c r="B94" s="4">
        <v>105</v>
      </c>
      <c r="C94" s="4">
        <v>200</v>
      </c>
      <c r="D94" s="4">
        <f t="shared" si="3"/>
        <v>95</v>
      </c>
      <c r="E94" s="1">
        <v>0.48</v>
      </c>
      <c r="F94" s="1" t="str">
        <f t="shared" si="4"/>
        <v>High Discount</v>
      </c>
      <c r="G94" t="s">
        <v>82</v>
      </c>
      <c r="H94" t="s">
        <v>116</v>
      </c>
      <c r="I94" t="str">
        <f t="shared" si="5"/>
        <v>No Rating</v>
      </c>
    </row>
    <row r="95" spans="1:9" ht="13.3" x14ac:dyDescent="0.75">
      <c r="A95" t="s">
        <v>68</v>
      </c>
      <c r="B95" s="4">
        <v>899</v>
      </c>
      <c r="C95" s="4">
        <v>1699</v>
      </c>
      <c r="D95" s="4">
        <f t="shared" si="3"/>
        <v>800</v>
      </c>
      <c r="E95" s="1">
        <v>0.47</v>
      </c>
      <c r="F95" s="1" t="str">
        <f t="shared" si="4"/>
        <v>High Discount</v>
      </c>
      <c r="G95" t="s">
        <v>82</v>
      </c>
      <c r="H95" t="s">
        <v>116</v>
      </c>
      <c r="I95" t="str">
        <f t="shared" si="5"/>
        <v>No Rating</v>
      </c>
    </row>
    <row r="96" spans="1:9" ht="13.3" x14ac:dyDescent="0.75">
      <c r="A96" t="s">
        <v>111</v>
      </c>
      <c r="B96" s="4">
        <v>1200</v>
      </c>
      <c r="C96" s="4">
        <v>2400</v>
      </c>
      <c r="D96" s="4">
        <f t="shared" si="3"/>
        <v>1200</v>
      </c>
      <c r="E96" s="1">
        <v>0.5</v>
      </c>
      <c r="F96" s="1" t="str">
        <f t="shared" si="4"/>
        <v>High Discount</v>
      </c>
      <c r="G96" t="s">
        <v>82</v>
      </c>
      <c r="H96" t="s">
        <v>116</v>
      </c>
      <c r="I96" t="str">
        <f t="shared" si="5"/>
        <v>No Rating</v>
      </c>
    </row>
    <row r="97" spans="1:9" ht="13.3" x14ac:dyDescent="0.75">
      <c r="A97" t="s">
        <v>69</v>
      </c>
      <c r="B97" s="4">
        <v>1526</v>
      </c>
      <c r="C97" s="4">
        <v>1660</v>
      </c>
      <c r="D97" s="4">
        <f t="shared" si="3"/>
        <v>134</v>
      </c>
      <c r="E97" s="1">
        <v>0.08</v>
      </c>
      <c r="F97" s="1" t="str">
        <f t="shared" si="4"/>
        <v>Low Discount</v>
      </c>
      <c r="G97" t="s">
        <v>82</v>
      </c>
      <c r="H97" t="s">
        <v>116</v>
      </c>
      <c r="I97" t="str">
        <f t="shared" si="5"/>
        <v>No Rating</v>
      </c>
    </row>
    <row r="98" spans="1:9" ht="13.3" x14ac:dyDescent="0.75">
      <c r="A98" t="s">
        <v>70</v>
      </c>
      <c r="B98" s="4">
        <v>1462</v>
      </c>
      <c r="C98" s="4">
        <v>1499</v>
      </c>
      <c r="D98" s="4">
        <f t="shared" si="3"/>
        <v>37</v>
      </c>
      <c r="E98" s="1">
        <v>0.02</v>
      </c>
      <c r="F98" s="1" t="str">
        <f t="shared" si="4"/>
        <v>Low Discount</v>
      </c>
      <c r="G98" t="s">
        <v>82</v>
      </c>
      <c r="H98" t="s">
        <v>116</v>
      </c>
      <c r="I98" t="str">
        <f t="shared" si="5"/>
        <v>No Rating</v>
      </c>
    </row>
    <row r="99" spans="1:9" ht="13.3" x14ac:dyDescent="0.75">
      <c r="A99" t="s">
        <v>71</v>
      </c>
      <c r="B99" s="4">
        <v>248</v>
      </c>
      <c r="C99" s="4">
        <v>486</v>
      </c>
      <c r="D99" s="4">
        <f t="shared" si="3"/>
        <v>238</v>
      </c>
      <c r="E99" s="1">
        <v>0.49</v>
      </c>
      <c r="F99" s="1" t="str">
        <f t="shared" si="4"/>
        <v>High Discount</v>
      </c>
      <c r="G99" t="s">
        <v>82</v>
      </c>
      <c r="H99" t="s">
        <v>116</v>
      </c>
      <c r="I99" t="str">
        <f t="shared" si="5"/>
        <v>No Rating</v>
      </c>
    </row>
    <row r="100" spans="1:9" ht="13.3" x14ac:dyDescent="0.75">
      <c r="A100" t="s">
        <v>72</v>
      </c>
      <c r="B100" s="4">
        <v>3546</v>
      </c>
      <c r="C100" s="4">
        <v>3699</v>
      </c>
      <c r="D100" s="4">
        <f t="shared" si="3"/>
        <v>153</v>
      </c>
      <c r="E100" s="1">
        <v>0.04</v>
      </c>
      <c r="F100" s="1" t="str">
        <f t="shared" si="4"/>
        <v>Low Discount</v>
      </c>
      <c r="G100" t="s">
        <v>82</v>
      </c>
      <c r="H100" t="s">
        <v>116</v>
      </c>
      <c r="I100" t="str">
        <f t="shared" si="5"/>
        <v>No Rating</v>
      </c>
    </row>
    <row r="101" spans="1:9" ht="13.3" x14ac:dyDescent="0.75">
      <c r="A101" t="s">
        <v>73</v>
      </c>
      <c r="B101" s="4">
        <v>525</v>
      </c>
      <c r="C101" s="4">
        <v>1029</v>
      </c>
      <c r="D101" s="4">
        <f t="shared" si="3"/>
        <v>504</v>
      </c>
      <c r="E101" s="1">
        <v>0.49</v>
      </c>
      <c r="F101" s="1" t="str">
        <f t="shared" si="4"/>
        <v>High Discount</v>
      </c>
      <c r="G101" t="s">
        <v>82</v>
      </c>
      <c r="H101" t="s">
        <v>116</v>
      </c>
      <c r="I101" t="str">
        <f t="shared" si="5"/>
        <v>No Rating</v>
      </c>
    </row>
    <row r="102" spans="1:9" ht="13.3" x14ac:dyDescent="0.75">
      <c r="A102" t="s">
        <v>74</v>
      </c>
      <c r="B102" s="4">
        <v>1080</v>
      </c>
      <c r="C102" s="4">
        <v>1874</v>
      </c>
      <c r="D102" s="4">
        <f t="shared" si="3"/>
        <v>794</v>
      </c>
      <c r="E102" s="1">
        <v>0.42</v>
      </c>
      <c r="F102" s="1" t="str">
        <f t="shared" si="4"/>
        <v>High Discount</v>
      </c>
      <c r="G102" t="s">
        <v>82</v>
      </c>
      <c r="H102" t="s">
        <v>116</v>
      </c>
      <c r="I102" t="str">
        <f t="shared" si="5"/>
        <v>No Rating</v>
      </c>
    </row>
    <row r="103" spans="1:9" ht="13.3" x14ac:dyDescent="0.75">
      <c r="A103" t="s">
        <v>112</v>
      </c>
      <c r="B103" s="4">
        <v>3640</v>
      </c>
      <c r="C103" s="4">
        <v>4588</v>
      </c>
      <c r="D103" s="4">
        <f t="shared" si="3"/>
        <v>948</v>
      </c>
      <c r="E103" s="1">
        <v>0.21</v>
      </c>
      <c r="F103" s="1" t="str">
        <f t="shared" si="4"/>
        <v>Medium Discount</v>
      </c>
      <c r="G103">
        <v>1</v>
      </c>
      <c r="H103">
        <v>5</v>
      </c>
      <c r="I103" t="str">
        <f t="shared" si="5"/>
        <v>Excellent</v>
      </c>
    </row>
    <row r="104" spans="1:9" ht="13.3" x14ac:dyDescent="0.75">
      <c r="A104" t="s">
        <v>75</v>
      </c>
      <c r="B104" s="4">
        <v>1420</v>
      </c>
      <c r="C104" s="4">
        <v>2420</v>
      </c>
      <c r="D104" s="4">
        <f t="shared" si="3"/>
        <v>1000</v>
      </c>
      <c r="E104" s="1">
        <v>0.41</v>
      </c>
      <c r="F104" s="1" t="str">
        <f t="shared" si="4"/>
        <v>High Discount</v>
      </c>
      <c r="G104" t="s">
        <v>82</v>
      </c>
      <c r="H104" t="s">
        <v>116</v>
      </c>
      <c r="I104" t="str">
        <f t="shared" si="5"/>
        <v>No Rating</v>
      </c>
    </row>
    <row r="105" spans="1:9" ht="13.3" x14ac:dyDescent="0.75">
      <c r="A105" t="s">
        <v>113</v>
      </c>
      <c r="B105" s="4">
        <v>1875</v>
      </c>
      <c r="C105" s="4">
        <v>1899</v>
      </c>
      <c r="D105" s="4">
        <f t="shared" si="3"/>
        <v>24</v>
      </c>
      <c r="E105" s="1">
        <v>0.01</v>
      </c>
      <c r="F105" s="1" t="str">
        <f t="shared" si="4"/>
        <v>Low Discount</v>
      </c>
      <c r="G105" t="s">
        <v>82</v>
      </c>
      <c r="H105" t="s">
        <v>116</v>
      </c>
      <c r="I105" t="str">
        <f t="shared" si="5"/>
        <v>No Rating</v>
      </c>
    </row>
    <row r="106" spans="1:9" ht="13.3" x14ac:dyDescent="0.75">
      <c r="A106" t="s">
        <v>76</v>
      </c>
      <c r="B106" s="4">
        <v>198</v>
      </c>
      <c r="C106" s="4">
        <v>260</v>
      </c>
      <c r="D106" s="4">
        <f t="shared" si="3"/>
        <v>62</v>
      </c>
      <c r="E106" s="1">
        <v>0.24</v>
      </c>
      <c r="F106" s="1" t="str">
        <f t="shared" si="4"/>
        <v>Medium Discount</v>
      </c>
      <c r="G106" t="s">
        <v>82</v>
      </c>
      <c r="H106" t="s">
        <v>116</v>
      </c>
      <c r="I106" t="str">
        <f t="shared" si="5"/>
        <v>No Rating</v>
      </c>
    </row>
    <row r="107" spans="1:9" ht="13.3" x14ac:dyDescent="0.75">
      <c r="A107" t="s">
        <v>114</v>
      </c>
      <c r="B107" s="4">
        <v>1150</v>
      </c>
      <c r="C107" s="4">
        <v>1737</v>
      </c>
      <c r="D107" s="4">
        <f t="shared" si="3"/>
        <v>587</v>
      </c>
      <c r="E107" s="1">
        <v>0.34</v>
      </c>
      <c r="F107" s="1" t="str">
        <f t="shared" si="4"/>
        <v>Medium Discount</v>
      </c>
      <c r="G107" t="s">
        <v>82</v>
      </c>
      <c r="H107" t="s">
        <v>116</v>
      </c>
      <c r="I107" t="str">
        <f t="shared" si="5"/>
        <v>No Rating</v>
      </c>
    </row>
    <row r="108" spans="1:9" ht="13.3" x14ac:dyDescent="0.75">
      <c r="A108" t="s">
        <v>77</v>
      </c>
      <c r="B108" s="4">
        <v>1190</v>
      </c>
      <c r="C108" s="4">
        <v>1810</v>
      </c>
      <c r="D108" s="4">
        <f t="shared" si="3"/>
        <v>620</v>
      </c>
      <c r="E108" s="1">
        <v>0.34</v>
      </c>
      <c r="F108" s="1" t="str">
        <f t="shared" si="4"/>
        <v>Medium Discount</v>
      </c>
      <c r="G108" t="s">
        <v>82</v>
      </c>
      <c r="H108" t="s">
        <v>116</v>
      </c>
      <c r="I108" t="str">
        <f t="shared" si="5"/>
        <v>No Rating</v>
      </c>
    </row>
    <row r="109" spans="1:9" ht="13.3" x14ac:dyDescent="0.75">
      <c r="A109" t="s">
        <v>78</v>
      </c>
      <c r="B109" s="4">
        <v>1658</v>
      </c>
      <c r="C109" s="4">
        <v>1699</v>
      </c>
      <c r="D109" s="4">
        <f t="shared" si="3"/>
        <v>41</v>
      </c>
      <c r="E109" s="1">
        <v>0.02</v>
      </c>
      <c r="F109" s="1" t="str">
        <f t="shared" si="4"/>
        <v>Low Discount</v>
      </c>
      <c r="G109" t="s">
        <v>82</v>
      </c>
      <c r="H109" t="s">
        <v>116</v>
      </c>
      <c r="I109" t="str">
        <f t="shared" si="5"/>
        <v>No Rating</v>
      </c>
    </row>
    <row r="110" spans="1:9" ht="13.3" x14ac:dyDescent="0.75">
      <c r="A110" t="s">
        <v>79</v>
      </c>
      <c r="B110" s="4">
        <v>1768</v>
      </c>
      <c r="C110" s="4">
        <v>1799</v>
      </c>
      <c r="D110" s="4">
        <f t="shared" si="3"/>
        <v>31</v>
      </c>
      <c r="E110" s="1">
        <v>0.02</v>
      </c>
      <c r="F110" s="1" t="str">
        <f t="shared" si="4"/>
        <v>Low Discount</v>
      </c>
      <c r="G110" t="s">
        <v>82</v>
      </c>
      <c r="H110" t="s">
        <v>116</v>
      </c>
      <c r="I110" t="str">
        <f t="shared" si="5"/>
        <v>No Rating</v>
      </c>
    </row>
    <row r="111" spans="1:9" ht="13.3" x14ac:dyDescent="0.75">
      <c r="A111" t="s">
        <v>80</v>
      </c>
      <c r="B111" s="4">
        <v>199</v>
      </c>
      <c r="C111" s="4">
        <v>553</v>
      </c>
      <c r="D111" s="4">
        <f t="shared" si="3"/>
        <v>354</v>
      </c>
      <c r="E111" s="1">
        <v>0.64</v>
      </c>
      <c r="F111" s="1" t="str">
        <f t="shared" si="4"/>
        <v>High Discount</v>
      </c>
      <c r="G111" t="s">
        <v>82</v>
      </c>
      <c r="H111" t="s">
        <v>116</v>
      </c>
      <c r="I111" t="str">
        <f t="shared" si="5"/>
        <v>No Rating</v>
      </c>
    </row>
    <row r="112" spans="1:9" ht="13.3" x14ac:dyDescent="0.75">
      <c r="A112" t="s">
        <v>115</v>
      </c>
      <c r="B112" s="4">
        <v>450</v>
      </c>
      <c r="C112" s="4">
        <v>900</v>
      </c>
      <c r="D112" s="4">
        <f t="shared" si="3"/>
        <v>450</v>
      </c>
      <c r="E112" s="1">
        <v>0.5</v>
      </c>
      <c r="F112" s="1" t="str">
        <f t="shared" si="4"/>
        <v>High Discount</v>
      </c>
      <c r="G112">
        <v>1</v>
      </c>
      <c r="H112">
        <v>2</v>
      </c>
      <c r="I112" t="str">
        <f t="shared" si="5"/>
        <v>Poor</v>
      </c>
    </row>
    <row r="113" spans="1:9" ht="13.3" x14ac:dyDescent="0.75">
      <c r="A113" t="s">
        <v>81</v>
      </c>
      <c r="B113" s="4">
        <v>169</v>
      </c>
      <c r="C113" s="4">
        <v>320</v>
      </c>
      <c r="D113" s="4">
        <f t="shared" si="3"/>
        <v>151</v>
      </c>
      <c r="E113" s="1">
        <v>0.47</v>
      </c>
      <c r="F113" s="1" t="str">
        <f t="shared" si="4"/>
        <v>High Discount</v>
      </c>
      <c r="G113" t="s">
        <v>82</v>
      </c>
      <c r="H113" t="s">
        <v>116</v>
      </c>
      <c r="I113" t="str">
        <f t="shared" si="5"/>
        <v>No Rating</v>
      </c>
    </row>
    <row r="114" spans="1:9" ht="13.3" x14ac:dyDescent="0.75"/>
    <row r="115" spans="1:9" ht="13.3" x14ac:dyDescent="0.75"/>
    <row r="116" spans="1:9" ht="13.3" x14ac:dyDescent="0.7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9519B-FAB8-4485-AD8F-B96837A2EFD1}">
  <dimension ref="A1"/>
  <sheetViews>
    <sheetView tabSelected="1" zoomScale="17" zoomScaleNormal="17" workbookViewId="0">
      <selection activeCell="BA77" sqref="BA77"/>
    </sheetView>
  </sheetViews>
  <sheetFormatPr defaultColWidth="8.73046875" defaultRowHeight="13.3" x14ac:dyDescent="0.75"/>
  <cols>
    <col min="1" max="16384" width="8.73046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9222A-8CB2-4BC0-A77A-137A4C841B0C}">
  <dimension ref="A1:P113"/>
  <sheetViews>
    <sheetView workbookViewId="0">
      <selection sqref="A1:I113"/>
    </sheetView>
  </sheetViews>
  <sheetFormatPr defaultRowHeight="13.3" x14ac:dyDescent="0.75"/>
  <cols>
    <col min="1" max="1" width="88.265625" bestFit="1" customWidth="1"/>
    <col min="2" max="2" width="11.34375" bestFit="1" customWidth="1"/>
    <col min="3" max="3" width="7.73046875" bestFit="1" customWidth="1"/>
    <col min="4" max="4" width="15.61328125" bestFit="1" customWidth="1"/>
    <col min="5" max="5" width="7.8828125" bestFit="1" customWidth="1"/>
    <col min="6" max="6" width="15.8046875" bestFit="1" customWidth="1"/>
    <col min="7" max="7" width="9.34375" bestFit="1" customWidth="1"/>
    <col min="8" max="8" width="7.265625" bestFit="1" customWidth="1"/>
    <col min="9" max="9" width="14" bestFit="1" customWidth="1"/>
    <col min="10" max="10" width="14.07421875" bestFit="1" customWidth="1"/>
    <col min="11" max="11" width="63.53515625" customWidth="1"/>
    <col min="15" max="15" width="12.19140625" bestFit="1" customWidth="1"/>
    <col min="16" max="16" width="12.07421875" bestFit="1" customWidth="1"/>
    <col min="17" max="17" width="8.61328125" customWidth="1"/>
    <col min="18" max="45" width="4.19140625" bestFit="1" customWidth="1"/>
    <col min="46" max="46" width="10.34375" bestFit="1" customWidth="1"/>
  </cols>
  <sheetData>
    <row r="1" spans="1:16" x14ac:dyDescent="0.75">
      <c r="A1" s="2" t="s">
        <v>0</v>
      </c>
      <c r="B1" s="3" t="s">
        <v>1</v>
      </c>
      <c r="C1" s="3" t="s">
        <v>2</v>
      </c>
      <c r="D1" s="3" t="s">
        <v>118</v>
      </c>
      <c r="E1" s="2" t="s">
        <v>3</v>
      </c>
      <c r="F1" s="2" t="s">
        <v>119</v>
      </c>
      <c r="G1" s="2" t="s">
        <v>4</v>
      </c>
      <c r="H1" s="2" t="s">
        <v>144</v>
      </c>
      <c r="I1" s="2" t="s">
        <v>117</v>
      </c>
      <c r="K1" s="2" t="s">
        <v>140</v>
      </c>
      <c r="N1" s="10" t="s">
        <v>141</v>
      </c>
      <c r="O1" s="10"/>
      <c r="P1" s="10"/>
    </row>
    <row r="2" spans="1:16" x14ac:dyDescent="0.75">
      <c r="A2" t="s">
        <v>6</v>
      </c>
      <c r="B2" s="4">
        <v>950</v>
      </c>
      <c r="C2" s="4">
        <v>1525</v>
      </c>
      <c r="D2" s="4">
        <f>C2-B2</f>
        <v>575</v>
      </c>
      <c r="E2" s="1">
        <v>0.38</v>
      </c>
      <c r="F2" s="1" t="str">
        <f>IF(E2&gt;40%,"High Discount",IF(E2&gt;=20%, "Medium Discount","Low Discount"))</f>
        <v>Medium Discount</v>
      </c>
      <c r="G2">
        <v>2</v>
      </c>
      <c r="H2">
        <v>4.5</v>
      </c>
      <c r="I2" t="str">
        <f xml:space="preserve"> IF(H2= "Unrated","No Rating",IF(H2&gt;=4.5, "Excellent", IF(H2&gt;=3, "Average", "Poor")))</f>
        <v>Excellent</v>
      </c>
      <c r="K2" t="s">
        <v>124</v>
      </c>
      <c r="L2" s="4">
        <f>AVERAGE(C2:C113)</f>
        <v>1811.1071428571429</v>
      </c>
      <c r="O2" s="6" t="s">
        <v>129</v>
      </c>
      <c r="P2" t="s">
        <v>146</v>
      </c>
    </row>
    <row r="3" spans="1:16" x14ac:dyDescent="0.75">
      <c r="A3" t="s">
        <v>83</v>
      </c>
      <c r="B3" s="4">
        <v>527</v>
      </c>
      <c r="C3" s="4">
        <v>999</v>
      </c>
      <c r="D3" s="4">
        <f t="shared" ref="D3:D66" si="0">C3-B3</f>
        <v>472</v>
      </c>
      <c r="E3" s="1">
        <v>0.47</v>
      </c>
      <c r="F3" s="1" t="str">
        <f t="shared" ref="F3:F66" si="1">IF(E3&gt;40%,"High Discount",IF(E3&gt;=20%, "Medium Discount","Low Discount"))</f>
        <v>High Discount</v>
      </c>
      <c r="G3">
        <v>14</v>
      </c>
      <c r="H3">
        <v>4.0999999999999996</v>
      </c>
      <c r="I3" t="str">
        <f t="shared" ref="I3:I66" si="2" xml:space="preserve"> IF(H3= "Unrated","No Rating",IF(H3&gt;=4.5, "Excellent", IF(H3&gt;=3, "Average", "Poor")))</f>
        <v>Average</v>
      </c>
      <c r="K3" t="s">
        <v>123</v>
      </c>
      <c r="L3" s="4">
        <f>AVERAGE(B2:B113)</f>
        <v>1186.8928571428571</v>
      </c>
      <c r="O3" s="7" t="s">
        <v>134</v>
      </c>
      <c r="P3" s="5">
        <v>0.48533333333333339</v>
      </c>
    </row>
    <row r="4" spans="1:16" x14ac:dyDescent="0.75">
      <c r="A4" t="s">
        <v>84</v>
      </c>
      <c r="B4" s="4">
        <v>2199</v>
      </c>
      <c r="C4" s="4">
        <v>2923</v>
      </c>
      <c r="D4" s="4">
        <f t="shared" si="0"/>
        <v>724</v>
      </c>
      <c r="E4" s="1">
        <v>0.25</v>
      </c>
      <c r="F4" s="1" t="str">
        <f t="shared" si="1"/>
        <v>Medium Discount</v>
      </c>
      <c r="G4">
        <v>24</v>
      </c>
      <c r="H4">
        <v>4.5999999999999996</v>
      </c>
      <c r="I4" t="str">
        <f t="shared" si="2"/>
        <v>Excellent</v>
      </c>
      <c r="K4" t="s">
        <v>122</v>
      </c>
      <c r="L4" s="5">
        <f>AVERAGE(E2:E113)</f>
        <v>0.36776785714285715</v>
      </c>
      <c r="O4" s="7" t="s">
        <v>135</v>
      </c>
      <c r="P4" s="5">
        <v>0.14750000000000002</v>
      </c>
    </row>
    <row r="5" spans="1:16" x14ac:dyDescent="0.75">
      <c r="A5" t="s">
        <v>85</v>
      </c>
      <c r="B5" s="4">
        <v>1580</v>
      </c>
      <c r="C5" s="4">
        <v>2499</v>
      </c>
      <c r="D5" s="4">
        <f t="shared" si="0"/>
        <v>919</v>
      </c>
      <c r="E5" s="1">
        <v>0.37</v>
      </c>
      <c r="F5" s="1" t="str">
        <f t="shared" si="1"/>
        <v>Medium Discount</v>
      </c>
      <c r="G5">
        <v>7</v>
      </c>
      <c r="H5">
        <v>4.7</v>
      </c>
      <c r="I5" t="str">
        <f t="shared" si="2"/>
        <v>Excellent</v>
      </c>
      <c r="K5" t="s">
        <v>121</v>
      </c>
      <c r="L5">
        <f>AVERAGE(H2:H113)</f>
        <v>3.8894736842105258</v>
      </c>
      <c r="O5" s="7" t="s">
        <v>136</v>
      </c>
      <c r="P5" s="5">
        <v>0.30695652173913041</v>
      </c>
    </row>
    <row r="6" spans="1:16" x14ac:dyDescent="0.75">
      <c r="A6" t="s">
        <v>86</v>
      </c>
      <c r="B6" s="4">
        <v>1740</v>
      </c>
      <c r="C6" s="4">
        <v>2356</v>
      </c>
      <c r="D6" s="4">
        <f t="shared" si="0"/>
        <v>616</v>
      </c>
      <c r="E6" s="1">
        <v>0.26</v>
      </c>
      <c r="F6" s="1" t="str">
        <f t="shared" si="1"/>
        <v>Medium Discount</v>
      </c>
      <c r="G6">
        <v>5</v>
      </c>
      <c r="H6">
        <v>4.8</v>
      </c>
      <c r="I6" t="str">
        <f t="shared" si="2"/>
        <v>Excellent</v>
      </c>
      <c r="O6" s="7" t="s">
        <v>133</v>
      </c>
      <c r="P6" s="5">
        <v>0.38964912280701758</v>
      </c>
    </row>
    <row r="7" spans="1:16" x14ac:dyDescent="0.75">
      <c r="A7" t="s">
        <v>7</v>
      </c>
      <c r="B7" s="4">
        <v>2999</v>
      </c>
      <c r="C7" s="4">
        <v>3290</v>
      </c>
      <c r="D7" s="4">
        <f t="shared" si="0"/>
        <v>291</v>
      </c>
      <c r="E7" s="1">
        <v>0.09</v>
      </c>
      <c r="F7" s="1" t="str">
        <f t="shared" si="1"/>
        <v>Low Discount</v>
      </c>
      <c r="G7">
        <v>15</v>
      </c>
      <c r="H7">
        <v>4</v>
      </c>
      <c r="I7" t="str">
        <f t="shared" si="2"/>
        <v>Average</v>
      </c>
    </row>
    <row r="8" spans="1:16" x14ac:dyDescent="0.75">
      <c r="A8" t="s">
        <v>8</v>
      </c>
      <c r="B8" s="4">
        <v>2319</v>
      </c>
      <c r="C8" s="4">
        <v>3032</v>
      </c>
      <c r="D8" s="4">
        <f t="shared" si="0"/>
        <v>713</v>
      </c>
      <c r="E8" s="1">
        <v>0.24</v>
      </c>
      <c r="F8" s="1" t="str">
        <f t="shared" si="1"/>
        <v>Medium Discount</v>
      </c>
      <c r="G8">
        <v>55</v>
      </c>
      <c r="H8">
        <v>4.5999999999999996</v>
      </c>
      <c r="I8" t="str">
        <f t="shared" si="2"/>
        <v>Excellent</v>
      </c>
    </row>
    <row r="9" spans="1:16" x14ac:dyDescent="0.75">
      <c r="A9" t="s">
        <v>9</v>
      </c>
      <c r="B9" s="4">
        <v>988</v>
      </c>
      <c r="C9" s="4">
        <v>1580</v>
      </c>
      <c r="D9" s="4">
        <f t="shared" si="0"/>
        <v>592</v>
      </c>
      <c r="E9" s="1">
        <v>0.37</v>
      </c>
      <c r="F9" s="1" t="str">
        <f t="shared" si="1"/>
        <v>Medium Discount</v>
      </c>
      <c r="G9">
        <v>2</v>
      </c>
      <c r="H9">
        <v>4</v>
      </c>
      <c r="I9" t="str">
        <f t="shared" si="2"/>
        <v>Average</v>
      </c>
      <c r="K9" s="2" t="s">
        <v>126</v>
      </c>
      <c r="L9" s="2" t="s">
        <v>125</v>
      </c>
      <c r="O9" s="6" t="s">
        <v>129</v>
      </c>
      <c r="P9" t="s">
        <v>147</v>
      </c>
    </row>
    <row r="10" spans="1:16" x14ac:dyDescent="0.75">
      <c r="A10" t="s">
        <v>10</v>
      </c>
      <c r="B10" s="4">
        <v>1274</v>
      </c>
      <c r="C10" s="4">
        <v>2800</v>
      </c>
      <c r="D10" s="4">
        <f t="shared" si="0"/>
        <v>1526</v>
      </c>
      <c r="E10" s="1">
        <v>0.55000000000000004</v>
      </c>
      <c r="F10" s="1" t="str">
        <f t="shared" si="1"/>
        <v>High Discount</v>
      </c>
      <c r="G10">
        <v>5</v>
      </c>
      <c r="H10">
        <v>4.8</v>
      </c>
      <c r="I10" t="str">
        <f t="shared" si="2"/>
        <v>Excellent</v>
      </c>
      <c r="J10" t="s">
        <v>127</v>
      </c>
      <c r="K10" t="str">
        <f>INDEX(A2:A113,MATCH(MAX(B2:B113),B2:B113,0))</f>
        <v>32PCS Portable Cordless Drill Set With Cyclic Battery Drive 26 Variable Speed</v>
      </c>
      <c r="L10">
        <f>VLOOKUP(K10,A1:I113,2,FALSE)</f>
        <v>3750</v>
      </c>
      <c r="O10" s="7" t="s">
        <v>130</v>
      </c>
      <c r="P10" s="11">
        <v>3.8090909090909082</v>
      </c>
    </row>
    <row r="11" spans="1:16" x14ac:dyDescent="0.75">
      <c r="A11" t="s">
        <v>11</v>
      </c>
      <c r="B11" s="4">
        <v>1600</v>
      </c>
      <c r="C11" s="4">
        <v>2929</v>
      </c>
      <c r="D11" s="4">
        <f t="shared" si="0"/>
        <v>1329</v>
      </c>
      <c r="E11" s="1">
        <v>0.45</v>
      </c>
      <c r="F11" s="1" t="str">
        <f t="shared" si="1"/>
        <v>High Discount</v>
      </c>
      <c r="G11">
        <v>5</v>
      </c>
      <c r="H11">
        <v>3.8</v>
      </c>
      <c r="I11" t="str">
        <f t="shared" si="2"/>
        <v>Average</v>
      </c>
      <c r="J11" t="s">
        <v>128</v>
      </c>
      <c r="K11" t="str">
        <f>INDEX(A3:A114,MATCH(MIN(B3:B114),B3:B114,0))</f>
        <v>3PCS Single Head Knitting Crochet Sweater Needle Set</v>
      </c>
      <c r="L11">
        <f>VLOOKUP(K11,A2:I114,2,FALSE)</f>
        <v>38</v>
      </c>
      <c r="O11" s="7" t="s">
        <v>131</v>
      </c>
      <c r="P11" s="11">
        <v>4.7478260869565219</v>
      </c>
    </row>
    <row r="12" spans="1:16" x14ac:dyDescent="0.75">
      <c r="A12" t="s">
        <v>12</v>
      </c>
      <c r="B12" s="4">
        <v>799</v>
      </c>
      <c r="C12" s="4">
        <v>999</v>
      </c>
      <c r="D12" s="4">
        <f t="shared" si="0"/>
        <v>200</v>
      </c>
      <c r="E12" s="1">
        <v>0.2</v>
      </c>
      <c r="F12" s="1" t="str">
        <f t="shared" si="1"/>
        <v>Medium Discount</v>
      </c>
      <c r="G12">
        <v>12</v>
      </c>
      <c r="H12">
        <v>4.0999999999999996</v>
      </c>
      <c r="I12" t="str">
        <f t="shared" si="2"/>
        <v>Average</v>
      </c>
      <c r="O12" s="7" t="s">
        <v>132</v>
      </c>
      <c r="P12" s="11">
        <v>2.3916666666666666</v>
      </c>
    </row>
    <row r="13" spans="1:16" x14ac:dyDescent="0.75">
      <c r="A13" t="s">
        <v>13</v>
      </c>
      <c r="B13" s="4">
        <v>990</v>
      </c>
      <c r="C13" s="4">
        <v>1500</v>
      </c>
      <c r="D13" s="4">
        <f t="shared" si="0"/>
        <v>510</v>
      </c>
      <c r="E13" s="1">
        <v>0.34</v>
      </c>
      <c r="F13" s="1" t="str">
        <f t="shared" si="1"/>
        <v>Medium Discount</v>
      </c>
      <c r="G13">
        <v>39</v>
      </c>
      <c r="H13">
        <v>4.7</v>
      </c>
      <c r="I13" t="str">
        <f t="shared" si="2"/>
        <v>Excellent</v>
      </c>
      <c r="O13" s="7" t="s">
        <v>133</v>
      </c>
      <c r="P13" s="11">
        <v>3.8894736842105244</v>
      </c>
    </row>
    <row r="14" spans="1:16" x14ac:dyDescent="0.75">
      <c r="A14" t="s">
        <v>14</v>
      </c>
      <c r="B14" s="4">
        <v>552</v>
      </c>
      <c r="C14" s="4">
        <v>1035</v>
      </c>
      <c r="D14" s="4">
        <f t="shared" si="0"/>
        <v>483</v>
      </c>
      <c r="E14" s="1">
        <v>0.47</v>
      </c>
      <c r="F14" s="1" t="str">
        <f t="shared" si="1"/>
        <v>High Discount</v>
      </c>
      <c r="G14">
        <v>12</v>
      </c>
      <c r="H14">
        <v>4.8</v>
      </c>
      <c r="I14" t="str">
        <f t="shared" si="2"/>
        <v>Excellent</v>
      </c>
      <c r="J14" t="s">
        <v>142</v>
      </c>
      <c r="K14">
        <f>SUM(G2:G113)</f>
        <v>723</v>
      </c>
    </row>
    <row r="15" spans="1:16" x14ac:dyDescent="0.75">
      <c r="A15" t="s">
        <v>15</v>
      </c>
      <c r="B15" s="4">
        <v>501</v>
      </c>
      <c r="C15" s="4">
        <v>860</v>
      </c>
      <c r="D15" s="4">
        <f t="shared" si="0"/>
        <v>359</v>
      </c>
      <c r="E15" s="1">
        <v>0.42</v>
      </c>
      <c r="F15" s="1" t="str">
        <f t="shared" si="1"/>
        <v>High Discount</v>
      </c>
      <c r="G15">
        <v>6</v>
      </c>
      <c r="H15">
        <v>4.5</v>
      </c>
      <c r="I15" t="str">
        <f t="shared" si="2"/>
        <v>Excellent</v>
      </c>
    </row>
    <row r="16" spans="1:16" x14ac:dyDescent="0.75">
      <c r="A16" t="s">
        <v>16</v>
      </c>
      <c r="B16" s="4">
        <v>1680</v>
      </c>
      <c r="C16" s="4">
        <v>2499</v>
      </c>
      <c r="D16" s="4">
        <f t="shared" si="0"/>
        <v>819</v>
      </c>
      <c r="E16" s="1">
        <v>0.33</v>
      </c>
      <c r="F16" s="1" t="str">
        <f t="shared" si="1"/>
        <v>Medium Discount</v>
      </c>
      <c r="G16">
        <v>9</v>
      </c>
      <c r="H16">
        <v>4.2</v>
      </c>
      <c r="I16" t="str">
        <f t="shared" si="2"/>
        <v>Average</v>
      </c>
    </row>
    <row r="17" spans="1:9" x14ac:dyDescent="0.75">
      <c r="A17" t="s">
        <v>87</v>
      </c>
      <c r="B17" s="4">
        <v>332</v>
      </c>
      <c r="C17" s="4">
        <v>684</v>
      </c>
      <c r="D17" s="4">
        <f t="shared" si="0"/>
        <v>352</v>
      </c>
      <c r="E17" s="1">
        <v>0.51</v>
      </c>
      <c r="F17" s="1" t="str">
        <f t="shared" si="1"/>
        <v>High Discount</v>
      </c>
      <c r="G17">
        <v>2</v>
      </c>
      <c r="H17">
        <v>5</v>
      </c>
      <c r="I17" t="str">
        <f t="shared" si="2"/>
        <v>Excellent</v>
      </c>
    </row>
    <row r="18" spans="1:9" x14ac:dyDescent="0.75">
      <c r="A18" t="s">
        <v>17</v>
      </c>
      <c r="B18" s="4">
        <v>195</v>
      </c>
      <c r="C18" s="4">
        <v>360</v>
      </c>
      <c r="D18" s="4">
        <f t="shared" si="0"/>
        <v>165</v>
      </c>
      <c r="E18" s="1">
        <v>0.46</v>
      </c>
      <c r="F18" s="1" t="str">
        <f t="shared" si="1"/>
        <v>High Discount</v>
      </c>
      <c r="G18">
        <v>2</v>
      </c>
      <c r="H18">
        <v>5</v>
      </c>
      <c r="I18" t="str">
        <f t="shared" si="2"/>
        <v>Excellent</v>
      </c>
    </row>
    <row r="19" spans="1:9" x14ac:dyDescent="0.75">
      <c r="A19" t="s">
        <v>88</v>
      </c>
      <c r="B19" s="4">
        <v>2025</v>
      </c>
      <c r="C19" s="4">
        <v>3971</v>
      </c>
      <c r="D19" s="4">
        <f t="shared" si="0"/>
        <v>1946</v>
      </c>
      <c r="E19" s="1">
        <v>0.49</v>
      </c>
      <c r="F19" s="1" t="str">
        <f t="shared" si="1"/>
        <v>High Discount</v>
      </c>
      <c r="G19">
        <v>3</v>
      </c>
      <c r="H19">
        <v>5</v>
      </c>
      <c r="I19" t="str">
        <f t="shared" si="2"/>
        <v>Excellent</v>
      </c>
    </row>
    <row r="20" spans="1:9" x14ac:dyDescent="0.75">
      <c r="A20" t="s">
        <v>18</v>
      </c>
      <c r="B20" s="4">
        <v>2999</v>
      </c>
      <c r="C20" s="4">
        <v>3699</v>
      </c>
      <c r="D20" s="4">
        <f t="shared" si="0"/>
        <v>700</v>
      </c>
      <c r="E20" s="1">
        <v>0.19</v>
      </c>
      <c r="F20" s="1" t="str">
        <f t="shared" si="1"/>
        <v>Low Discount</v>
      </c>
      <c r="G20">
        <v>5</v>
      </c>
      <c r="H20">
        <v>4.5999999999999996</v>
      </c>
      <c r="I20" t="str">
        <f t="shared" si="2"/>
        <v>Excellent</v>
      </c>
    </row>
    <row r="21" spans="1:9" x14ac:dyDescent="0.75">
      <c r="A21" t="s">
        <v>19</v>
      </c>
      <c r="B21" s="4">
        <v>998</v>
      </c>
      <c r="C21" s="4">
        <v>1966</v>
      </c>
      <c r="D21" s="4">
        <f t="shared" si="0"/>
        <v>968</v>
      </c>
      <c r="E21" s="1">
        <v>0.49</v>
      </c>
      <c r="F21" s="1" t="str">
        <f t="shared" si="1"/>
        <v>High Discount</v>
      </c>
      <c r="G21">
        <v>44</v>
      </c>
      <c r="H21">
        <v>4.5999999999999996</v>
      </c>
      <c r="I21" t="str">
        <f t="shared" si="2"/>
        <v>Excellent</v>
      </c>
    </row>
    <row r="22" spans="1:9" x14ac:dyDescent="0.75">
      <c r="A22" t="s">
        <v>20</v>
      </c>
      <c r="B22" s="4">
        <v>38</v>
      </c>
      <c r="C22" s="4">
        <v>80</v>
      </c>
      <c r="D22" s="4">
        <f t="shared" si="0"/>
        <v>42</v>
      </c>
      <c r="E22" s="1">
        <v>0.53</v>
      </c>
      <c r="F22" s="1" t="str">
        <f t="shared" si="1"/>
        <v>High Discount</v>
      </c>
      <c r="G22">
        <v>13</v>
      </c>
      <c r="H22">
        <v>3.3</v>
      </c>
      <c r="I22" t="str">
        <f t="shared" si="2"/>
        <v>Average</v>
      </c>
    </row>
    <row r="23" spans="1:9" x14ac:dyDescent="0.75">
      <c r="A23" t="s">
        <v>21</v>
      </c>
      <c r="B23" s="4">
        <v>1860</v>
      </c>
      <c r="C23" s="4">
        <v>3220</v>
      </c>
      <c r="D23" s="4">
        <f t="shared" si="0"/>
        <v>1360</v>
      </c>
      <c r="E23" s="1">
        <v>0.42</v>
      </c>
      <c r="F23" s="1" t="str">
        <f t="shared" si="1"/>
        <v>High Discount</v>
      </c>
      <c r="G23" t="s">
        <v>82</v>
      </c>
      <c r="H23" t="s">
        <v>116</v>
      </c>
      <c r="I23" t="str">
        <f t="shared" si="2"/>
        <v>No Rating</v>
      </c>
    </row>
    <row r="24" spans="1:9" x14ac:dyDescent="0.75">
      <c r="A24" t="s">
        <v>89</v>
      </c>
      <c r="B24" s="4">
        <v>880</v>
      </c>
      <c r="C24" s="4">
        <v>1350</v>
      </c>
      <c r="D24" s="4">
        <f t="shared" si="0"/>
        <v>470</v>
      </c>
      <c r="E24" s="1">
        <v>0.35</v>
      </c>
      <c r="F24" s="1" t="str">
        <f t="shared" si="1"/>
        <v>Medium Discount</v>
      </c>
      <c r="G24">
        <v>6</v>
      </c>
      <c r="H24">
        <v>4</v>
      </c>
      <c r="I24" t="str">
        <f t="shared" si="2"/>
        <v>Average</v>
      </c>
    </row>
    <row r="25" spans="1:9" x14ac:dyDescent="0.75">
      <c r="A25" t="s">
        <v>22</v>
      </c>
      <c r="B25" s="4">
        <v>1650</v>
      </c>
      <c r="C25" s="4">
        <v>2150</v>
      </c>
      <c r="D25" s="4">
        <f t="shared" si="0"/>
        <v>500</v>
      </c>
      <c r="E25" s="1">
        <v>0.23</v>
      </c>
      <c r="F25" s="1" t="str">
        <f t="shared" si="1"/>
        <v>Medium Discount</v>
      </c>
      <c r="G25">
        <v>14</v>
      </c>
      <c r="H25">
        <v>4.4000000000000004</v>
      </c>
      <c r="I25" t="str">
        <f t="shared" si="2"/>
        <v>Average</v>
      </c>
    </row>
    <row r="26" spans="1:9" x14ac:dyDescent="0.75">
      <c r="A26" t="s">
        <v>23</v>
      </c>
      <c r="B26" s="4">
        <v>2048</v>
      </c>
      <c r="C26" s="4">
        <v>4500</v>
      </c>
      <c r="D26" s="4">
        <f t="shared" si="0"/>
        <v>2452</v>
      </c>
      <c r="E26" s="1">
        <v>0.54</v>
      </c>
      <c r="F26" s="1" t="str">
        <f t="shared" si="1"/>
        <v>High Discount</v>
      </c>
      <c r="G26">
        <v>7</v>
      </c>
      <c r="H26">
        <v>4.3</v>
      </c>
      <c r="I26" t="str">
        <f t="shared" si="2"/>
        <v>Average</v>
      </c>
    </row>
    <row r="27" spans="1:9" x14ac:dyDescent="0.75">
      <c r="A27" t="s">
        <v>24</v>
      </c>
      <c r="B27" s="4">
        <v>420</v>
      </c>
      <c r="C27" s="4">
        <v>647</v>
      </c>
      <c r="D27" s="4">
        <f t="shared" si="0"/>
        <v>227</v>
      </c>
      <c r="E27" s="1">
        <v>0.35</v>
      </c>
      <c r="F27" s="1" t="str">
        <f t="shared" si="1"/>
        <v>Medium Discount</v>
      </c>
      <c r="G27">
        <v>49</v>
      </c>
      <c r="H27">
        <v>4.5999999999999996</v>
      </c>
      <c r="I27" t="str">
        <f t="shared" si="2"/>
        <v>Excellent</v>
      </c>
    </row>
    <row r="28" spans="1:9" x14ac:dyDescent="0.75">
      <c r="A28" t="s">
        <v>25</v>
      </c>
      <c r="B28" s="4">
        <v>2880</v>
      </c>
      <c r="C28" s="4">
        <v>3520</v>
      </c>
      <c r="D28" s="4">
        <f t="shared" si="0"/>
        <v>640</v>
      </c>
      <c r="E28" s="1">
        <v>0.18</v>
      </c>
      <c r="F28" s="1" t="str">
        <f t="shared" si="1"/>
        <v>Low Discount</v>
      </c>
      <c r="G28">
        <v>12</v>
      </c>
      <c r="H28">
        <v>3.8</v>
      </c>
      <c r="I28" t="str">
        <f t="shared" si="2"/>
        <v>Average</v>
      </c>
    </row>
    <row r="29" spans="1:9" x14ac:dyDescent="0.75">
      <c r="A29" t="s">
        <v>26</v>
      </c>
      <c r="B29" s="4">
        <v>1350</v>
      </c>
      <c r="C29" s="4">
        <v>1990</v>
      </c>
      <c r="D29" s="4">
        <f t="shared" si="0"/>
        <v>640</v>
      </c>
      <c r="E29" s="1">
        <v>0.32</v>
      </c>
      <c r="F29" s="1" t="str">
        <f t="shared" si="1"/>
        <v>Medium Discount</v>
      </c>
      <c r="G29">
        <v>13</v>
      </c>
      <c r="H29">
        <v>3.8</v>
      </c>
      <c r="I29" t="str">
        <f t="shared" si="2"/>
        <v>Average</v>
      </c>
    </row>
    <row r="30" spans="1:9" x14ac:dyDescent="0.75">
      <c r="A30" t="s">
        <v>27</v>
      </c>
      <c r="B30" s="4">
        <v>1758</v>
      </c>
      <c r="C30" s="4">
        <v>2499</v>
      </c>
      <c r="D30" s="4">
        <f t="shared" si="0"/>
        <v>741</v>
      </c>
      <c r="E30" s="1">
        <v>0.3</v>
      </c>
      <c r="F30" s="1" t="str">
        <f t="shared" si="1"/>
        <v>Medium Discount</v>
      </c>
      <c r="G30">
        <v>20</v>
      </c>
      <c r="H30">
        <v>4.0999999999999996</v>
      </c>
      <c r="I30" t="str">
        <f t="shared" si="2"/>
        <v>Average</v>
      </c>
    </row>
    <row r="31" spans="1:9" x14ac:dyDescent="0.75">
      <c r="A31" t="s">
        <v>90</v>
      </c>
      <c r="B31" s="4">
        <v>2200</v>
      </c>
      <c r="C31" s="4">
        <v>4080</v>
      </c>
      <c r="D31" s="4">
        <f t="shared" si="0"/>
        <v>1880</v>
      </c>
      <c r="E31" s="1">
        <v>0.46</v>
      </c>
      <c r="F31" s="1" t="str">
        <f t="shared" si="1"/>
        <v>High Discount</v>
      </c>
      <c r="G31" t="s">
        <v>82</v>
      </c>
      <c r="H31" t="s">
        <v>116</v>
      </c>
      <c r="I31" t="str">
        <f t="shared" si="2"/>
        <v>No Rating</v>
      </c>
    </row>
    <row r="32" spans="1:9" x14ac:dyDescent="0.75">
      <c r="A32" t="s">
        <v>91</v>
      </c>
      <c r="B32" s="4">
        <v>185</v>
      </c>
      <c r="C32" s="4">
        <v>382</v>
      </c>
      <c r="D32" s="4">
        <f t="shared" si="0"/>
        <v>197</v>
      </c>
      <c r="E32" s="1">
        <v>0.52</v>
      </c>
      <c r="F32" s="1" t="str">
        <f t="shared" si="1"/>
        <v>High Discount</v>
      </c>
      <c r="G32">
        <v>9</v>
      </c>
      <c r="H32">
        <v>4.3</v>
      </c>
      <c r="I32" t="str">
        <f t="shared" si="2"/>
        <v>Average</v>
      </c>
    </row>
    <row r="33" spans="1:9" x14ac:dyDescent="0.75">
      <c r="A33" t="s">
        <v>28</v>
      </c>
      <c r="B33" s="4">
        <v>980</v>
      </c>
      <c r="C33" s="4">
        <v>1490</v>
      </c>
      <c r="D33" s="4">
        <f t="shared" si="0"/>
        <v>510</v>
      </c>
      <c r="E33" s="1">
        <v>0.34</v>
      </c>
      <c r="F33" s="1" t="str">
        <f t="shared" si="1"/>
        <v>Medium Discount</v>
      </c>
      <c r="G33">
        <v>12</v>
      </c>
      <c r="H33">
        <v>4.7</v>
      </c>
      <c r="I33" t="str">
        <f t="shared" si="2"/>
        <v>Excellent</v>
      </c>
    </row>
    <row r="34" spans="1:9" x14ac:dyDescent="0.75">
      <c r="A34" t="s">
        <v>92</v>
      </c>
      <c r="B34" s="4">
        <v>1820</v>
      </c>
      <c r="C34" s="4">
        <v>3490</v>
      </c>
      <c r="D34" s="4">
        <f t="shared" si="0"/>
        <v>1670</v>
      </c>
      <c r="E34" s="1">
        <v>0.48</v>
      </c>
      <c r="F34" s="1" t="str">
        <f t="shared" si="1"/>
        <v>High Discount</v>
      </c>
      <c r="G34">
        <v>9</v>
      </c>
      <c r="H34">
        <v>4.3</v>
      </c>
      <c r="I34" t="str">
        <f t="shared" si="2"/>
        <v>Average</v>
      </c>
    </row>
    <row r="35" spans="1:9" x14ac:dyDescent="0.75">
      <c r="A35" t="s">
        <v>93</v>
      </c>
      <c r="B35" s="4">
        <v>1940</v>
      </c>
      <c r="C35" s="4">
        <v>2650</v>
      </c>
      <c r="D35" s="4">
        <f t="shared" si="0"/>
        <v>710</v>
      </c>
      <c r="E35" s="1">
        <v>0.27</v>
      </c>
      <c r="F35" s="1" t="str">
        <f t="shared" si="1"/>
        <v>Medium Discount</v>
      </c>
      <c r="G35">
        <v>20</v>
      </c>
      <c r="H35">
        <v>4.7</v>
      </c>
      <c r="I35" t="str">
        <f t="shared" si="2"/>
        <v>Excellent</v>
      </c>
    </row>
    <row r="36" spans="1:9" x14ac:dyDescent="0.75">
      <c r="A36" t="s">
        <v>94</v>
      </c>
      <c r="B36" s="4">
        <v>1980</v>
      </c>
      <c r="C36" s="4">
        <v>2699</v>
      </c>
      <c r="D36" s="4">
        <f t="shared" si="0"/>
        <v>719</v>
      </c>
      <c r="E36" s="1">
        <v>0.27</v>
      </c>
      <c r="F36" s="1" t="str">
        <f t="shared" si="1"/>
        <v>Medium Discount</v>
      </c>
      <c r="G36">
        <v>32</v>
      </c>
      <c r="H36">
        <v>4.5</v>
      </c>
      <c r="I36" t="str">
        <f t="shared" si="2"/>
        <v>Excellent</v>
      </c>
    </row>
    <row r="37" spans="1:9" x14ac:dyDescent="0.75">
      <c r="A37" t="s">
        <v>29</v>
      </c>
      <c r="B37" s="4">
        <v>1620</v>
      </c>
      <c r="C37" s="4">
        <v>2690</v>
      </c>
      <c r="D37" s="4">
        <f t="shared" si="0"/>
        <v>1070</v>
      </c>
      <c r="E37" s="1">
        <v>0.4</v>
      </c>
      <c r="F37" s="1" t="str">
        <f t="shared" si="1"/>
        <v>Medium Discount</v>
      </c>
      <c r="G37">
        <v>1</v>
      </c>
      <c r="H37">
        <v>5</v>
      </c>
      <c r="I37" t="str">
        <f t="shared" si="2"/>
        <v>Excellent</v>
      </c>
    </row>
    <row r="38" spans="1:9" x14ac:dyDescent="0.75">
      <c r="A38" t="s">
        <v>30</v>
      </c>
      <c r="B38" s="4">
        <v>171</v>
      </c>
      <c r="C38" s="4">
        <v>360</v>
      </c>
      <c r="D38" s="4">
        <f t="shared" si="0"/>
        <v>189</v>
      </c>
      <c r="E38" s="1">
        <v>0.53</v>
      </c>
      <c r="F38" s="1" t="str">
        <f t="shared" si="1"/>
        <v>High Discount</v>
      </c>
      <c r="G38">
        <v>2</v>
      </c>
      <c r="H38">
        <v>5</v>
      </c>
      <c r="I38" t="str">
        <f t="shared" si="2"/>
        <v>Excellent</v>
      </c>
    </row>
    <row r="39" spans="1:9" x14ac:dyDescent="0.75">
      <c r="A39" t="s">
        <v>95</v>
      </c>
      <c r="B39" s="4">
        <v>389</v>
      </c>
      <c r="C39" s="4">
        <v>656</v>
      </c>
      <c r="D39" s="4">
        <f t="shared" si="0"/>
        <v>267</v>
      </c>
      <c r="E39" s="1">
        <v>0.41</v>
      </c>
      <c r="F39" s="1" t="str">
        <f t="shared" si="1"/>
        <v>High Discount</v>
      </c>
      <c r="G39">
        <v>36</v>
      </c>
      <c r="H39">
        <v>4.3</v>
      </c>
      <c r="I39" t="str">
        <f t="shared" si="2"/>
        <v>Average</v>
      </c>
    </row>
    <row r="40" spans="1:9" x14ac:dyDescent="0.75">
      <c r="A40" t="s">
        <v>96</v>
      </c>
      <c r="B40" s="4">
        <v>1800</v>
      </c>
      <c r="C40" s="4">
        <v>2700</v>
      </c>
      <c r="D40" s="4">
        <f t="shared" si="0"/>
        <v>900</v>
      </c>
      <c r="E40" s="1">
        <v>0.38</v>
      </c>
      <c r="F40" s="1" t="str">
        <f t="shared" si="1"/>
        <v>Medium Discount</v>
      </c>
      <c r="G40">
        <v>2</v>
      </c>
      <c r="H40">
        <v>4.5</v>
      </c>
      <c r="I40" t="str">
        <f t="shared" si="2"/>
        <v>Excellent</v>
      </c>
    </row>
    <row r="41" spans="1:9" x14ac:dyDescent="0.75">
      <c r="A41" t="s">
        <v>97</v>
      </c>
      <c r="B41" s="4">
        <v>2750</v>
      </c>
      <c r="C41" s="4">
        <v>4471</v>
      </c>
      <c r="D41" s="4">
        <f t="shared" si="0"/>
        <v>1721</v>
      </c>
      <c r="E41" s="1">
        <v>0.38</v>
      </c>
      <c r="F41" s="1" t="str">
        <f t="shared" si="1"/>
        <v>Medium Discount</v>
      </c>
      <c r="G41" t="s">
        <v>82</v>
      </c>
      <c r="H41" t="s">
        <v>116</v>
      </c>
      <c r="I41" t="str">
        <f t="shared" si="2"/>
        <v>No Rating</v>
      </c>
    </row>
    <row r="42" spans="1:9" x14ac:dyDescent="0.75">
      <c r="A42" t="s">
        <v>98</v>
      </c>
      <c r="B42" s="4">
        <v>475</v>
      </c>
      <c r="C42" s="4">
        <v>931</v>
      </c>
      <c r="D42" s="4">
        <f t="shared" si="0"/>
        <v>456</v>
      </c>
      <c r="E42" s="1">
        <v>0.49</v>
      </c>
      <c r="F42" s="1" t="str">
        <f t="shared" si="1"/>
        <v>High Discount</v>
      </c>
      <c r="G42" t="s">
        <v>82</v>
      </c>
      <c r="H42" t="s">
        <v>116</v>
      </c>
      <c r="I42" t="str">
        <f t="shared" si="2"/>
        <v>No Rating</v>
      </c>
    </row>
    <row r="43" spans="1:9" x14ac:dyDescent="0.75">
      <c r="A43" t="s">
        <v>99</v>
      </c>
      <c r="B43" s="4">
        <v>238</v>
      </c>
      <c r="C43" s="4">
        <v>476</v>
      </c>
      <c r="D43" s="4">
        <f t="shared" si="0"/>
        <v>238</v>
      </c>
      <c r="E43" s="1">
        <v>0.5</v>
      </c>
      <c r="F43" s="1" t="str">
        <f t="shared" si="1"/>
        <v>High Discount</v>
      </c>
      <c r="G43" t="s">
        <v>82</v>
      </c>
      <c r="H43" t="s">
        <v>116</v>
      </c>
      <c r="I43" t="str">
        <f t="shared" si="2"/>
        <v>No Rating</v>
      </c>
    </row>
    <row r="44" spans="1:9" x14ac:dyDescent="0.75">
      <c r="A44" t="s">
        <v>31</v>
      </c>
      <c r="B44" s="4">
        <v>610</v>
      </c>
      <c r="C44" s="4">
        <v>1060</v>
      </c>
      <c r="D44" s="4">
        <f t="shared" si="0"/>
        <v>450</v>
      </c>
      <c r="E44" s="1">
        <v>0.42</v>
      </c>
      <c r="F44" s="1" t="str">
        <f t="shared" si="1"/>
        <v>High Discount</v>
      </c>
      <c r="G44" t="s">
        <v>82</v>
      </c>
      <c r="H44" t="s">
        <v>116</v>
      </c>
      <c r="I44" t="str">
        <f t="shared" si="2"/>
        <v>No Rating</v>
      </c>
    </row>
    <row r="45" spans="1:9" x14ac:dyDescent="0.75">
      <c r="A45" t="s">
        <v>32</v>
      </c>
      <c r="B45" s="4">
        <v>2132</v>
      </c>
      <c r="C45" s="4">
        <v>2169</v>
      </c>
      <c r="D45" s="4">
        <f t="shared" si="0"/>
        <v>37</v>
      </c>
      <c r="E45" s="1">
        <v>0.02</v>
      </c>
      <c r="F45" s="1" t="str">
        <f t="shared" si="1"/>
        <v>Low Discount</v>
      </c>
      <c r="G45" t="s">
        <v>82</v>
      </c>
      <c r="H45" t="s">
        <v>116</v>
      </c>
      <c r="I45" t="str">
        <f t="shared" si="2"/>
        <v>No Rating</v>
      </c>
    </row>
    <row r="46" spans="1:9" x14ac:dyDescent="0.75">
      <c r="A46" t="s">
        <v>33</v>
      </c>
      <c r="B46" s="4">
        <v>999</v>
      </c>
      <c r="C46" s="4">
        <v>2000</v>
      </c>
      <c r="D46" s="4">
        <f t="shared" si="0"/>
        <v>1001</v>
      </c>
      <c r="E46" s="1">
        <v>0.5</v>
      </c>
      <c r="F46" s="1" t="str">
        <f t="shared" si="1"/>
        <v>High Discount</v>
      </c>
      <c r="G46" t="s">
        <v>82</v>
      </c>
      <c r="H46" t="s">
        <v>116</v>
      </c>
      <c r="I46" t="str">
        <f t="shared" si="2"/>
        <v>No Rating</v>
      </c>
    </row>
    <row r="47" spans="1:9" x14ac:dyDescent="0.75">
      <c r="A47" t="s">
        <v>100</v>
      </c>
      <c r="B47" s="4">
        <v>1190</v>
      </c>
      <c r="C47" s="4">
        <v>1785</v>
      </c>
      <c r="D47" s="4">
        <f t="shared" si="0"/>
        <v>595</v>
      </c>
      <c r="E47" s="1">
        <v>0.33</v>
      </c>
      <c r="F47" s="1" t="str">
        <f t="shared" si="1"/>
        <v>Medium Discount</v>
      </c>
      <c r="G47" t="s">
        <v>82</v>
      </c>
      <c r="H47" t="s">
        <v>116</v>
      </c>
      <c r="I47" t="str">
        <f t="shared" si="2"/>
        <v>No Rating</v>
      </c>
    </row>
    <row r="48" spans="1:9" x14ac:dyDescent="0.75">
      <c r="A48" t="s">
        <v>34</v>
      </c>
      <c r="B48" s="4">
        <v>671</v>
      </c>
      <c r="C48" s="4">
        <v>1316</v>
      </c>
      <c r="D48" s="4">
        <f t="shared" si="0"/>
        <v>645</v>
      </c>
      <c r="E48" s="1">
        <v>0.49</v>
      </c>
      <c r="F48" s="1" t="str">
        <f t="shared" si="1"/>
        <v>High Discount</v>
      </c>
      <c r="G48" t="s">
        <v>82</v>
      </c>
      <c r="H48" t="s">
        <v>116</v>
      </c>
      <c r="I48" t="str">
        <f t="shared" si="2"/>
        <v>No Rating</v>
      </c>
    </row>
    <row r="49" spans="1:9" x14ac:dyDescent="0.75">
      <c r="A49" t="s">
        <v>35</v>
      </c>
      <c r="B49" s="4">
        <v>1200</v>
      </c>
      <c r="C49" s="4">
        <v>1950</v>
      </c>
      <c r="D49" s="4">
        <f t="shared" si="0"/>
        <v>750</v>
      </c>
      <c r="E49" s="1">
        <v>0.38</v>
      </c>
      <c r="F49" s="1" t="str">
        <f t="shared" si="1"/>
        <v>Medium Discount</v>
      </c>
      <c r="G49" t="s">
        <v>82</v>
      </c>
      <c r="H49" t="s">
        <v>116</v>
      </c>
      <c r="I49" t="str">
        <f t="shared" si="2"/>
        <v>No Rating</v>
      </c>
    </row>
    <row r="50" spans="1:9" x14ac:dyDescent="0.75">
      <c r="A50" t="s">
        <v>36</v>
      </c>
      <c r="B50" s="4">
        <v>199</v>
      </c>
      <c r="C50" s="4">
        <v>504</v>
      </c>
      <c r="D50" s="4">
        <f t="shared" si="0"/>
        <v>305</v>
      </c>
      <c r="E50" s="1">
        <v>0.61</v>
      </c>
      <c r="F50" s="1" t="str">
        <f t="shared" si="1"/>
        <v>High Discount</v>
      </c>
      <c r="G50" t="s">
        <v>82</v>
      </c>
      <c r="H50" t="s">
        <v>116</v>
      </c>
      <c r="I50" t="str">
        <f t="shared" si="2"/>
        <v>No Rating</v>
      </c>
    </row>
    <row r="51" spans="1:9" x14ac:dyDescent="0.75">
      <c r="A51" t="s">
        <v>37</v>
      </c>
      <c r="B51" s="4">
        <v>299</v>
      </c>
      <c r="C51" s="4">
        <v>600</v>
      </c>
      <c r="D51" s="4">
        <f t="shared" si="0"/>
        <v>301</v>
      </c>
      <c r="E51" s="1">
        <v>0.5</v>
      </c>
      <c r="F51" s="1" t="str">
        <f t="shared" si="1"/>
        <v>High Discount</v>
      </c>
      <c r="G51" t="s">
        <v>82</v>
      </c>
      <c r="H51" t="s">
        <v>116</v>
      </c>
      <c r="I51" t="str">
        <f t="shared" si="2"/>
        <v>No Rating</v>
      </c>
    </row>
    <row r="52" spans="1:9" x14ac:dyDescent="0.75">
      <c r="A52" t="s">
        <v>38</v>
      </c>
      <c r="B52" s="4">
        <v>1660</v>
      </c>
      <c r="C52" s="4">
        <v>1699</v>
      </c>
      <c r="D52" s="4">
        <f t="shared" si="0"/>
        <v>39</v>
      </c>
      <c r="E52" s="1">
        <v>0.02</v>
      </c>
      <c r="F52" s="1" t="str">
        <f t="shared" si="1"/>
        <v>Low Discount</v>
      </c>
      <c r="G52" t="s">
        <v>82</v>
      </c>
      <c r="H52" t="s">
        <v>116</v>
      </c>
      <c r="I52" t="str">
        <f t="shared" si="2"/>
        <v>No Rating</v>
      </c>
    </row>
    <row r="53" spans="1:9" x14ac:dyDescent="0.75">
      <c r="A53" t="s">
        <v>39</v>
      </c>
      <c r="B53" s="4">
        <v>299</v>
      </c>
      <c r="C53" s="4">
        <v>384</v>
      </c>
      <c r="D53" s="4">
        <f t="shared" si="0"/>
        <v>85</v>
      </c>
      <c r="E53" s="1">
        <v>0.22</v>
      </c>
      <c r="F53" s="1" t="str">
        <f t="shared" si="1"/>
        <v>Medium Discount</v>
      </c>
      <c r="G53" t="s">
        <v>82</v>
      </c>
      <c r="H53" t="s">
        <v>116</v>
      </c>
      <c r="I53" t="str">
        <f t="shared" si="2"/>
        <v>No Rating</v>
      </c>
    </row>
    <row r="54" spans="1:9" x14ac:dyDescent="0.75">
      <c r="A54" t="s">
        <v>101</v>
      </c>
      <c r="B54" s="4">
        <v>1459</v>
      </c>
      <c r="C54" s="4">
        <v>1499</v>
      </c>
      <c r="D54" s="4">
        <f t="shared" si="0"/>
        <v>40</v>
      </c>
      <c r="E54" s="1">
        <v>0.03</v>
      </c>
      <c r="F54" s="1" t="str">
        <f t="shared" si="1"/>
        <v>Low Discount</v>
      </c>
      <c r="G54" t="s">
        <v>82</v>
      </c>
      <c r="H54" t="s">
        <v>116</v>
      </c>
      <c r="I54" t="str">
        <f t="shared" si="2"/>
        <v>No Rating</v>
      </c>
    </row>
    <row r="55" spans="1:9" x14ac:dyDescent="0.75">
      <c r="A55" t="s">
        <v>40</v>
      </c>
      <c r="B55" s="4">
        <v>799</v>
      </c>
      <c r="C55" s="4">
        <v>1343</v>
      </c>
      <c r="D55" s="4">
        <f t="shared" si="0"/>
        <v>544</v>
      </c>
      <c r="E55" s="1">
        <v>0.41</v>
      </c>
      <c r="F55" s="1" t="str">
        <f t="shared" si="1"/>
        <v>High Discount</v>
      </c>
      <c r="G55" t="s">
        <v>82</v>
      </c>
      <c r="H55" t="s">
        <v>116</v>
      </c>
      <c r="I55" t="str">
        <f t="shared" si="2"/>
        <v>No Rating</v>
      </c>
    </row>
    <row r="56" spans="1:9" x14ac:dyDescent="0.75">
      <c r="A56" t="s">
        <v>41</v>
      </c>
      <c r="B56" s="4">
        <v>499</v>
      </c>
      <c r="C56" s="4">
        <v>900</v>
      </c>
      <c r="D56" s="4">
        <f t="shared" si="0"/>
        <v>401</v>
      </c>
      <c r="E56" s="1">
        <v>0.45</v>
      </c>
      <c r="F56" s="1" t="str">
        <f t="shared" si="1"/>
        <v>High Discount</v>
      </c>
      <c r="G56" t="s">
        <v>82</v>
      </c>
      <c r="H56" t="s">
        <v>116</v>
      </c>
      <c r="I56" t="str">
        <f t="shared" si="2"/>
        <v>No Rating</v>
      </c>
    </row>
    <row r="57" spans="1:9" x14ac:dyDescent="0.75">
      <c r="A57" t="s">
        <v>42</v>
      </c>
      <c r="B57" s="4">
        <v>699</v>
      </c>
      <c r="C57" s="4">
        <v>1343</v>
      </c>
      <c r="D57" s="4">
        <f t="shared" si="0"/>
        <v>644</v>
      </c>
      <c r="E57" s="1">
        <v>0.48</v>
      </c>
      <c r="F57" s="1" t="str">
        <f t="shared" si="1"/>
        <v>High Discount</v>
      </c>
      <c r="G57" t="s">
        <v>82</v>
      </c>
      <c r="H57" t="s">
        <v>116</v>
      </c>
      <c r="I57" t="str">
        <f t="shared" si="2"/>
        <v>No Rating</v>
      </c>
    </row>
    <row r="58" spans="1:9" x14ac:dyDescent="0.75">
      <c r="A58" t="s">
        <v>43</v>
      </c>
      <c r="B58" s="4">
        <v>799</v>
      </c>
      <c r="C58" s="4">
        <v>1567</v>
      </c>
      <c r="D58" s="4">
        <f t="shared" si="0"/>
        <v>768</v>
      </c>
      <c r="E58" s="1">
        <v>0.49</v>
      </c>
      <c r="F58" s="1" t="str">
        <f t="shared" si="1"/>
        <v>High Discount</v>
      </c>
      <c r="G58" t="s">
        <v>82</v>
      </c>
      <c r="H58" t="s">
        <v>116</v>
      </c>
      <c r="I58" t="str">
        <f t="shared" si="2"/>
        <v>No Rating</v>
      </c>
    </row>
    <row r="59" spans="1:9" x14ac:dyDescent="0.75">
      <c r="A59" t="s">
        <v>102</v>
      </c>
      <c r="B59" s="4">
        <v>2799</v>
      </c>
      <c r="C59" s="4">
        <v>3810</v>
      </c>
      <c r="D59" s="4">
        <f t="shared" si="0"/>
        <v>1011</v>
      </c>
      <c r="E59" s="1">
        <v>0.27</v>
      </c>
      <c r="F59" s="1" t="str">
        <f t="shared" si="1"/>
        <v>Medium Discount</v>
      </c>
      <c r="G59" t="s">
        <v>82</v>
      </c>
      <c r="H59" t="s">
        <v>116</v>
      </c>
      <c r="I59" t="str">
        <f t="shared" si="2"/>
        <v>No Rating</v>
      </c>
    </row>
    <row r="60" spans="1:9" x14ac:dyDescent="0.75">
      <c r="A60" t="s">
        <v>41</v>
      </c>
      <c r="B60" s="4">
        <v>399</v>
      </c>
      <c r="C60" s="4">
        <v>896</v>
      </c>
      <c r="D60" s="4">
        <f t="shared" si="0"/>
        <v>497</v>
      </c>
      <c r="E60" s="1">
        <v>0.55000000000000004</v>
      </c>
      <c r="F60" s="1" t="str">
        <f t="shared" si="1"/>
        <v>High Discount</v>
      </c>
      <c r="G60" t="s">
        <v>82</v>
      </c>
      <c r="H60" t="s">
        <v>116</v>
      </c>
      <c r="I60" t="str">
        <f t="shared" si="2"/>
        <v>No Rating</v>
      </c>
    </row>
    <row r="61" spans="1:9" x14ac:dyDescent="0.75">
      <c r="A61" t="s">
        <v>44</v>
      </c>
      <c r="B61" s="4">
        <v>2170</v>
      </c>
      <c r="C61" s="4">
        <v>2500</v>
      </c>
      <c r="D61" s="4">
        <f t="shared" si="0"/>
        <v>330</v>
      </c>
      <c r="E61" s="1">
        <v>0.13</v>
      </c>
      <c r="F61" s="1" t="str">
        <f t="shared" si="1"/>
        <v>Low Discount</v>
      </c>
      <c r="G61">
        <v>6</v>
      </c>
      <c r="H61">
        <v>2.5</v>
      </c>
      <c r="I61" t="str">
        <f t="shared" si="2"/>
        <v>Poor</v>
      </c>
    </row>
    <row r="62" spans="1:9" x14ac:dyDescent="0.75">
      <c r="A62" t="s">
        <v>45</v>
      </c>
      <c r="B62" s="4">
        <v>458</v>
      </c>
      <c r="C62" s="4">
        <v>986</v>
      </c>
      <c r="D62" s="4">
        <f t="shared" si="0"/>
        <v>528</v>
      </c>
      <c r="E62" s="1">
        <v>0.54</v>
      </c>
      <c r="F62" s="1" t="str">
        <f t="shared" si="1"/>
        <v>High Discount</v>
      </c>
      <c r="G62">
        <v>10</v>
      </c>
      <c r="H62">
        <v>3</v>
      </c>
      <c r="I62" t="str">
        <f t="shared" si="2"/>
        <v>Average</v>
      </c>
    </row>
    <row r="63" spans="1:9" x14ac:dyDescent="0.75">
      <c r="A63" t="s">
        <v>103</v>
      </c>
      <c r="B63" s="4">
        <v>2115</v>
      </c>
      <c r="C63" s="4">
        <v>4700</v>
      </c>
      <c r="D63" s="4">
        <f t="shared" si="0"/>
        <v>2585</v>
      </c>
      <c r="E63" s="1">
        <v>0.55000000000000004</v>
      </c>
      <c r="F63" s="1" t="str">
        <f t="shared" si="1"/>
        <v>High Discount</v>
      </c>
      <c r="G63">
        <v>13</v>
      </c>
      <c r="H63">
        <v>2.1</v>
      </c>
      <c r="I63" t="str">
        <f t="shared" si="2"/>
        <v>Poor</v>
      </c>
    </row>
    <row r="64" spans="1:9" x14ac:dyDescent="0.75">
      <c r="A64" t="s">
        <v>46</v>
      </c>
      <c r="B64" s="4">
        <v>445</v>
      </c>
      <c r="C64" s="4">
        <v>873</v>
      </c>
      <c r="D64" s="4">
        <f t="shared" si="0"/>
        <v>428</v>
      </c>
      <c r="E64" s="1">
        <v>0.49</v>
      </c>
      <c r="F64" s="1" t="str">
        <f t="shared" si="1"/>
        <v>High Discount</v>
      </c>
      <c r="G64">
        <v>69</v>
      </c>
      <c r="H64">
        <v>2.8</v>
      </c>
      <c r="I64" t="str">
        <f t="shared" si="2"/>
        <v>Poor</v>
      </c>
    </row>
    <row r="65" spans="1:9" x14ac:dyDescent="0.75">
      <c r="A65" t="s">
        <v>47</v>
      </c>
      <c r="B65" s="4">
        <v>325</v>
      </c>
      <c r="C65" s="4">
        <v>680</v>
      </c>
      <c r="D65" s="4">
        <f t="shared" si="0"/>
        <v>355</v>
      </c>
      <c r="E65" s="1">
        <v>0.52</v>
      </c>
      <c r="F65" s="1" t="str">
        <f t="shared" si="1"/>
        <v>High Discount</v>
      </c>
      <c r="G65">
        <v>15</v>
      </c>
      <c r="H65">
        <v>2.7</v>
      </c>
      <c r="I65" t="str">
        <f t="shared" si="2"/>
        <v>Poor</v>
      </c>
    </row>
    <row r="66" spans="1:9" x14ac:dyDescent="0.75">
      <c r="A66" t="s">
        <v>48</v>
      </c>
      <c r="B66" s="4">
        <v>1220</v>
      </c>
      <c r="C66" s="4">
        <v>1555</v>
      </c>
      <c r="D66" s="4">
        <f t="shared" si="0"/>
        <v>335</v>
      </c>
      <c r="E66" s="1">
        <v>0.22</v>
      </c>
      <c r="F66" s="1" t="str">
        <f t="shared" si="1"/>
        <v>Medium Discount</v>
      </c>
      <c r="G66">
        <v>16</v>
      </c>
      <c r="H66">
        <v>2.9</v>
      </c>
      <c r="I66" t="str">
        <f t="shared" si="2"/>
        <v>Poor</v>
      </c>
    </row>
    <row r="67" spans="1:9" x14ac:dyDescent="0.75">
      <c r="A67" t="s">
        <v>49</v>
      </c>
      <c r="B67" s="4">
        <v>990</v>
      </c>
      <c r="C67" s="4">
        <v>1814</v>
      </c>
      <c r="D67" s="4">
        <f t="shared" ref="D67:D113" si="3">C67-B67</f>
        <v>824</v>
      </c>
      <c r="E67" s="1">
        <v>0.45</v>
      </c>
      <c r="F67" s="1" t="str">
        <f t="shared" ref="F67:F113" si="4">IF(E67&gt;40%,"High Discount",IF(E67&gt;=20%, "Medium Discount","Low Discount"))</f>
        <v>High Discount</v>
      </c>
      <c r="G67">
        <v>6</v>
      </c>
      <c r="H67">
        <v>2.2000000000000002</v>
      </c>
      <c r="I67" t="str">
        <f t="shared" ref="I67:I113" si="5" xml:space="preserve"> IF(H67= "Unrated","No Rating",IF(H67&gt;=4.5, "Excellent", IF(H67&gt;=3, "Average", "Poor")))</f>
        <v>Poor</v>
      </c>
    </row>
    <row r="68" spans="1:9" x14ac:dyDescent="0.75">
      <c r="A68" t="s">
        <v>50</v>
      </c>
      <c r="B68" s="4">
        <v>1000</v>
      </c>
      <c r="C68" s="4">
        <v>2000</v>
      </c>
      <c r="D68" s="4">
        <f t="shared" si="3"/>
        <v>1000</v>
      </c>
      <c r="E68" s="1">
        <v>0.5</v>
      </c>
      <c r="F68" s="1" t="str">
        <f t="shared" si="4"/>
        <v>High Discount</v>
      </c>
      <c r="G68">
        <v>7</v>
      </c>
      <c r="H68">
        <v>2.2999999999999998</v>
      </c>
      <c r="I68" t="str">
        <f t="shared" si="5"/>
        <v>Poor</v>
      </c>
    </row>
    <row r="69" spans="1:9" x14ac:dyDescent="0.75">
      <c r="A69" t="s">
        <v>104</v>
      </c>
      <c r="B69" s="4">
        <v>3750</v>
      </c>
      <c r="C69" s="4">
        <v>6143</v>
      </c>
      <c r="D69" s="4">
        <f t="shared" si="3"/>
        <v>2393</v>
      </c>
      <c r="E69" s="1">
        <v>0.39</v>
      </c>
      <c r="F69" s="1" t="str">
        <f t="shared" si="4"/>
        <v>Medium Discount</v>
      </c>
      <c r="G69">
        <v>5</v>
      </c>
      <c r="H69">
        <v>3</v>
      </c>
      <c r="I69" t="str">
        <f t="shared" si="5"/>
        <v>Average</v>
      </c>
    </row>
    <row r="70" spans="1:9" x14ac:dyDescent="0.75">
      <c r="A70" t="s">
        <v>51</v>
      </c>
      <c r="B70" s="4">
        <v>382</v>
      </c>
      <c r="C70" s="4">
        <v>700</v>
      </c>
      <c r="D70" s="4">
        <f t="shared" si="3"/>
        <v>318</v>
      </c>
      <c r="E70" s="1">
        <v>0.45</v>
      </c>
      <c r="F70" s="1" t="str">
        <f t="shared" si="4"/>
        <v>High Discount</v>
      </c>
      <c r="G70">
        <v>17</v>
      </c>
      <c r="H70">
        <v>2.6</v>
      </c>
      <c r="I70" t="str">
        <f t="shared" si="5"/>
        <v>Poor</v>
      </c>
    </row>
    <row r="71" spans="1:9" x14ac:dyDescent="0.75">
      <c r="A71" t="s">
        <v>52</v>
      </c>
      <c r="B71" s="4">
        <v>2300</v>
      </c>
      <c r="C71" s="4">
        <v>3240</v>
      </c>
      <c r="D71" s="4">
        <f t="shared" si="3"/>
        <v>940</v>
      </c>
      <c r="E71" s="1">
        <v>0.28999999999999998</v>
      </c>
      <c r="F71" s="1" t="str">
        <f t="shared" si="4"/>
        <v>Medium Discount</v>
      </c>
      <c r="G71">
        <v>5</v>
      </c>
      <c r="H71">
        <v>3</v>
      </c>
      <c r="I71" t="str">
        <f t="shared" si="5"/>
        <v>Average</v>
      </c>
    </row>
    <row r="72" spans="1:9" x14ac:dyDescent="0.75">
      <c r="A72" t="s">
        <v>53</v>
      </c>
      <c r="B72" s="4">
        <v>345</v>
      </c>
      <c r="C72" s="4">
        <v>602</v>
      </c>
      <c r="D72" s="4">
        <f t="shared" si="3"/>
        <v>257</v>
      </c>
      <c r="E72" s="1">
        <v>0.43</v>
      </c>
      <c r="F72" s="1" t="str">
        <f t="shared" si="4"/>
        <v>High Discount</v>
      </c>
      <c r="G72">
        <v>6</v>
      </c>
      <c r="H72">
        <v>2.2999999999999998</v>
      </c>
      <c r="I72" t="str">
        <f t="shared" si="5"/>
        <v>Poor</v>
      </c>
    </row>
    <row r="73" spans="1:9" x14ac:dyDescent="0.75">
      <c r="A73" t="s">
        <v>54</v>
      </c>
      <c r="B73" s="4">
        <v>509</v>
      </c>
      <c r="C73" s="4">
        <v>899</v>
      </c>
      <c r="D73" s="4">
        <f t="shared" si="3"/>
        <v>390</v>
      </c>
      <c r="E73" s="1">
        <v>0.43</v>
      </c>
      <c r="F73" s="1" t="str">
        <f t="shared" si="4"/>
        <v>High Discount</v>
      </c>
      <c r="G73">
        <v>5</v>
      </c>
      <c r="H73">
        <v>3</v>
      </c>
      <c r="I73" t="str">
        <f t="shared" si="5"/>
        <v>Average</v>
      </c>
    </row>
    <row r="74" spans="1:9" x14ac:dyDescent="0.75">
      <c r="A74" t="s">
        <v>105</v>
      </c>
      <c r="B74" s="4">
        <v>968</v>
      </c>
      <c r="C74" s="4">
        <v>1814</v>
      </c>
      <c r="D74" s="4">
        <f t="shared" si="3"/>
        <v>846</v>
      </c>
      <c r="E74" s="1">
        <v>0.47</v>
      </c>
      <c r="F74" s="1" t="str">
        <f t="shared" si="4"/>
        <v>High Discount</v>
      </c>
      <c r="G74">
        <v>6</v>
      </c>
      <c r="H74">
        <v>2.2000000000000002</v>
      </c>
      <c r="I74" t="str">
        <f t="shared" si="5"/>
        <v>Poor</v>
      </c>
    </row>
    <row r="75" spans="1:9" x14ac:dyDescent="0.75">
      <c r="A75" t="s">
        <v>106</v>
      </c>
      <c r="B75" s="4">
        <v>1570</v>
      </c>
      <c r="C75" s="4">
        <v>2988</v>
      </c>
      <c r="D75" s="4">
        <f t="shared" si="3"/>
        <v>1418</v>
      </c>
      <c r="E75" s="1">
        <v>0.47</v>
      </c>
      <c r="F75" s="1" t="str">
        <f t="shared" si="4"/>
        <v>High Discount</v>
      </c>
      <c r="G75">
        <v>7</v>
      </c>
      <c r="H75">
        <v>2.1</v>
      </c>
      <c r="I75" t="str">
        <f t="shared" si="5"/>
        <v>Poor</v>
      </c>
    </row>
    <row r="76" spans="1:9" x14ac:dyDescent="0.75">
      <c r="A76" t="s">
        <v>55</v>
      </c>
      <c r="B76" s="4">
        <v>790</v>
      </c>
      <c r="C76" s="4">
        <v>1485</v>
      </c>
      <c r="D76" s="4">
        <f t="shared" si="3"/>
        <v>695</v>
      </c>
      <c r="E76" s="1">
        <v>0.47</v>
      </c>
      <c r="F76" s="1" t="str">
        <f t="shared" si="4"/>
        <v>High Discount</v>
      </c>
      <c r="G76" t="s">
        <v>82</v>
      </c>
      <c r="H76" t="s">
        <v>116</v>
      </c>
      <c r="I76" t="str">
        <f t="shared" si="5"/>
        <v>No Rating</v>
      </c>
    </row>
    <row r="77" spans="1:9" x14ac:dyDescent="0.75">
      <c r="A77" t="s">
        <v>56</v>
      </c>
      <c r="B77" s="4">
        <v>690</v>
      </c>
      <c r="C77" s="4">
        <v>1200</v>
      </c>
      <c r="D77" s="4">
        <f t="shared" si="3"/>
        <v>510</v>
      </c>
      <c r="E77" s="1">
        <v>0.43</v>
      </c>
      <c r="F77" s="1" t="str">
        <f t="shared" si="4"/>
        <v>High Discount</v>
      </c>
      <c r="G77" t="s">
        <v>82</v>
      </c>
      <c r="H77" t="s">
        <v>116</v>
      </c>
      <c r="I77" t="str">
        <f t="shared" si="5"/>
        <v>No Rating</v>
      </c>
    </row>
    <row r="78" spans="1:9" x14ac:dyDescent="0.75">
      <c r="A78" t="s">
        <v>57</v>
      </c>
      <c r="B78" s="4">
        <v>1732</v>
      </c>
      <c r="C78" s="4">
        <v>1799</v>
      </c>
      <c r="D78" s="4">
        <f t="shared" si="3"/>
        <v>67</v>
      </c>
      <c r="E78" s="1">
        <v>0.04</v>
      </c>
      <c r="F78" s="1" t="str">
        <f t="shared" si="4"/>
        <v>Low Discount</v>
      </c>
      <c r="G78" t="s">
        <v>82</v>
      </c>
      <c r="H78" t="s">
        <v>116</v>
      </c>
      <c r="I78" t="str">
        <f t="shared" si="5"/>
        <v>No Rating</v>
      </c>
    </row>
    <row r="79" spans="1:9" x14ac:dyDescent="0.75">
      <c r="A79" t="s">
        <v>58</v>
      </c>
      <c r="B79" s="4">
        <v>230</v>
      </c>
      <c r="C79" s="4">
        <v>450</v>
      </c>
      <c r="D79" s="4">
        <f t="shared" si="3"/>
        <v>220</v>
      </c>
      <c r="E79" s="1">
        <v>0.49</v>
      </c>
      <c r="F79" s="1" t="str">
        <f t="shared" si="4"/>
        <v>High Discount</v>
      </c>
      <c r="G79" t="s">
        <v>82</v>
      </c>
      <c r="H79" t="s">
        <v>116</v>
      </c>
      <c r="I79" t="str">
        <f t="shared" si="5"/>
        <v>No Rating</v>
      </c>
    </row>
    <row r="80" spans="1:9" x14ac:dyDescent="0.75">
      <c r="A80" t="s">
        <v>107</v>
      </c>
      <c r="B80" s="4">
        <v>1189</v>
      </c>
      <c r="C80" s="4">
        <v>2199</v>
      </c>
      <c r="D80" s="4">
        <f t="shared" si="3"/>
        <v>1010</v>
      </c>
      <c r="E80" s="1">
        <v>0.46</v>
      </c>
      <c r="F80" s="1" t="str">
        <f t="shared" si="4"/>
        <v>High Discount</v>
      </c>
      <c r="G80">
        <v>1</v>
      </c>
      <c r="H80">
        <v>3</v>
      </c>
      <c r="I80" t="str">
        <f t="shared" si="5"/>
        <v>Average</v>
      </c>
    </row>
    <row r="81" spans="1:9" x14ac:dyDescent="0.75">
      <c r="A81" t="s">
        <v>108</v>
      </c>
      <c r="B81" s="4">
        <v>979</v>
      </c>
      <c r="C81" s="4">
        <v>1920</v>
      </c>
      <c r="D81" s="4">
        <f t="shared" si="3"/>
        <v>941</v>
      </c>
      <c r="E81" s="1">
        <v>0.49</v>
      </c>
      <c r="F81" s="1" t="str">
        <f t="shared" si="4"/>
        <v>High Discount</v>
      </c>
      <c r="G81">
        <v>1</v>
      </c>
      <c r="H81">
        <v>5</v>
      </c>
      <c r="I81" t="str">
        <f t="shared" si="5"/>
        <v>Excellent</v>
      </c>
    </row>
    <row r="82" spans="1:9" x14ac:dyDescent="0.75">
      <c r="A82" t="s">
        <v>59</v>
      </c>
      <c r="B82" s="4">
        <v>1460</v>
      </c>
      <c r="C82" s="4">
        <v>2290</v>
      </c>
      <c r="D82" s="4">
        <f t="shared" si="3"/>
        <v>830</v>
      </c>
      <c r="E82" s="1">
        <v>0.36</v>
      </c>
      <c r="F82" s="1" t="str">
        <f t="shared" si="4"/>
        <v>Medium Discount</v>
      </c>
      <c r="G82" t="s">
        <v>82</v>
      </c>
      <c r="H82" t="s">
        <v>116</v>
      </c>
      <c r="I82" t="str">
        <f t="shared" si="5"/>
        <v>No Rating</v>
      </c>
    </row>
    <row r="83" spans="1:9" x14ac:dyDescent="0.75">
      <c r="A83" t="s">
        <v>60</v>
      </c>
      <c r="B83" s="4">
        <v>1666</v>
      </c>
      <c r="C83" s="4">
        <v>1699</v>
      </c>
      <c r="D83" s="4">
        <f t="shared" si="3"/>
        <v>33</v>
      </c>
      <c r="E83" s="1">
        <v>0.02</v>
      </c>
      <c r="F83" s="1" t="str">
        <f t="shared" si="4"/>
        <v>Low Discount</v>
      </c>
      <c r="G83" t="s">
        <v>82</v>
      </c>
      <c r="H83" t="s">
        <v>116</v>
      </c>
      <c r="I83" t="str">
        <f t="shared" si="5"/>
        <v>No Rating</v>
      </c>
    </row>
    <row r="84" spans="1:9" x14ac:dyDescent="0.75">
      <c r="A84" t="s">
        <v>61</v>
      </c>
      <c r="B84" s="4">
        <v>330</v>
      </c>
      <c r="C84" s="4">
        <v>647</v>
      </c>
      <c r="D84" s="4">
        <f t="shared" si="3"/>
        <v>317</v>
      </c>
      <c r="E84" s="1">
        <v>0.49</v>
      </c>
      <c r="F84" s="1" t="str">
        <f t="shared" si="4"/>
        <v>High Discount</v>
      </c>
      <c r="G84">
        <v>1</v>
      </c>
      <c r="H84">
        <v>4</v>
      </c>
      <c r="I84" t="str">
        <f t="shared" si="5"/>
        <v>Average</v>
      </c>
    </row>
    <row r="85" spans="1:9" x14ac:dyDescent="0.75">
      <c r="A85" t="s">
        <v>36</v>
      </c>
      <c r="B85" s="4">
        <v>176</v>
      </c>
      <c r="C85" s="4">
        <v>345</v>
      </c>
      <c r="D85" s="4">
        <f t="shared" si="3"/>
        <v>169</v>
      </c>
      <c r="E85" s="1">
        <v>0.49</v>
      </c>
      <c r="F85" s="1" t="str">
        <f t="shared" si="4"/>
        <v>High Discount</v>
      </c>
      <c r="G85" t="s">
        <v>82</v>
      </c>
      <c r="H85" t="s">
        <v>116</v>
      </c>
      <c r="I85" t="str">
        <f t="shared" si="5"/>
        <v>No Rating</v>
      </c>
    </row>
    <row r="86" spans="1:9" x14ac:dyDescent="0.75">
      <c r="A86" t="s">
        <v>62</v>
      </c>
      <c r="B86" s="4">
        <v>1466</v>
      </c>
      <c r="C86" s="4">
        <v>1699</v>
      </c>
      <c r="D86" s="4">
        <f t="shared" si="3"/>
        <v>233</v>
      </c>
      <c r="E86" s="1">
        <v>0.14000000000000001</v>
      </c>
      <c r="F86" s="1" t="str">
        <f t="shared" si="4"/>
        <v>Low Discount</v>
      </c>
      <c r="G86" t="s">
        <v>82</v>
      </c>
      <c r="H86" t="s">
        <v>116</v>
      </c>
      <c r="I86" t="str">
        <f t="shared" si="5"/>
        <v>No Rating</v>
      </c>
    </row>
    <row r="87" spans="1:9" x14ac:dyDescent="0.75">
      <c r="A87" t="s">
        <v>63</v>
      </c>
      <c r="B87" s="4">
        <v>274</v>
      </c>
      <c r="C87" s="4">
        <v>537</v>
      </c>
      <c r="D87" s="4">
        <f t="shared" si="3"/>
        <v>263</v>
      </c>
      <c r="E87" s="1">
        <v>0.49</v>
      </c>
      <c r="F87" s="1" t="str">
        <f t="shared" si="4"/>
        <v>High Discount</v>
      </c>
      <c r="G87" t="s">
        <v>82</v>
      </c>
      <c r="H87" t="s">
        <v>116</v>
      </c>
      <c r="I87" t="str">
        <f t="shared" si="5"/>
        <v>No Rating</v>
      </c>
    </row>
    <row r="88" spans="1:9" x14ac:dyDescent="0.75">
      <c r="A88" t="s">
        <v>109</v>
      </c>
      <c r="B88" s="4">
        <v>799</v>
      </c>
      <c r="C88" s="4">
        <v>900</v>
      </c>
      <c r="D88" s="4">
        <f t="shared" si="3"/>
        <v>101</v>
      </c>
      <c r="E88" s="1">
        <v>0.11</v>
      </c>
      <c r="F88" s="1" t="str">
        <f t="shared" si="4"/>
        <v>Low Discount</v>
      </c>
      <c r="G88" t="s">
        <v>82</v>
      </c>
      <c r="H88" t="s">
        <v>116</v>
      </c>
      <c r="I88" t="str">
        <f t="shared" si="5"/>
        <v>No Rating</v>
      </c>
    </row>
    <row r="89" spans="1:9" x14ac:dyDescent="0.75">
      <c r="A89" t="s">
        <v>43</v>
      </c>
      <c r="B89" s="4">
        <v>657</v>
      </c>
      <c r="C89" s="4">
        <v>1288</v>
      </c>
      <c r="D89" s="4">
        <f t="shared" si="3"/>
        <v>631</v>
      </c>
      <c r="E89" s="1">
        <v>0.49</v>
      </c>
      <c r="F89" s="1" t="str">
        <f t="shared" si="4"/>
        <v>High Discount</v>
      </c>
      <c r="G89" t="s">
        <v>82</v>
      </c>
      <c r="H89" t="s">
        <v>116</v>
      </c>
      <c r="I89" t="str">
        <f t="shared" si="5"/>
        <v>No Rating</v>
      </c>
    </row>
    <row r="90" spans="1:9" x14ac:dyDescent="0.75">
      <c r="A90" t="s">
        <v>110</v>
      </c>
      <c r="B90" s="4">
        <v>1468</v>
      </c>
      <c r="C90" s="4">
        <v>1699</v>
      </c>
      <c r="D90" s="4">
        <f t="shared" si="3"/>
        <v>231</v>
      </c>
      <c r="E90" s="1">
        <v>0.14000000000000001</v>
      </c>
      <c r="F90" s="1" t="str">
        <f t="shared" si="4"/>
        <v>Low Discount</v>
      </c>
      <c r="G90" t="s">
        <v>82</v>
      </c>
      <c r="H90" t="s">
        <v>116</v>
      </c>
      <c r="I90" t="str">
        <f t="shared" si="5"/>
        <v>No Rating</v>
      </c>
    </row>
    <row r="91" spans="1:9" x14ac:dyDescent="0.75">
      <c r="A91" t="s">
        <v>64</v>
      </c>
      <c r="B91" s="4">
        <v>630</v>
      </c>
      <c r="C91" s="4">
        <v>1100</v>
      </c>
      <c r="D91" s="4">
        <f t="shared" si="3"/>
        <v>470</v>
      </c>
      <c r="E91" s="1">
        <v>0.43</v>
      </c>
      <c r="F91" s="1" t="str">
        <f t="shared" si="4"/>
        <v>High Discount</v>
      </c>
      <c r="G91" t="s">
        <v>82</v>
      </c>
      <c r="H91" t="s">
        <v>116</v>
      </c>
      <c r="I91" t="str">
        <f t="shared" si="5"/>
        <v>No Rating</v>
      </c>
    </row>
    <row r="92" spans="1:9" x14ac:dyDescent="0.75">
      <c r="A92" t="s">
        <v>65</v>
      </c>
      <c r="B92" s="4">
        <v>850</v>
      </c>
      <c r="C92" s="4">
        <v>1700</v>
      </c>
      <c r="D92" s="4">
        <f t="shared" si="3"/>
        <v>850</v>
      </c>
      <c r="E92" s="1">
        <v>0.5</v>
      </c>
      <c r="F92" s="1" t="str">
        <f t="shared" si="4"/>
        <v>High Discount</v>
      </c>
      <c r="G92" t="s">
        <v>82</v>
      </c>
      <c r="H92" t="s">
        <v>116</v>
      </c>
      <c r="I92" t="str">
        <f t="shared" si="5"/>
        <v>No Rating</v>
      </c>
    </row>
    <row r="93" spans="1:9" x14ac:dyDescent="0.75">
      <c r="A93" t="s">
        <v>66</v>
      </c>
      <c r="B93" s="4">
        <v>1300</v>
      </c>
      <c r="C93" s="4">
        <v>2500</v>
      </c>
      <c r="D93" s="4">
        <f t="shared" si="3"/>
        <v>1200</v>
      </c>
      <c r="E93" s="1">
        <v>0.48</v>
      </c>
      <c r="F93" s="1" t="str">
        <f t="shared" si="4"/>
        <v>High Discount</v>
      </c>
      <c r="G93" t="s">
        <v>82</v>
      </c>
      <c r="H93" t="s">
        <v>116</v>
      </c>
      <c r="I93" t="str">
        <f t="shared" si="5"/>
        <v>No Rating</v>
      </c>
    </row>
    <row r="94" spans="1:9" x14ac:dyDescent="0.75">
      <c r="A94" t="s">
        <v>67</v>
      </c>
      <c r="B94" s="4">
        <v>105</v>
      </c>
      <c r="C94" s="4">
        <v>200</v>
      </c>
      <c r="D94" s="4">
        <f t="shared" si="3"/>
        <v>95</v>
      </c>
      <c r="E94" s="1">
        <v>0.48</v>
      </c>
      <c r="F94" s="1" t="str">
        <f t="shared" si="4"/>
        <v>High Discount</v>
      </c>
      <c r="G94" t="s">
        <v>82</v>
      </c>
      <c r="H94" t="s">
        <v>116</v>
      </c>
      <c r="I94" t="str">
        <f t="shared" si="5"/>
        <v>No Rating</v>
      </c>
    </row>
    <row r="95" spans="1:9" x14ac:dyDescent="0.75">
      <c r="A95" t="s">
        <v>68</v>
      </c>
      <c r="B95" s="4">
        <v>899</v>
      </c>
      <c r="C95" s="4">
        <v>1699</v>
      </c>
      <c r="D95" s="4">
        <f t="shared" si="3"/>
        <v>800</v>
      </c>
      <c r="E95" s="1">
        <v>0.47</v>
      </c>
      <c r="F95" s="1" t="str">
        <f t="shared" si="4"/>
        <v>High Discount</v>
      </c>
      <c r="G95" t="s">
        <v>82</v>
      </c>
      <c r="H95" t="s">
        <v>116</v>
      </c>
      <c r="I95" t="str">
        <f t="shared" si="5"/>
        <v>No Rating</v>
      </c>
    </row>
    <row r="96" spans="1:9" x14ac:dyDescent="0.75">
      <c r="A96" t="s">
        <v>111</v>
      </c>
      <c r="B96" s="4">
        <v>1200</v>
      </c>
      <c r="C96" s="4">
        <v>2400</v>
      </c>
      <c r="D96" s="4">
        <f t="shared" si="3"/>
        <v>1200</v>
      </c>
      <c r="E96" s="1">
        <v>0.5</v>
      </c>
      <c r="F96" s="1" t="str">
        <f t="shared" si="4"/>
        <v>High Discount</v>
      </c>
      <c r="G96" t="s">
        <v>82</v>
      </c>
      <c r="H96" t="s">
        <v>116</v>
      </c>
      <c r="I96" t="str">
        <f t="shared" si="5"/>
        <v>No Rating</v>
      </c>
    </row>
    <row r="97" spans="1:9" x14ac:dyDescent="0.75">
      <c r="A97" t="s">
        <v>69</v>
      </c>
      <c r="B97" s="4">
        <v>1526</v>
      </c>
      <c r="C97" s="4">
        <v>1660</v>
      </c>
      <c r="D97" s="4">
        <f t="shared" si="3"/>
        <v>134</v>
      </c>
      <c r="E97" s="1">
        <v>0.08</v>
      </c>
      <c r="F97" s="1" t="str">
        <f t="shared" si="4"/>
        <v>Low Discount</v>
      </c>
      <c r="G97" t="s">
        <v>82</v>
      </c>
      <c r="H97" t="s">
        <v>116</v>
      </c>
      <c r="I97" t="str">
        <f t="shared" si="5"/>
        <v>No Rating</v>
      </c>
    </row>
    <row r="98" spans="1:9" x14ac:dyDescent="0.75">
      <c r="A98" t="s">
        <v>70</v>
      </c>
      <c r="B98" s="4">
        <v>1462</v>
      </c>
      <c r="C98" s="4">
        <v>1499</v>
      </c>
      <c r="D98" s="4">
        <f t="shared" si="3"/>
        <v>37</v>
      </c>
      <c r="E98" s="1">
        <v>0.02</v>
      </c>
      <c r="F98" s="1" t="str">
        <f t="shared" si="4"/>
        <v>Low Discount</v>
      </c>
      <c r="G98" t="s">
        <v>82</v>
      </c>
      <c r="H98" t="s">
        <v>116</v>
      </c>
      <c r="I98" t="str">
        <f t="shared" si="5"/>
        <v>No Rating</v>
      </c>
    </row>
    <row r="99" spans="1:9" x14ac:dyDescent="0.75">
      <c r="A99" t="s">
        <v>71</v>
      </c>
      <c r="B99" s="4">
        <v>248</v>
      </c>
      <c r="C99" s="4">
        <v>486</v>
      </c>
      <c r="D99" s="4">
        <f t="shared" si="3"/>
        <v>238</v>
      </c>
      <c r="E99" s="1">
        <v>0.49</v>
      </c>
      <c r="F99" s="1" t="str">
        <f t="shared" si="4"/>
        <v>High Discount</v>
      </c>
      <c r="G99" t="s">
        <v>82</v>
      </c>
      <c r="H99" t="s">
        <v>116</v>
      </c>
      <c r="I99" t="str">
        <f t="shared" si="5"/>
        <v>No Rating</v>
      </c>
    </row>
    <row r="100" spans="1:9" x14ac:dyDescent="0.75">
      <c r="A100" t="s">
        <v>72</v>
      </c>
      <c r="B100" s="4">
        <v>3546</v>
      </c>
      <c r="C100" s="4">
        <v>3699</v>
      </c>
      <c r="D100" s="4">
        <f t="shared" si="3"/>
        <v>153</v>
      </c>
      <c r="E100" s="1">
        <v>0.04</v>
      </c>
      <c r="F100" s="1" t="str">
        <f t="shared" si="4"/>
        <v>Low Discount</v>
      </c>
      <c r="G100" t="s">
        <v>82</v>
      </c>
      <c r="H100" t="s">
        <v>116</v>
      </c>
      <c r="I100" t="str">
        <f t="shared" si="5"/>
        <v>No Rating</v>
      </c>
    </row>
    <row r="101" spans="1:9" x14ac:dyDescent="0.75">
      <c r="A101" t="s">
        <v>73</v>
      </c>
      <c r="B101" s="4">
        <v>525</v>
      </c>
      <c r="C101" s="4">
        <v>1029</v>
      </c>
      <c r="D101" s="4">
        <f t="shared" si="3"/>
        <v>504</v>
      </c>
      <c r="E101" s="1">
        <v>0.49</v>
      </c>
      <c r="F101" s="1" t="str">
        <f t="shared" si="4"/>
        <v>High Discount</v>
      </c>
      <c r="G101" t="s">
        <v>82</v>
      </c>
      <c r="H101" t="s">
        <v>116</v>
      </c>
      <c r="I101" t="str">
        <f t="shared" si="5"/>
        <v>No Rating</v>
      </c>
    </row>
    <row r="102" spans="1:9" x14ac:dyDescent="0.75">
      <c r="A102" t="s">
        <v>74</v>
      </c>
      <c r="B102" s="4">
        <v>1080</v>
      </c>
      <c r="C102" s="4">
        <v>1874</v>
      </c>
      <c r="D102" s="4">
        <f t="shared" si="3"/>
        <v>794</v>
      </c>
      <c r="E102" s="1">
        <v>0.42</v>
      </c>
      <c r="F102" s="1" t="str">
        <f t="shared" si="4"/>
        <v>High Discount</v>
      </c>
      <c r="G102" t="s">
        <v>82</v>
      </c>
      <c r="H102" t="s">
        <v>116</v>
      </c>
      <c r="I102" t="str">
        <f t="shared" si="5"/>
        <v>No Rating</v>
      </c>
    </row>
    <row r="103" spans="1:9" x14ac:dyDescent="0.75">
      <c r="A103" t="s">
        <v>112</v>
      </c>
      <c r="B103" s="4">
        <v>3640</v>
      </c>
      <c r="C103" s="4">
        <v>4588</v>
      </c>
      <c r="D103" s="4">
        <f t="shared" si="3"/>
        <v>948</v>
      </c>
      <c r="E103" s="1">
        <v>0.21</v>
      </c>
      <c r="F103" s="1" t="str">
        <f t="shared" si="4"/>
        <v>Medium Discount</v>
      </c>
      <c r="G103">
        <v>1</v>
      </c>
      <c r="H103">
        <v>5</v>
      </c>
      <c r="I103" t="str">
        <f t="shared" si="5"/>
        <v>Excellent</v>
      </c>
    </row>
    <row r="104" spans="1:9" x14ac:dyDescent="0.75">
      <c r="A104" t="s">
        <v>75</v>
      </c>
      <c r="B104" s="4">
        <v>1420</v>
      </c>
      <c r="C104" s="4">
        <v>2420</v>
      </c>
      <c r="D104" s="4">
        <f t="shared" si="3"/>
        <v>1000</v>
      </c>
      <c r="E104" s="1">
        <v>0.41</v>
      </c>
      <c r="F104" s="1" t="str">
        <f t="shared" si="4"/>
        <v>High Discount</v>
      </c>
      <c r="G104" t="s">
        <v>82</v>
      </c>
      <c r="H104" t="s">
        <v>116</v>
      </c>
      <c r="I104" t="str">
        <f t="shared" si="5"/>
        <v>No Rating</v>
      </c>
    </row>
    <row r="105" spans="1:9" x14ac:dyDescent="0.75">
      <c r="A105" t="s">
        <v>113</v>
      </c>
      <c r="B105" s="4">
        <v>1875</v>
      </c>
      <c r="C105" s="4">
        <v>1899</v>
      </c>
      <c r="D105" s="4">
        <f t="shared" si="3"/>
        <v>24</v>
      </c>
      <c r="E105" s="1">
        <v>0.01</v>
      </c>
      <c r="F105" s="1" t="str">
        <f t="shared" si="4"/>
        <v>Low Discount</v>
      </c>
      <c r="G105" t="s">
        <v>82</v>
      </c>
      <c r="H105" t="s">
        <v>116</v>
      </c>
      <c r="I105" t="str">
        <f t="shared" si="5"/>
        <v>No Rating</v>
      </c>
    </row>
    <row r="106" spans="1:9" x14ac:dyDescent="0.75">
      <c r="A106" t="s">
        <v>76</v>
      </c>
      <c r="B106" s="4">
        <v>198</v>
      </c>
      <c r="C106" s="4">
        <v>260</v>
      </c>
      <c r="D106" s="4">
        <f t="shared" si="3"/>
        <v>62</v>
      </c>
      <c r="E106" s="1">
        <v>0.24</v>
      </c>
      <c r="F106" s="1" t="str">
        <f t="shared" si="4"/>
        <v>Medium Discount</v>
      </c>
      <c r="G106" t="s">
        <v>82</v>
      </c>
      <c r="H106" t="s">
        <v>116</v>
      </c>
      <c r="I106" t="str">
        <f t="shared" si="5"/>
        <v>No Rating</v>
      </c>
    </row>
    <row r="107" spans="1:9" x14ac:dyDescent="0.75">
      <c r="A107" t="s">
        <v>114</v>
      </c>
      <c r="B107" s="4">
        <v>1150</v>
      </c>
      <c r="C107" s="4">
        <v>1737</v>
      </c>
      <c r="D107" s="4">
        <f t="shared" si="3"/>
        <v>587</v>
      </c>
      <c r="E107" s="1">
        <v>0.34</v>
      </c>
      <c r="F107" s="1" t="str">
        <f t="shared" si="4"/>
        <v>Medium Discount</v>
      </c>
      <c r="G107" t="s">
        <v>82</v>
      </c>
      <c r="H107" t="s">
        <v>116</v>
      </c>
      <c r="I107" t="str">
        <f t="shared" si="5"/>
        <v>No Rating</v>
      </c>
    </row>
    <row r="108" spans="1:9" x14ac:dyDescent="0.75">
      <c r="A108" t="s">
        <v>77</v>
      </c>
      <c r="B108" s="4">
        <v>1190</v>
      </c>
      <c r="C108" s="4">
        <v>1810</v>
      </c>
      <c r="D108" s="4">
        <f t="shared" si="3"/>
        <v>620</v>
      </c>
      <c r="E108" s="1">
        <v>0.34</v>
      </c>
      <c r="F108" s="1" t="str">
        <f t="shared" si="4"/>
        <v>Medium Discount</v>
      </c>
      <c r="G108" t="s">
        <v>82</v>
      </c>
      <c r="H108" t="s">
        <v>116</v>
      </c>
      <c r="I108" t="str">
        <f t="shared" si="5"/>
        <v>No Rating</v>
      </c>
    </row>
    <row r="109" spans="1:9" x14ac:dyDescent="0.75">
      <c r="A109" t="s">
        <v>78</v>
      </c>
      <c r="B109" s="4">
        <v>1658</v>
      </c>
      <c r="C109" s="4">
        <v>1699</v>
      </c>
      <c r="D109" s="4">
        <f t="shared" si="3"/>
        <v>41</v>
      </c>
      <c r="E109" s="1">
        <v>0.02</v>
      </c>
      <c r="F109" s="1" t="str">
        <f t="shared" si="4"/>
        <v>Low Discount</v>
      </c>
      <c r="G109" t="s">
        <v>82</v>
      </c>
      <c r="H109" t="s">
        <v>116</v>
      </c>
      <c r="I109" t="str">
        <f t="shared" si="5"/>
        <v>No Rating</v>
      </c>
    </row>
    <row r="110" spans="1:9" x14ac:dyDescent="0.75">
      <c r="A110" t="s">
        <v>79</v>
      </c>
      <c r="B110" s="4">
        <v>1768</v>
      </c>
      <c r="C110" s="4">
        <v>1799</v>
      </c>
      <c r="D110" s="4">
        <f t="shared" si="3"/>
        <v>31</v>
      </c>
      <c r="E110" s="1">
        <v>0.02</v>
      </c>
      <c r="F110" s="1" t="str">
        <f t="shared" si="4"/>
        <v>Low Discount</v>
      </c>
      <c r="G110" t="s">
        <v>82</v>
      </c>
      <c r="H110" t="s">
        <v>116</v>
      </c>
      <c r="I110" t="str">
        <f t="shared" si="5"/>
        <v>No Rating</v>
      </c>
    </row>
    <row r="111" spans="1:9" x14ac:dyDescent="0.75">
      <c r="A111" t="s">
        <v>80</v>
      </c>
      <c r="B111" s="4">
        <v>199</v>
      </c>
      <c r="C111" s="4">
        <v>553</v>
      </c>
      <c r="D111" s="4">
        <f t="shared" si="3"/>
        <v>354</v>
      </c>
      <c r="E111" s="1">
        <v>0.64</v>
      </c>
      <c r="F111" s="1" t="str">
        <f t="shared" si="4"/>
        <v>High Discount</v>
      </c>
      <c r="G111" t="s">
        <v>82</v>
      </c>
      <c r="H111" t="s">
        <v>116</v>
      </c>
      <c r="I111" t="str">
        <f t="shared" si="5"/>
        <v>No Rating</v>
      </c>
    </row>
    <row r="112" spans="1:9" x14ac:dyDescent="0.75">
      <c r="A112" t="s">
        <v>115</v>
      </c>
      <c r="B112" s="4">
        <v>450</v>
      </c>
      <c r="C112" s="4">
        <v>900</v>
      </c>
      <c r="D112" s="4">
        <f t="shared" si="3"/>
        <v>450</v>
      </c>
      <c r="E112" s="1">
        <v>0.5</v>
      </c>
      <c r="F112" s="1" t="str">
        <f t="shared" si="4"/>
        <v>High Discount</v>
      </c>
      <c r="G112">
        <v>1</v>
      </c>
      <c r="H112">
        <v>2</v>
      </c>
      <c r="I112" t="str">
        <f t="shared" si="5"/>
        <v>Poor</v>
      </c>
    </row>
    <row r="113" spans="1:9" x14ac:dyDescent="0.75">
      <c r="A113" t="s">
        <v>81</v>
      </c>
      <c r="B113" s="4">
        <v>169</v>
      </c>
      <c r="C113" s="4">
        <v>320</v>
      </c>
      <c r="D113" s="4">
        <f t="shared" si="3"/>
        <v>151</v>
      </c>
      <c r="E113" s="1">
        <v>0.47</v>
      </c>
      <c r="F113" s="1" t="str">
        <f t="shared" si="4"/>
        <v>High Discount</v>
      </c>
      <c r="G113" t="s">
        <v>82</v>
      </c>
      <c r="H113" t="s">
        <v>116</v>
      </c>
      <c r="I113" t="str">
        <f t="shared" si="5"/>
        <v>No Rating</v>
      </c>
    </row>
  </sheetData>
  <mergeCells count="1">
    <mergeCell ref="N1:P1"/>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B8509-6F91-40ED-BAE8-69A500296A03}">
  <dimension ref="A1:B40"/>
  <sheetViews>
    <sheetView topLeftCell="A10" workbookViewId="0">
      <selection activeCell="AF17" sqref="AF17"/>
    </sheetView>
  </sheetViews>
  <sheetFormatPr defaultRowHeight="13.3" x14ac:dyDescent="0.75"/>
  <cols>
    <col min="1" max="1" width="12.19140625" bestFit="1" customWidth="1"/>
    <col min="2" max="2" width="7.3828125" bestFit="1" customWidth="1"/>
  </cols>
  <sheetData>
    <row r="1" spans="1:2" x14ac:dyDescent="0.75">
      <c r="A1" s="6" t="s">
        <v>4</v>
      </c>
      <c r="B1" t="s">
        <v>138</v>
      </c>
    </row>
    <row r="3" spans="1:2" x14ac:dyDescent="0.75">
      <c r="A3" s="6" t="s">
        <v>129</v>
      </c>
      <c r="B3" t="s">
        <v>145</v>
      </c>
    </row>
    <row r="4" spans="1:2" x14ac:dyDescent="0.75">
      <c r="A4" s="8">
        <v>0.09</v>
      </c>
      <c r="B4" s="11">
        <v>15</v>
      </c>
    </row>
    <row r="5" spans="1:2" x14ac:dyDescent="0.75">
      <c r="A5" s="8">
        <v>0.13</v>
      </c>
      <c r="B5" s="11">
        <v>6</v>
      </c>
    </row>
    <row r="6" spans="1:2" x14ac:dyDescent="0.75">
      <c r="A6" s="8">
        <v>0.18</v>
      </c>
      <c r="B6" s="11">
        <v>12</v>
      </c>
    </row>
    <row r="7" spans="1:2" x14ac:dyDescent="0.75">
      <c r="A7" s="8">
        <v>0.19</v>
      </c>
      <c r="B7" s="11">
        <v>5</v>
      </c>
    </row>
    <row r="8" spans="1:2" x14ac:dyDescent="0.75">
      <c r="A8" s="8">
        <v>0.2</v>
      </c>
      <c r="B8" s="11">
        <v>12</v>
      </c>
    </row>
    <row r="9" spans="1:2" x14ac:dyDescent="0.75">
      <c r="A9" s="8">
        <v>0.21</v>
      </c>
      <c r="B9" s="11">
        <v>1</v>
      </c>
    </row>
    <row r="10" spans="1:2" x14ac:dyDescent="0.75">
      <c r="A10" s="8">
        <v>0.22</v>
      </c>
      <c r="B10" s="11">
        <v>16</v>
      </c>
    </row>
    <row r="11" spans="1:2" x14ac:dyDescent="0.75">
      <c r="A11" s="8">
        <v>0.23</v>
      </c>
      <c r="B11" s="11">
        <v>14</v>
      </c>
    </row>
    <row r="12" spans="1:2" x14ac:dyDescent="0.75">
      <c r="A12" s="8">
        <v>0.24</v>
      </c>
      <c r="B12" s="11">
        <v>55</v>
      </c>
    </row>
    <row r="13" spans="1:2" x14ac:dyDescent="0.75">
      <c r="A13" s="8">
        <v>0.25</v>
      </c>
      <c r="B13" s="11">
        <v>24</v>
      </c>
    </row>
    <row r="14" spans="1:2" x14ac:dyDescent="0.75">
      <c r="A14" s="8">
        <v>0.26</v>
      </c>
      <c r="B14" s="11">
        <v>5</v>
      </c>
    </row>
    <row r="15" spans="1:2" x14ac:dyDescent="0.75">
      <c r="A15" s="8">
        <v>0.27</v>
      </c>
      <c r="B15" s="11">
        <v>52</v>
      </c>
    </row>
    <row r="16" spans="1:2" x14ac:dyDescent="0.75">
      <c r="A16" s="8">
        <v>0.28999999999999998</v>
      </c>
      <c r="B16" s="11">
        <v>5</v>
      </c>
    </row>
    <row r="17" spans="1:2" x14ac:dyDescent="0.75">
      <c r="A17" s="8">
        <v>0.3</v>
      </c>
      <c r="B17" s="11">
        <v>20</v>
      </c>
    </row>
    <row r="18" spans="1:2" x14ac:dyDescent="0.75">
      <c r="A18" s="8">
        <v>0.32</v>
      </c>
      <c r="B18" s="11">
        <v>13</v>
      </c>
    </row>
    <row r="19" spans="1:2" x14ac:dyDescent="0.75">
      <c r="A19" s="8">
        <v>0.33</v>
      </c>
      <c r="B19" s="11">
        <v>9</v>
      </c>
    </row>
    <row r="20" spans="1:2" x14ac:dyDescent="0.75">
      <c r="A20" s="8">
        <v>0.34</v>
      </c>
      <c r="B20" s="11">
        <v>51</v>
      </c>
    </row>
    <row r="21" spans="1:2" x14ac:dyDescent="0.75">
      <c r="A21" s="8">
        <v>0.35</v>
      </c>
      <c r="B21" s="11">
        <v>55</v>
      </c>
    </row>
    <row r="22" spans="1:2" x14ac:dyDescent="0.75">
      <c r="A22" s="8">
        <v>0.37</v>
      </c>
      <c r="B22" s="11">
        <v>9</v>
      </c>
    </row>
    <row r="23" spans="1:2" x14ac:dyDescent="0.75">
      <c r="A23" s="8">
        <v>0.38</v>
      </c>
      <c r="B23" s="11">
        <v>4</v>
      </c>
    </row>
    <row r="24" spans="1:2" x14ac:dyDescent="0.75">
      <c r="A24" s="8">
        <v>0.39</v>
      </c>
      <c r="B24" s="11">
        <v>5</v>
      </c>
    </row>
    <row r="25" spans="1:2" x14ac:dyDescent="0.75">
      <c r="A25" s="8">
        <v>0.4</v>
      </c>
      <c r="B25" s="11">
        <v>1</v>
      </c>
    </row>
    <row r="26" spans="1:2" x14ac:dyDescent="0.75">
      <c r="A26" s="8">
        <v>0.41</v>
      </c>
      <c r="B26" s="11">
        <v>36</v>
      </c>
    </row>
    <row r="27" spans="1:2" x14ac:dyDescent="0.75">
      <c r="A27" s="8">
        <v>0.42</v>
      </c>
      <c r="B27" s="11">
        <v>6</v>
      </c>
    </row>
    <row r="28" spans="1:2" x14ac:dyDescent="0.75">
      <c r="A28" s="8">
        <v>0.43</v>
      </c>
      <c r="B28" s="11">
        <v>11</v>
      </c>
    </row>
    <row r="29" spans="1:2" x14ac:dyDescent="0.75">
      <c r="A29" s="8">
        <v>0.45</v>
      </c>
      <c r="B29" s="11">
        <v>28</v>
      </c>
    </row>
    <row r="30" spans="1:2" x14ac:dyDescent="0.75">
      <c r="A30" s="8">
        <v>0.46</v>
      </c>
      <c r="B30" s="11">
        <v>3</v>
      </c>
    </row>
    <row r="31" spans="1:2" x14ac:dyDescent="0.75">
      <c r="A31" s="8">
        <v>0.47</v>
      </c>
      <c r="B31" s="11">
        <v>39</v>
      </c>
    </row>
    <row r="32" spans="1:2" x14ac:dyDescent="0.75">
      <c r="A32" s="8">
        <v>0.48</v>
      </c>
      <c r="B32" s="11">
        <v>9</v>
      </c>
    </row>
    <row r="33" spans="1:2" x14ac:dyDescent="0.75">
      <c r="A33" s="8">
        <v>0.49</v>
      </c>
      <c r="B33" s="11">
        <v>118</v>
      </c>
    </row>
    <row r="34" spans="1:2" x14ac:dyDescent="0.75">
      <c r="A34" s="8">
        <v>0.5</v>
      </c>
      <c r="B34" s="11">
        <v>8</v>
      </c>
    </row>
    <row r="35" spans="1:2" x14ac:dyDescent="0.75">
      <c r="A35" s="8">
        <v>0.51</v>
      </c>
      <c r="B35" s="11">
        <v>2</v>
      </c>
    </row>
    <row r="36" spans="1:2" x14ac:dyDescent="0.75">
      <c r="A36" s="8">
        <v>0.52</v>
      </c>
      <c r="B36" s="11">
        <v>24</v>
      </c>
    </row>
    <row r="37" spans="1:2" x14ac:dyDescent="0.75">
      <c r="A37" s="8">
        <v>0.53</v>
      </c>
      <c r="B37" s="11">
        <v>15</v>
      </c>
    </row>
    <row r="38" spans="1:2" x14ac:dyDescent="0.75">
      <c r="A38" s="8">
        <v>0.54</v>
      </c>
      <c r="B38" s="11">
        <v>17</v>
      </c>
    </row>
    <row r="39" spans="1:2" x14ac:dyDescent="0.75">
      <c r="A39" s="8">
        <v>0.55000000000000004</v>
      </c>
      <c r="B39" s="11">
        <v>18</v>
      </c>
    </row>
    <row r="40" spans="1:2" x14ac:dyDescent="0.75">
      <c r="A40" s="8" t="s">
        <v>133</v>
      </c>
      <c r="B40" s="11">
        <v>723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65042-CABC-4865-8032-987C442DF07A}">
  <dimension ref="A3:B14"/>
  <sheetViews>
    <sheetView workbookViewId="0">
      <selection activeCell="F27" sqref="F27"/>
    </sheetView>
  </sheetViews>
  <sheetFormatPr defaultRowHeight="13.3" x14ac:dyDescent="0.75"/>
  <cols>
    <col min="1" max="1" width="57.9609375" bestFit="1" customWidth="1"/>
    <col min="2" max="2" width="7.3828125" bestFit="1" customWidth="1"/>
    <col min="3" max="3" width="14.19140625" bestFit="1" customWidth="1"/>
  </cols>
  <sheetData>
    <row r="3" spans="1:2" x14ac:dyDescent="0.75">
      <c r="A3" s="6" t="s">
        <v>129</v>
      </c>
      <c r="B3" t="s">
        <v>145</v>
      </c>
    </row>
    <row r="4" spans="1:2" x14ac:dyDescent="0.75">
      <c r="A4" s="7" t="s">
        <v>27</v>
      </c>
      <c r="B4" s="11">
        <v>20</v>
      </c>
    </row>
    <row r="5" spans="1:2" x14ac:dyDescent="0.75">
      <c r="A5" s="7" t="s">
        <v>93</v>
      </c>
      <c r="B5" s="11">
        <v>20</v>
      </c>
    </row>
    <row r="6" spans="1:2" x14ac:dyDescent="0.75">
      <c r="A6" s="7" t="s">
        <v>84</v>
      </c>
      <c r="B6" s="11">
        <v>24</v>
      </c>
    </row>
    <row r="7" spans="1:2" x14ac:dyDescent="0.75">
      <c r="A7" s="7" t="s">
        <v>94</v>
      </c>
      <c r="B7" s="11">
        <v>32</v>
      </c>
    </row>
    <row r="8" spans="1:2" x14ac:dyDescent="0.75">
      <c r="A8" s="7" t="s">
        <v>95</v>
      </c>
      <c r="B8" s="11">
        <v>36</v>
      </c>
    </row>
    <row r="9" spans="1:2" x14ac:dyDescent="0.75">
      <c r="A9" s="7" t="s">
        <v>13</v>
      </c>
      <c r="B9" s="11">
        <v>39</v>
      </c>
    </row>
    <row r="10" spans="1:2" x14ac:dyDescent="0.75">
      <c r="A10" s="7" t="s">
        <v>19</v>
      </c>
      <c r="B10" s="11">
        <v>44</v>
      </c>
    </row>
    <row r="11" spans="1:2" x14ac:dyDescent="0.75">
      <c r="A11" s="7" t="s">
        <v>24</v>
      </c>
      <c r="B11" s="11">
        <v>49</v>
      </c>
    </row>
    <row r="12" spans="1:2" x14ac:dyDescent="0.75">
      <c r="A12" s="7" t="s">
        <v>8</v>
      </c>
      <c r="B12" s="11">
        <v>55</v>
      </c>
    </row>
    <row r="13" spans="1:2" x14ac:dyDescent="0.75">
      <c r="A13" s="7" t="s">
        <v>46</v>
      </c>
      <c r="B13" s="11">
        <v>69</v>
      </c>
    </row>
    <row r="14" spans="1:2" x14ac:dyDescent="0.75">
      <c r="A14" s="7" t="s">
        <v>133</v>
      </c>
      <c r="B14" s="11">
        <v>388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5C7C2-E672-46D0-8F61-9AFCB14FB652}">
  <dimension ref="A3:B14"/>
  <sheetViews>
    <sheetView workbookViewId="0">
      <selection activeCell="E29" sqref="E29"/>
    </sheetView>
  </sheetViews>
  <sheetFormatPr defaultRowHeight="13.3" x14ac:dyDescent="0.75"/>
  <cols>
    <col min="1" max="1" width="62.03515625" bestFit="1" customWidth="1"/>
    <col min="2" max="2" width="6.8046875" bestFit="1" customWidth="1"/>
  </cols>
  <sheetData>
    <row r="3" spans="1:2" x14ac:dyDescent="0.75">
      <c r="A3" s="6" t="s">
        <v>129</v>
      </c>
      <c r="B3" t="s">
        <v>144</v>
      </c>
    </row>
    <row r="4" spans="1:2" x14ac:dyDescent="0.75">
      <c r="A4" s="7" t="s">
        <v>14</v>
      </c>
      <c r="B4" s="11">
        <v>4.8</v>
      </c>
    </row>
    <row r="5" spans="1:2" x14ac:dyDescent="0.75">
      <c r="A5" s="7" t="s">
        <v>86</v>
      </c>
      <c r="B5" s="11">
        <v>4.8</v>
      </c>
    </row>
    <row r="6" spans="1:2" x14ac:dyDescent="0.75">
      <c r="A6" s="7" t="s">
        <v>10</v>
      </c>
      <c r="B6" s="11">
        <v>4.8</v>
      </c>
    </row>
    <row r="7" spans="1:2" x14ac:dyDescent="0.75">
      <c r="A7" s="7" t="s">
        <v>29</v>
      </c>
      <c r="B7" s="11">
        <v>5</v>
      </c>
    </row>
    <row r="8" spans="1:2" x14ac:dyDescent="0.75">
      <c r="A8" s="7" t="s">
        <v>88</v>
      </c>
      <c r="B8" s="11">
        <v>5</v>
      </c>
    </row>
    <row r="9" spans="1:2" x14ac:dyDescent="0.75">
      <c r="A9" s="7" t="s">
        <v>108</v>
      </c>
      <c r="B9" s="11">
        <v>5</v>
      </c>
    </row>
    <row r="10" spans="1:2" x14ac:dyDescent="0.75">
      <c r="A10" s="7" t="s">
        <v>112</v>
      </c>
      <c r="B10" s="11">
        <v>5</v>
      </c>
    </row>
    <row r="11" spans="1:2" x14ac:dyDescent="0.75">
      <c r="A11" s="7" t="s">
        <v>17</v>
      </c>
      <c r="B11" s="11">
        <v>5</v>
      </c>
    </row>
    <row r="12" spans="1:2" x14ac:dyDescent="0.75">
      <c r="A12" s="7" t="s">
        <v>87</v>
      </c>
      <c r="B12" s="11">
        <v>5</v>
      </c>
    </row>
    <row r="13" spans="1:2" x14ac:dyDescent="0.75">
      <c r="A13" s="7" t="s">
        <v>30</v>
      </c>
      <c r="B13" s="11">
        <v>5</v>
      </c>
    </row>
    <row r="14" spans="1:2" x14ac:dyDescent="0.75">
      <c r="A14" s="7" t="s">
        <v>133</v>
      </c>
      <c r="B14" s="11">
        <v>49.399999999999991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35B48-8FD2-405C-B703-CB4CAA57FC66}">
  <dimension ref="A3:B11"/>
  <sheetViews>
    <sheetView workbookViewId="0">
      <selection activeCell="A19" sqref="A19"/>
    </sheetView>
  </sheetViews>
  <sheetFormatPr defaultRowHeight="13.3" x14ac:dyDescent="0.75"/>
  <cols>
    <col min="1" max="1" width="63.265625" bestFit="1" customWidth="1"/>
    <col min="2" max="2" width="13.34375" bestFit="1" customWidth="1"/>
  </cols>
  <sheetData>
    <row r="3" spans="1:2" x14ac:dyDescent="0.75">
      <c r="A3" s="6" t="s">
        <v>129</v>
      </c>
      <c r="B3" t="s">
        <v>137</v>
      </c>
    </row>
    <row r="4" spans="1:2" x14ac:dyDescent="0.75">
      <c r="A4" s="7" t="s">
        <v>87</v>
      </c>
      <c r="B4">
        <v>5</v>
      </c>
    </row>
    <row r="5" spans="1:2" x14ac:dyDescent="0.75">
      <c r="A5" s="7" t="s">
        <v>108</v>
      </c>
      <c r="B5">
        <v>5</v>
      </c>
    </row>
    <row r="6" spans="1:2" x14ac:dyDescent="0.75">
      <c r="A6" s="7" t="s">
        <v>30</v>
      </c>
      <c r="B6">
        <v>5</v>
      </c>
    </row>
    <row r="7" spans="1:2" x14ac:dyDescent="0.75">
      <c r="A7" s="7" t="s">
        <v>29</v>
      </c>
      <c r="B7">
        <v>5</v>
      </c>
    </row>
    <row r="8" spans="1:2" x14ac:dyDescent="0.75">
      <c r="A8" s="7" t="s">
        <v>112</v>
      </c>
      <c r="B8">
        <v>5</v>
      </c>
    </row>
    <row r="9" spans="1:2" x14ac:dyDescent="0.75">
      <c r="A9" s="7" t="s">
        <v>88</v>
      </c>
      <c r="B9">
        <v>5</v>
      </c>
    </row>
    <row r="10" spans="1:2" x14ac:dyDescent="0.75">
      <c r="A10" s="7" t="s">
        <v>17</v>
      </c>
      <c r="B10">
        <v>5</v>
      </c>
    </row>
    <row r="11" spans="1:2" x14ac:dyDescent="0.75">
      <c r="A11" s="7" t="s">
        <v>133</v>
      </c>
      <c r="B11">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82DC-8561-45A3-A778-674126DCD86C}">
  <dimension ref="A1:B9"/>
  <sheetViews>
    <sheetView workbookViewId="0">
      <selection activeCell="D28" sqref="D28"/>
    </sheetView>
  </sheetViews>
  <sheetFormatPr defaultRowHeight="13.3" x14ac:dyDescent="0.75"/>
  <cols>
    <col min="1" max="1" width="65.265625" bestFit="1" customWidth="1"/>
    <col min="2" max="2" width="16.07421875" bestFit="1" customWidth="1"/>
  </cols>
  <sheetData>
    <row r="1" spans="1:2" x14ac:dyDescent="0.75">
      <c r="A1" s="6" t="s">
        <v>117</v>
      </c>
      <c r="B1" t="s">
        <v>139</v>
      </c>
    </row>
    <row r="3" spans="1:2" x14ac:dyDescent="0.75">
      <c r="A3" s="6" t="s">
        <v>129</v>
      </c>
      <c r="B3" t="s">
        <v>137</v>
      </c>
    </row>
    <row r="4" spans="1:2" x14ac:dyDescent="0.75">
      <c r="A4" s="7" t="s">
        <v>103</v>
      </c>
      <c r="B4">
        <v>2.1</v>
      </c>
    </row>
    <row r="5" spans="1:2" x14ac:dyDescent="0.75">
      <c r="A5" s="7" t="s">
        <v>105</v>
      </c>
      <c r="B5">
        <v>2.2000000000000002</v>
      </c>
    </row>
    <row r="6" spans="1:2" x14ac:dyDescent="0.75">
      <c r="A6" s="7" t="s">
        <v>49</v>
      </c>
      <c r="B6">
        <v>2.2000000000000002</v>
      </c>
    </row>
    <row r="7" spans="1:2" x14ac:dyDescent="0.75">
      <c r="A7" s="7" t="s">
        <v>106</v>
      </c>
      <c r="B7">
        <v>2.1</v>
      </c>
    </row>
    <row r="8" spans="1:2" x14ac:dyDescent="0.75">
      <c r="A8" s="7" t="s">
        <v>115</v>
      </c>
      <c r="B8">
        <v>2</v>
      </c>
    </row>
    <row r="9" spans="1:2" x14ac:dyDescent="0.75">
      <c r="A9" s="7" t="s">
        <v>133</v>
      </c>
      <c r="B9">
        <v>10.600000000000001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26402-4D91-4ED6-8F22-4B16E7A1A796}">
  <dimension ref="A3:B14"/>
  <sheetViews>
    <sheetView workbookViewId="0">
      <selection activeCell="A3" sqref="A3"/>
    </sheetView>
  </sheetViews>
  <sheetFormatPr defaultRowHeight="13.3" x14ac:dyDescent="0.75"/>
  <cols>
    <col min="1" max="1" width="67.73046875" bestFit="1" customWidth="1"/>
    <col min="2" max="2" width="17.8828125" bestFit="1" customWidth="1"/>
    <col min="3" max="4" width="14.53515625" bestFit="1" customWidth="1"/>
  </cols>
  <sheetData>
    <row r="3" spans="1:2" x14ac:dyDescent="0.75">
      <c r="A3" s="6" t="s">
        <v>129</v>
      </c>
      <c r="B3" t="s">
        <v>120</v>
      </c>
    </row>
    <row r="4" spans="1:2" x14ac:dyDescent="0.75">
      <c r="A4" s="7" t="s">
        <v>91</v>
      </c>
      <c r="B4" s="5">
        <v>0.52</v>
      </c>
    </row>
    <row r="5" spans="1:2" x14ac:dyDescent="0.75">
      <c r="A5" s="7" t="s">
        <v>47</v>
      </c>
      <c r="B5" s="5">
        <v>0.52</v>
      </c>
    </row>
    <row r="6" spans="1:2" x14ac:dyDescent="0.75">
      <c r="A6" s="7" t="s">
        <v>20</v>
      </c>
      <c r="B6" s="5">
        <v>0.53</v>
      </c>
    </row>
    <row r="7" spans="1:2" x14ac:dyDescent="0.75">
      <c r="A7" s="7" t="s">
        <v>30</v>
      </c>
      <c r="B7" s="5">
        <v>0.53</v>
      </c>
    </row>
    <row r="8" spans="1:2" x14ac:dyDescent="0.75">
      <c r="A8" s="7" t="s">
        <v>45</v>
      </c>
      <c r="B8" s="5">
        <v>0.54</v>
      </c>
    </row>
    <row r="9" spans="1:2" x14ac:dyDescent="0.75">
      <c r="A9" s="7" t="s">
        <v>23</v>
      </c>
      <c r="B9" s="5">
        <v>0.54</v>
      </c>
    </row>
    <row r="10" spans="1:2" x14ac:dyDescent="0.75">
      <c r="A10" s="7" t="s">
        <v>36</v>
      </c>
      <c r="B10" s="5">
        <v>0.55000000000000004</v>
      </c>
    </row>
    <row r="11" spans="1:2" x14ac:dyDescent="0.75">
      <c r="A11" s="7" t="s">
        <v>103</v>
      </c>
      <c r="B11" s="5">
        <v>0.55000000000000004</v>
      </c>
    </row>
    <row r="12" spans="1:2" x14ac:dyDescent="0.75">
      <c r="A12" s="7" t="s">
        <v>10</v>
      </c>
      <c r="B12" s="5">
        <v>0.55000000000000004</v>
      </c>
    </row>
    <row r="13" spans="1:2" x14ac:dyDescent="0.75">
      <c r="A13" s="7" t="s">
        <v>80</v>
      </c>
      <c r="B13" s="5">
        <v>0.64</v>
      </c>
    </row>
    <row r="14" spans="1:2" x14ac:dyDescent="0.75">
      <c r="A14" s="7" t="s">
        <v>133</v>
      </c>
      <c r="B14" s="5">
        <v>0.54727272727272736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0DFB-F557-46C6-94E3-28940C66F733}">
  <dimension ref="A3:B26"/>
  <sheetViews>
    <sheetView topLeftCell="C10" workbookViewId="0">
      <selection activeCell="P15" sqref="P15"/>
    </sheetView>
  </sheetViews>
  <sheetFormatPr defaultRowHeight="13.3" x14ac:dyDescent="0.75"/>
  <cols>
    <col min="1" max="1" width="12.19140625" bestFit="1" customWidth="1"/>
    <col min="2" max="2" width="7.84375" bestFit="1" customWidth="1"/>
  </cols>
  <sheetData>
    <row r="3" spans="1:2" x14ac:dyDescent="0.75">
      <c r="A3" s="6" t="s">
        <v>129</v>
      </c>
      <c r="B3" t="s">
        <v>143</v>
      </c>
    </row>
    <row r="4" spans="1:2" x14ac:dyDescent="0.75">
      <c r="A4" s="7">
        <v>2</v>
      </c>
      <c r="B4" s="11">
        <v>1</v>
      </c>
    </row>
    <row r="5" spans="1:2" x14ac:dyDescent="0.75">
      <c r="A5" s="7">
        <v>2.1</v>
      </c>
      <c r="B5" s="11">
        <v>20</v>
      </c>
    </row>
    <row r="6" spans="1:2" x14ac:dyDescent="0.75">
      <c r="A6" s="7">
        <v>2.2000000000000002</v>
      </c>
      <c r="B6" s="11">
        <v>12</v>
      </c>
    </row>
    <row r="7" spans="1:2" x14ac:dyDescent="0.75">
      <c r="A7" s="7">
        <v>2.2999999999999998</v>
      </c>
      <c r="B7" s="11">
        <v>13</v>
      </c>
    </row>
    <row r="8" spans="1:2" x14ac:dyDescent="0.75">
      <c r="A8" s="7">
        <v>2.5</v>
      </c>
      <c r="B8" s="11">
        <v>6</v>
      </c>
    </row>
    <row r="9" spans="1:2" x14ac:dyDescent="0.75">
      <c r="A9" s="7">
        <v>2.6</v>
      </c>
      <c r="B9" s="11">
        <v>17</v>
      </c>
    </row>
    <row r="10" spans="1:2" x14ac:dyDescent="0.75">
      <c r="A10" s="7">
        <v>2.7</v>
      </c>
      <c r="B10" s="11">
        <v>15</v>
      </c>
    </row>
    <row r="11" spans="1:2" x14ac:dyDescent="0.75">
      <c r="A11" s="7">
        <v>2.8</v>
      </c>
      <c r="B11" s="11">
        <v>69</v>
      </c>
    </row>
    <row r="12" spans="1:2" x14ac:dyDescent="0.75">
      <c r="A12" s="7">
        <v>2.9</v>
      </c>
      <c r="B12" s="11">
        <v>16</v>
      </c>
    </row>
    <row r="13" spans="1:2" x14ac:dyDescent="0.75">
      <c r="A13" s="7">
        <v>3</v>
      </c>
      <c r="B13" s="11">
        <v>26</v>
      </c>
    </row>
    <row r="14" spans="1:2" x14ac:dyDescent="0.75">
      <c r="A14" s="7">
        <v>3.3</v>
      </c>
      <c r="B14" s="11">
        <v>13</v>
      </c>
    </row>
    <row r="15" spans="1:2" x14ac:dyDescent="0.75">
      <c r="A15" s="7">
        <v>3.8</v>
      </c>
      <c r="B15" s="11">
        <v>30</v>
      </c>
    </row>
    <row r="16" spans="1:2" x14ac:dyDescent="0.75">
      <c r="A16" s="7">
        <v>4</v>
      </c>
      <c r="B16" s="11">
        <v>24</v>
      </c>
    </row>
    <row r="17" spans="1:2" x14ac:dyDescent="0.75">
      <c r="A17" s="7">
        <v>4.0999999999999996</v>
      </c>
      <c r="B17" s="11">
        <v>46</v>
      </c>
    </row>
    <row r="18" spans="1:2" x14ac:dyDescent="0.75">
      <c r="A18" s="7">
        <v>4.2</v>
      </c>
      <c r="B18" s="11">
        <v>9</v>
      </c>
    </row>
    <row r="19" spans="1:2" x14ac:dyDescent="0.75">
      <c r="A19" s="7">
        <v>4.3</v>
      </c>
      <c r="B19" s="11">
        <v>61</v>
      </c>
    </row>
    <row r="20" spans="1:2" x14ac:dyDescent="0.75">
      <c r="A20" s="7">
        <v>4.4000000000000004</v>
      </c>
      <c r="B20" s="11">
        <v>14</v>
      </c>
    </row>
    <row r="21" spans="1:2" x14ac:dyDescent="0.75">
      <c r="A21" s="7">
        <v>4.5</v>
      </c>
      <c r="B21" s="11">
        <v>42</v>
      </c>
    </row>
    <row r="22" spans="1:2" x14ac:dyDescent="0.75">
      <c r="A22" s="7">
        <v>4.5999999999999996</v>
      </c>
      <c r="B22" s="11">
        <v>177</v>
      </c>
    </row>
    <row r="23" spans="1:2" x14ac:dyDescent="0.75">
      <c r="A23" s="7">
        <v>4.7</v>
      </c>
      <c r="B23" s="11">
        <v>78</v>
      </c>
    </row>
    <row r="24" spans="1:2" x14ac:dyDescent="0.75">
      <c r="A24" s="7">
        <v>4.8</v>
      </c>
      <c r="B24" s="11">
        <v>22</v>
      </c>
    </row>
    <row r="25" spans="1:2" x14ac:dyDescent="0.75">
      <c r="A25" s="7">
        <v>5</v>
      </c>
      <c r="B25" s="11">
        <v>12</v>
      </c>
    </row>
    <row r="26" spans="1:2" x14ac:dyDescent="0.75">
      <c r="A26" s="7" t="s">
        <v>133</v>
      </c>
      <c r="B26" s="11">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Excel_jumia </vt:lpstr>
      <vt:lpstr>Jumia_Worksheet</vt:lpstr>
      <vt:lpstr>Discount % &amp; No. of Review</vt:lpstr>
      <vt:lpstr>Top 10 Products by Reviews</vt:lpstr>
      <vt:lpstr>Top 10 Products by Rating</vt:lpstr>
      <vt:lpstr>Top five Products by ratings</vt:lpstr>
      <vt:lpstr>Bottom Products by Rating</vt:lpstr>
      <vt:lpstr>Top 10 Products by Discount %</vt:lpstr>
      <vt:lpstr>Rating &amp; Reviews Count</vt:lpstr>
      <vt:lpstr>Jumia_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Loice Atieno</cp:lastModifiedBy>
  <dcterms:created xsi:type="dcterms:W3CDTF">2025-08-23T08:35:51Z</dcterms:created>
  <dcterms:modified xsi:type="dcterms:W3CDTF">2025-08-31T17:04:10Z</dcterms:modified>
</cp:coreProperties>
</file>